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drawings/drawing2.xml" ContentType="application/vnd.openxmlformats-officedocument.drawing+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drawings/drawing3.xml" ContentType="application/vnd.openxmlformats-officedocument.drawing+xml"/>
  <Override PartName="/xl/queryTables/queryTable17.xml" ContentType="application/vnd.openxmlformats-officedocument.spreadsheetml.query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drawings/drawing4.xml" ContentType="application/vnd.openxmlformats-officedocument.drawing+xml"/>
  <Override PartName="/xl/queryTables/queryTable23.xml" ContentType="application/vnd.openxmlformats-officedocument.spreadsheetml.queryTable+xml"/>
  <Override PartName="/xl/queryTables/queryTable24.xml" ContentType="application/vnd.openxmlformats-officedocument.spreadsheetml.queryTable+xml"/>
  <Override PartName="/xl/queryTables/queryTable25.xml" ContentType="application/vnd.openxmlformats-officedocument.spreadsheetml.queryTable+xml"/>
  <Override PartName="/xl/queryTables/queryTable26.xml" ContentType="application/vnd.openxmlformats-officedocument.spreadsheetml.queryTable+xml"/>
  <Override PartName="/xl/queryTables/queryTable27.xml" ContentType="application/vnd.openxmlformats-officedocument.spreadsheetml.queryTable+xml"/>
  <Override PartName="/xl/queryTables/queryTable28.xml" ContentType="application/vnd.openxmlformats-officedocument.spreadsheetml.queryTable+xml"/>
  <Override PartName="/xl/drawings/drawing5.xml" ContentType="application/vnd.openxmlformats-officedocument.drawing+xml"/>
  <Override PartName="/xl/queryTables/queryTable29.xml" ContentType="application/vnd.openxmlformats-officedocument.spreadsheetml.queryTable+xml"/>
  <Override PartName="/xl/queryTables/queryTable30.xml" ContentType="application/vnd.openxmlformats-officedocument.spreadsheetml.queryTable+xml"/>
  <Override PartName="/xl/queryTables/queryTable31.xml" ContentType="application/vnd.openxmlformats-officedocument.spreadsheetml.queryTable+xml"/>
  <Override PartName="/xl/queryTables/queryTable32.xml" ContentType="application/vnd.openxmlformats-officedocument.spreadsheetml.queryTable+xml"/>
  <Override PartName="/xl/drawings/drawing6.xml" ContentType="application/vnd.openxmlformats-officedocument.drawing+xml"/>
  <Override PartName="/xl/queryTables/queryTable33.xml" ContentType="application/vnd.openxmlformats-officedocument.spreadsheetml.queryTable+xml"/>
  <Override PartName="/xl/queryTables/queryTable34.xml" ContentType="application/vnd.openxmlformats-officedocument.spreadsheetml.queryTable+xml"/>
  <Override PartName="/xl/queryTables/queryTable35.xml" ContentType="application/vnd.openxmlformats-officedocument.spreadsheetml.queryTable+xml"/>
  <Override PartName="/xl/drawings/drawing7.xml" ContentType="application/vnd.openxmlformats-officedocument.drawing+xml"/>
  <Override PartName="/xl/queryTables/queryTable36.xml" ContentType="application/vnd.openxmlformats-officedocument.spreadsheetml.queryTable+xml"/>
  <Override PartName="/xl/queryTables/queryTable37.xml" ContentType="application/vnd.openxmlformats-officedocument.spreadsheetml.queryTable+xml"/>
  <Override PartName="/xl/queryTables/queryTable38.xml" ContentType="application/vnd.openxmlformats-officedocument.spreadsheetml.queryTable+xml"/>
  <Override PartName="/xl/queryTables/queryTable39.xml" ContentType="application/vnd.openxmlformats-officedocument.spreadsheetml.queryTable+xml"/>
  <Override PartName="/xl/queryTables/queryTable40.xml" ContentType="application/vnd.openxmlformats-officedocument.spreadsheetml.queryTable+xml"/>
  <Override PartName="/xl/queryTables/queryTable41.xml" ContentType="application/vnd.openxmlformats-officedocument.spreadsheetml.queryTable+xml"/>
  <Override PartName="/xl/drawings/drawing8.xml" ContentType="application/vnd.openxmlformats-officedocument.drawing+xml"/>
  <Override PartName="/xl/queryTables/queryTable42.xml" ContentType="application/vnd.openxmlformats-officedocument.spreadsheetml.queryTable+xml"/>
  <Override PartName="/xl/queryTables/queryTable43.xml" ContentType="application/vnd.openxmlformats-officedocument.spreadsheetml.queryTable+xml"/>
  <Override PartName="/xl/queryTables/queryTable44.xml" ContentType="application/vnd.openxmlformats-officedocument.spreadsheetml.queryTable+xml"/>
  <Override PartName="/xl/queryTables/queryTable45.xml" ContentType="application/vnd.openxmlformats-officedocument.spreadsheetml.queryTable+xml"/>
  <Override PartName="/xl/queryTables/queryTable46.xml" ContentType="application/vnd.openxmlformats-officedocument.spreadsheetml.queryTable+xml"/>
  <Override PartName="/xl/queryTables/queryTable47.xml" ContentType="application/vnd.openxmlformats-officedocument.spreadsheetml.queryTable+xml"/>
  <Override PartName="/xl/drawings/drawing9.xml" ContentType="application/vnd.openxmlformats-officedocument.drawing+xml"/>
  <Override PartName="/xl/queryTables/queryTable48.xml" ContentType="application/vnd.openxmlformats-officedocument.spreadsheetml.queryTable+xml"/>
  <Override PartName="/xl/queryTables/queryTable49.xml" ContentType="application/vnd.openxmlformats-officedocument.spreadsheetml.queryTable+xml"/>
  <Override PartName="/xl/queryTables/queryTable50.xml" ContentType="application/vnd.openxmlformats-officedocument.spreadsheetml.queryTable+xml"/>
  <Override PartName="/xl/queryTables/queryTable51.xml" ContentType="application/vnd.openxmlformats-officedocument.spreadsheetml.queryTable+xml"/>
  <Override PartName="/xl/queryTables/queryTable52.xml" ContentType="application/vnd.openxmlformats-officedocument.spreadsheetml.queryTable+xml"/>
  <Override PartName="/xl/queryTables/queryTable53.xml" ContentType="application/vnd.openxmlformats-officedocument.spreadsheetml.queryTable+xml"/>
  <Override PartName="/xl/queryTables/queryTable54.xml" ContentType="application/vnd.openxmlformats-officedocument.spreadsheetml.queryTable+xml"/>
  <Override PartName="/xl/drawings/drawing10.xml" ContentType="application/vnd.openxmlformats-officedocument.drawing+xml"/>
  <Override PartName="/xl/queryTables/queryTable55.xml" ContentType="application/vnd.openxmlformats-officedocument.spreadsheetml.queryTable+xml"/>
  <Override PartName="/xl/queryTables/queryTable56.xml" ContentType="application/vnd.openxmlformats-officedocument.spreadsheetml.queryTable+xml"/>
  <Override PartName="/xl/queryTables/queryTable57.xml" ContentType="application/vnd.openxmlformats-officedocument.spreadsheetml.queryTable+xml"/>
  <Override PartName="/xl/queryTables/queryTable58.xml" ContentType="application/vnd.openxmlformats-officedocument.spreadsheetml.queryTable+xml"/>
  <Override PartName="/xl/drawings/drawing11.xml" ContentType="application/vnd.openxmlformats-officedocument.drawing+xml"/>
  <Override PartName="/xl/queryTables/queryTable59.xml" ContentType="application/vnd.openxmlformats-officedocument.spreadsheetml.queryTable+xml"/>
  <Override PartName="/xl/drawings/drawing12.xml" ContentType="application/vnd.openxmlformats-officedocument.drawing+xml"/>
  <Override PartName="/xl/queryTables/queryTable60.xml" ContentType="application/vnd.openxmlformats-officedocument.spreadsheetml.queryTable+xml"/>
  <Override PartName="/xl/queryTables/queryTable61.xml" ContentType="application/vnd.openxmlformats-officedocument.spreadsheetml.queryTable+xml"/>
  <Override PartName="/xl/queryTables/queryTable62.xml" ContentType="application/vnd.openxmlformats-officedocument.spreadsheetml.queryTable+xml"/>
  <Override PartName="/xl/queryTables/queryTable63.xml" ContentType="application/vnd.openxmlformats-officedocument.spreadsheetml.queryTable+xml"/>
  <Override PartName="/xl/drawings/drawing13.xml" ContentType="application/vnd.openxmlformats-officedocument.drawing+xml"/>
  <Override PartName="/xl/queryTables/queryTable64.xml" ContentType="application/vnd.openxmlformats-officedocument.spreadsheetml.queryTable+xml"/>
  <Override PartName="/xl/queryTables/queryTable65.xml" ContentType="application/vnd.openxmlformats-officedocument.spreadsheetml.queryTable+xml"/>
  <Override PartName="/xl/queryTables/queryTable66.xml" ContentType="application/vnd.openxmlformats-officedocument.spreadsheetml.queryTable+xml"/>
  <Override PartName="/xl/drawings/drawing14.xml" ContentType="application/vnd.openxmlformats-officedocument.drawing+xml"/>
  <Override PartName="/xl/queryTables/queryTable67.xml" ContentType="application/vnd.openxmlformats-officedocument.spreadsheetml.queryTable+xml"/>
  <Override PartName="/xl/queryTables/queryTable68.xml" ContentType="application/vnd.openxmlformats-officedocument.spreadsheetml.queryTable+xml"/>
  <Override PartName="/xl/queryTables/queryTable69.xml" ContentType="application/vnd.openxmlformats-officedocument.spreadsheetml.queryTable+xml"/>
  <Override PartName="/xl/queryTables/queryTable70.xml" ContentType="application/vnd.openxmlformats-officedocument.spreadsheetml.queryTable+xml"/>
  <Override PartName="/xl/drawings/drawing15.xml" ContentType="application/vnd.openxmlformats-officedocument.drawing+xml"/>
  <Override PartName="/xl/queryTables/queryTable71.xml" ContentType="application/vnd.openxmlformats-officedocument.spreadsheetml.queryTable+xml"/>
  <Override PartName="/xl/queryTables/queryTable72.xml" ContentType="application/vnd.openxmlformats-officedocument.spreadsheetml.queryTable+xml"/>
  <Override PartName="/xl/queryTables/queryTable73.xml" ContentType="application/vnd.openxmlformats-officedocument.spreadsheetml.queryTable+xml"/>
  <Override PartName="/xl/drawings/drawing16.xml" ContentType="application/vnd.openxmlformats-officedocument.drawing+xml"/>
  <Override PartName="/xl/queryTables/queryTable74.xml" ContentType="application/vnd.openxmlformats-officedocument.spreadsheetml.queryTable+xml"/>
  <Override PartName="/xl/queryTables/queryTable75.xml" ContentType="application/vnd.openxmlformats-officedocument.spreadsheetml.queryTable+xml"/>
  <Override PartName="/xl/queryTables/queryTable76.xml" ContentType="application/vnd.openxmlformats-officedocument.spreadsheetml.queryTable+xml"/>
  <Override PartName="/xl/queryTables/queryTable77.xml" ContentType="application/vnd.openxmlformats-officedocument.spreadsheetml.queryTable+xml"/>
  <Override PartName="/xl/drawings/drawing17.xml" ContentType="application/vnd.openxmlformats-officedocument.drawing+xml"/>
  <Override PartName="/xl/queryTables/queryTable78.xml" ContentType="application/vnd.openxmlformats-officedocument.spreadsheetml.queryTable+xml"/>
  <Override PartName="/xl/queryTables/queryTable79.xml" ContentType="application/vnd.openxmlformats-officedocument.spreadsheetml.queryTable+xml"/>
  <Override PartName="/xl/queryTables/queryTable80.xml" ContentType="application/vnd.openxmlformats-officedocument.spreadsheetml.queryTable+xml"/>
  <Override PartName="/xl/queryTables/queryTable81.xml" ContentType="application/vnd.openxmlformats-officedocument.spreadsheetml.queryTable+xml"/>
  <Override PartName="/xl/queryTables/queryTable82.xml" ContentType="application/vnd.openxmlformats-officedocument.spreadsheetml.queryTable+xml"/>
  <Override PartName="/xl/drawings/drawing18.xml" ContentType="application/vnd.openxmlformats-officedocument.drawing+xml"/>
  <Override PartName="/xl/queryTables/queryTable83.xml" ContentType="application/vnd.openxmlformats-officedocument.spreadsheetml.queryTable+xml"/>
  <Override PartName="/xl/queryTables/queryTable84.xml" ContentType="application/vnd.openxmlformats-officedocument.spreadsheetml.queryTable+xml"/>
  <Override PartName="/xl/drawings/drawing19.xml" ContentType="application/vnd.openxmlformats-officedocument.drawing+xml"/>
  <Override PartName="/xl/queryTables/queryTable85.xml" ContentType="application/vnd.openxmlformats-officedocument.spreadsheetml.queryTable+xml"/>
  <Override PartName="/xl/queryTables/queryTable86.xml" ContentType="application/vnd.openxmlformats-officedocument.spreadsheetml.queryTable+xml"/>
  <Override PartName="/xl/queryTables/queryTable87.xml" ContentType="application/vnd.openxmlformats-officedocument.spreadsheetml.queryTable+xml"/>
  <Override PartName="/xl/queryTables/queryTable88.xml" ContentType="application/vnd.openxmlformats-officedocument.spreadsheetml.queryTable+xml"/>
  <Override PartName="/xl/queryTables/queryTable89.xml" ContentType="application/vnd.openxmlformats-officedocument.spreadsheetml.queryTable+xml"/>
  <Override PartName="/xl/drawings/drawing20.xml" ContentType="application/vnd.openxmlformats-officedocument.drawing+xml"/>
  <Override PartName="/xl/queryTables/queryTable90.xml" ContentType="application/vnd.openxmlformats-officedocument.spreadsheetml.queryTable+xml"/>
  <Override PartName="/xl/queryTables/queryTable91.xml" ContentType="application/vnd.openxmlformats-officedocument.spreadsheetml.queryTable+xml"/>
  <Override PartName="/xl/drawings/drawing21.xml" ContentType="application/vnd.openxmlformats-officedocument.drawing+xml"/>
  <Override PartName="/xl/queryTables/queryTable92.xml" ContentType="application/vnd.openxmlformats-officedocument.spreadsheetml.queryTable+xml"/>
  <Override PartName="/xl/queryTables/queryTable93.xml" ContentType="application/vnd.openxmlformats-officedocument.spreadsheetml.queryTable+xml"/>
  <Override PartName="/xl/drawings/drawing22.xml" ContentType="application/vnd.openxmlformats-officedocument.drawing+xml"/>
  <Override PartName="/xl/queryTables/queryTable94.xml" ContentType="application/vnd.openxmlformats-officedocument.spreadsheetml.queryTable+xml"/>
  <Override PartName="/xl/queryTables/queryTable95.xml" ContentType="application/vnd.openxmlformats-officedocument.spreadsheetml.queryTable+xml"/>
  <Override PartName="/xl/drawings/drawing23.xml" ContentType="application/vnd.openxmlformats-officedocument.drawing+xml"/>
  <Override PartName="/xl/queryTables/queryTable96.xml" ContentType="application/vnd.openxmlformats-officedocument.spreadsheetml.queryTable+xml"/>
  <Override PartName="/xl/queryTables/queryTable97.xml" ContentType="application/vnd.openxmlformats-officedocument.spreadsheetml.queryTable+xml"/>
  <Override PartName="/xl/drawings/drawing24.xml" ContentType="application/vnd.openxmlformats-officedocument.drawing+xml"/>
  <Override PartName="/xl/queryTables/queryTable98.xml" ContentType="application/vnd.openxmlformats-officedocument.spreadsheetml.queryTable+xml"/>
  <Override PartName="/xl/queryTables/queryTable99.xml" ContentType="application/vnd.openxmlformats-officedocument.spreadsheetml.queryTable+xml"/>
  <Override PartName="/xl/queryTables/queryTable100.xml" ContentType="application/vnd.openxmlformats-officedocument.spreadsheetml.queryTable+xml"/>
  <Override PartName="/xl/drawings/drawing25.xml" ContentType="application/vnd.openxmlformats-officedocument.drawing+xml"/>
  <Override PartName="/xl/queryTables/queryTable101.xml" ContentType="application/vnd.openxmlformats-officedocument.spreadsheetml.queryTable+xml"/>
  <Override PartName="/xl/queryTables/queryTable102.xml" ContentType="application/vnd.openxmlformats-officedocument.spreadsheetml.queryTable+xml"/>
  <Override PartName="/xl/queryTables/queryTable103.xml" ContentType="application/vnd.openxmlformats-officedocument.spreadsheetml.queryTable+xml"/>
  <Override PartName="/xl/drawings/drawing26.xml" ContentType="application/vnd.openxmlformats-officedocument.drawing+xml"/>
  <Override PartName="/xl/queryTables/queryTable104.xml" ContentType="application/vnd.openxmlformats-officedocument.spreadsheetml.queryTable+xml"/>
  <Override PartName="/xl/queryTables/queryTable105.xml" ContentType="application/vnd.openxmlformats-officedocument.spreadsheetml.queryTable+xml"/>
  <Override PartName="/xl/drawings/drawing27.xml" ContentType="application/vnd.openxmlformats-officedocument.drawing+xml"/>
  <Override PartName="/xl/queryTables/queryTable106.xml" ContentType="application/vnd.openxmlformats-officedocument.spreadsheetml.queryTable+xml"/>
  <Override PartName="/xl/queryTables/queryTable107.xml" ContentType="application/vnd.openxmlformats-officedocument.spreadsheetml.queryTable+xml"/>
  <Override PartName="/xl/queryTables/queryTable108.xml" ContentType="application/vnd.openxmlformats-officedocument.spreadsheetml.queryTable+xml"/>
  <Override PartName="/xl/drawings/drawing28.xml" ContentType="application/vnd.openxmlformats-officedocument.drawing+xml"/>
  <Override PartName="/xl/queryTables/queryTable109.xml" ContentType="application/vnd.openxmlformats-officedocument.spreadsheetml.queryTable+xml"/>
  <Override PartName="/xl/queryTables/queryTable110.xml" ContentType="application/vnd.openxmlformats-officedocument.spreadsheetml.queryTable+xml"/>
  <Override PartName="/xl/drawings/drawing29.xml" ContentType="application/vnd.openxmlformats-officedocument.drawing+xml"/>
  <Override PartName="/xl/queryTables/queryTable111.xml" ContentType="application/vnd.openxmlformats-officedocument.spreadsheetml.queryTable+xml"/>
  <Override PartName="/xl/queryTables/queryTable112.xml" ContentType="application/vnd.openxmlformats-officedocument.spreadsheetml.queryTable+xml"/>
  <Override PartName="/xl/drawings/drawing30.xml" ContentType="application/vnd.openxmlformats-officedocument.drawing+xml"/>
  <Override PartName="/xl/queryTables/queryTable113.xml" ContentType="application/vnd.openxmlformats-officedocument.spreadsheetml.queryTable+xml"/>
  <Override PartName="/xl/queryTables/queryTable114.xml" ContentType="application/vnd.openxmlformats-officedocument.spreadsheetml.queryTable+xml"/>
  <Override PartName="/xl/drawings/drawing31.xml" ContentType="application/vnd.openxmlformats-officedocument.drawing+xml"/>
  <Override PartName="/xl/queryTables/queryTable115.xml" ContentType="application/vnd.openxmlformats-officedocument.spreadsheetml.queryTable+xml"/>
  <Override PartName="/xl/queryTables/queryTable116.xml" ContentType="application/vnd.openxmlformats-officedocument.spreadsheetml.queryTable+xml"/>
  <Override PartName="/xl/drawings/drawing32.xml" ContentType="application/vnd.openxmlformats-officedocument.drawing+xml"/>
  <Override PartName="/xl/queryTables/queryTable117.xml" ContentType="application/vnd.openxmlformats-officedocument.spreadsheetml.queryTable+xml"/>
  <Override PartName="/xl/queryTables/queryTable118.xml" ContentType="application/vnd.openxmlformats-officedocument.spreadsheetml.queryTable+xml"/>
  <Override PartName="/xl/drawings/drawing33.xml" ContentType="application/vnd.openxmlformats-officedocument.drawing+xml"/>
  <Override PartName="/xl/queryTables/queryTable119.xml" ContentType="application/vnd.openxmlformats-officedocument.spreadsheetml.queryTable+xml"/>
  <Override PartName="/xl/queryTables/queryTable120.xml" ContentType="application/vnd.openxmlformats-officedocument.spreadsheetml.queryTable+xml"/>
  <Override PartName="/xl/drawings/drawing34.xml" ContentType="application/vnd.openxmlformats-officedocument.drawing+xml"/>
  <Override PartName="/xl/queryTables/queryTable121.xml" ContentType="application/vnd.openxmlformats-officedocument.spreadsheetml.queryTable+xml"/>
  <Override PartName="/xl/queryTables/queryTable122.xml" ContentType="application/vnd.openxmlformats-officedocument.spreadsheetml.queryTable+xml"/>
  <Override PartName="/xl/drawings/drawing35.xml" ContentType="application/vnd.openxmlformats-officedocument.drawing+xml"/>
  <Override PartName="/xl/queryTables/queryTable123.xml" ContentType="application/vnd.openxmlformats-officedocument.spreadsheetml.queryTable+xml"/>
  <Override PartName="/xl/queryTables/queryTable124.xml" ContentType="application/vnd.openxmlformats-officedocument.spreadsheetml.queryTable+xml"/>
  <Override PartName="/xl/drawings/drawing36.xml" ContentType="application/vnd.openxmlformats-officedocument.drawing+xml"/>
  <Override PartName="/xl/queryTables/queryTable125.xml" ContentType="application/vnd.openxmlformats-officedocument.spreadsheetml.queryTable+xml"/>
  <Override PartName="/xl/queryTables/queryTable126.xml" ContentType="application/vnd.openxmlformats-officedocument.spreadsheetml.queryTable+xml"/>
  <Override PartName="/xl/drawings/drawing37.xml" ContentType="application/vnd.openxmlformats-officedocument.drawing+xml"/>
  <Override PartName="/xl/queryTables/queryTable127.xml" ContentType="application/vnd.openxmlformats-officedocument.spreadsheetml.queryTable+xml"/>
  <Override PartName="/xl/queryTables/queryTable128.xml" ContentType="application/vnd.openxmlformats-officedocument.spreadsheetml.queryTable+xml"/>
  <Override PartName="/xl/drawings/drawing38.xml" ContentType="application/vnd.openxmlformats-officedocument.drawing+xml"/>
  <Override PartName="/xl/queryTables/queryTable129.xml" ContentType="application/vnd.openxmlformats-officedocument.spreadsheetml.queryTable+xml"/>
  <Override PartName="/xl/queryTables/queryTable130.xml" ContentType="application/vnd.openxmlformats-officedocument.spreadsheetml.queryTable+xml"/>
  <Override PartName="/xl/drawings/drawing39.xml" ContentType="application/vnd.openxmlformats-officedocument.drawing+xml"/>
  <Override PartName="/xl/queryTables/queryTable131.xml" ContentType="application/vnd.openxmlformats-officedocument.spreadsheetml.queryTable+xml"/>
  <Override PartName="/xl/queryTables/queryTable132.xml" ContentType="application/vnd.openxmlformats-officedocument.spreadsheetml.queryTable+xml"/>
  <Override PartName="/xl/drawings/drawing40.xml" ContentType="application/vnd.openxmlformats-officedocument.drawing+xml"/>
  <Override PartName="/xl/queryTables/queryTable133.xml" ContentType="application/vnd.openxmlformats-officedocument.spreadsheetml.queryTable+xml"/>
  <Override PartName="/xl/queryTables/queryTable134.xml" ContentType="application/vnd.openxmlformats-officedocument.spreadsheetml.queryTable+xml"/>
  <Override PartName="/xl/drawings/drawing41.xml" ContentType="application/vnd.openxmlformats-officedocument.drawing+xml"/>
  <Override PartName="/xl/queryTables/queryTable135.xml" ContentType="application/vnd.openxmlformats-officedocument.spreadsheetml.queryTable+xml"/>
  <Override PartName="/xl/queryTables/queryTable136.xml" ContentType="application/vnd.openxmlformats-officedocument.spreadsheetml.queryTable+xml"/>
  <Override PartName="/xl/drawings/drawing42.xml" ContentType="application/vnd.openxmlformats-officedocument.drawing+xml"/>
  <Override PartName="/xl/queryTables/queryTable137.xml" ContentType="application/vnd.openxmlformats-officedocument.spreadsheetml.queryTable+xml"/>
  <Override PartName="/xl/queryTables/queryTable138.xml" ContentType="application/vnd.openxmlformats-officedocument.spreadsheetml.queryTable+xml"/>
  <Override PartName="/xl/drawings/drawing43.xml" ContentType="application/vnd.openxmlformats-officedocument.drawing+xml"/>
  <Override PartName="/xl/queryTables/queryTable139.xml" ContentType="application/vnd.openxmlformats-officedocument.spreadsheetml.queryTable+xml"/>
  <Override PartName="/xl/queryTables/queryTable140.xml" ContentType="application/vnd.openxmlformats-officedocument.spreadsheetml.queryTable+xml"/>
  <Override PartName="/xl/drawings/drawing44.xml" ContentType="application/vnd.openxmlformats-officedocument.drawing+xml"/>
  <Override PartName="/xl/queryTables/queryTable141.xml" ContentType="application/vnd.openxmlformats-officedocument.spreadsheetml.queryTable+xml"/>
  <Override PartName="/xl/queryTables/queryTable142.xml" ContentType="application/vnd.openxmlformats-officedocument.spreadsheetml.queryTable+xml"/>
  <Override PartName="/xl/drawings/drawing45.xml" ContentType="application/vnd.openxmlformats-officedocument.drawing+xml"/>
  <Override PartName="/xl/queryTables/queryTable143.xml" ContentType="application/vnd.openxmlformats-officedocument.spreadsheetml.queryTable+xml"/>
  <Override PartName="/xl/queryTables/queryTable144.xml" ContentType="application/vnd.openxmlformats-officedocument.spreadsheetml.queryTable+xml"/>
  <Override PartName="/xl/drawings/drawing46.xml" ContentType="application/vnd.openxmlformats-officedocument.drawing+xml"/>
  <Override PartName="/xl/queryTables/queryTable145.xml" ContentType="application/vnd.openxmlformats-officedocument.spreadsheetml.queryTable+xml"/>
  <Override PartName="/xl/queryTables/queryTable146.xml" ContentType="application/vnd.openxmlformats-officedocument.spreadsheetml.queryTable+xml"/>
  <Override PartName="/xl/drawings/drawing47.xml" ContentType="application/vnd.openxmlformats-officedocument.drawing+xml"/>
  <Override PartName="/xl/queryTables/queryTable147.xml" ContentType="application/vnd.openxmlformats-officedocument.spreadsheetml.queryTable+xml"/>
  <Override PartName="/xl/queryTables/queryTable148.xml" ContentType="application/vnd.openxmlformats-officedocument.spreadsheetml.queryTable+xml"/>
  <Override PartName="/xl/drawings/drawing48.xml" ContentType="application/vnd.openxmlformats-officedocument.drawing+xml"/>
  <Override PartName="/xl/queryTables/queryTable149.xml" ContentType="application/vnd.openxmlformats-officedocument.spreadsheetml.queryTable+xml"/>
  <Override PartName="/xl/queryTables/queryTable150.xml" ContentType="application/vnd.openxmlformats-officedocument.spreadsheetml.queryTable+xml"/>
  <Override PartName="/xl/drawings/drawing49.xml" ContentType="application/vnd.openxmlformats-officedocument.drawing+xml"/>
  <Override PartName="/xl/queryTables/queryTable151.xml" ContentType="application/vnd.openxmlformats-officedocument.spreadsheetml.queryTable+xml"/>
  <Override PartName="/xl/queryTables/queryTable152.xml" ContentType="application/vnd.openxmlformats-officedocument.spreadsheetml.queryTable+xml"/>
  <Override PartName="/xl/queryTables/queryTable153.xml" ContentType="application/vnd.openxmlformats-officedocument.spreadsheetml.queryTable+xml"/>
  <Override PartName="/xl/drawings/drawing50.xml" ContentType="application/vnd.openxmlformats-officedocument.drawing+xml"/>
  <Override PartName="/xl/queryTables/queryTable154.xml" ContentType="application/vnd.openxmlformats-officedocument.spreadsheetml.queryTable+xml"/>
  <Override PartName="/xl/queryTables/queryTable155.xml" ContentType="application/vnd.openxmlformats-officedocument.spreadsheetml.queryTable+xml"/>
  <Override PartName="/xl/queryTables/queryTable156.xml" ContentType="application/vnd.openxmlformats-officedocument.spreadsheetml.queryTable+xml"/>
  <Override PartName="/xl/drawings/drawing51.xml" ContentType="application/vnd.openxmlformats-officedocument.drawing+xml"/>
  <Override PartName="/xl/queryTables/queryTable157.xml" ContentType="application/vnd.openxmlformats-officedocument.spreadsheetml.queryTable+xml"/>
  <Override PartName="/xl/queryTables/queryTable158.xml" ContentType="application/vnd.openxmlformats-officedocument.spreadsheetml.queryTable+xml"/>
  <Override PartName="/xl/queryTables/queryTable159.xml" ContentType="application/vnd.openxmlformats-officedocument.spreadsheetml.queryTable+xml"/>
  <Override PartName="/xl/drawings/drawing52.xml" ContentType="application/vnd.openxmlformats-officedocument.drawing+xml"/>
  <Override PartName="/xl/queryTables/queryTable160.xml" ContentType="application/vnd.openxmlformats-officedocument.spreadsheetml.queryTable+xml"/>
  <Override PartName="/xl/queryTables/queryTable161.xml" ContentType="application/vnd.openxmlformats-officedocument.spreadsheetml.queryTable+xml"/>
  <Override PartName="/xl/queryTables/queryTable162.xml" ContentType="application/vnd.openxmlformats-officedocument.spreadsheetml.queryTable+xml"/>
  <Override PartName="/xl/drawings/drawing53.xml" ContentType="application/vnd.openxmlformats-officedocument.drawing+xml"/>
  <Override PartName="/xl/queryTables/queryTable163.xml" ContentType="application/vnd.openxmlformats-officedocument.spreadsheetml.queryTable+xml"/>
  <Override PartName="/xl/queryTables/queryTable164.xml" ContentType="application/vnd.openxmlformats-officedocument.spreadsheetml.queryTable+xml"/>
  <Override PartName="/xl/queryTables/queryTable165.xml" ContentType="application/vnd.openxmlformats-officedocument.spreadsheetml.queryTable+xml"/>
  <Override PartName="/xl/drawings/drawing54.xml" ContentType="application/vnd.openxmlformats-officedocument.drawing+xml"/>
  <Override PartName="/xl/queryTables/queryTable166.xml" ContentType="application/vnd.openxmlformats-officedocument.spreadsheetml.queryTable+xml"/>
  <Override PartName="/xl/queryTables/queryTable167.xml" ContentType="application/vnd.openxmlformats-officedocument.spreadsheetml.queryTable+xml"/>
  <Override PartName="/xl/queryTables/queryTable168.xml" ContentType="application/vnd.openxmlformats-officedocument.spreadsheetml.queryTable+xml"/>
  <Override PartName="/xl/queryTables/queryTable169.xml" ContentType="application/vnd.openxmlformats-officedocument.spreadsheetml.queryTable+xml"/>
  <Override PartName="/xl/drawings/drawing55.xml" ContentType="application/vnd.openxmlformats-officedocument.drawing+xml"/>
  <Override PartName="/xl/queryTables/queryTable170.xml" ContentType="application/vnd.openxmlformats-officedocument.spreadsheetml.queryTable+xml"/>
  <Override PartName="/xl/queryTables/queryTable171.xml" ContentType="application/vnd.openxmlformats-officedocument.spreadsheetml.queryTable+xml"/>
  <Override PartName="/xl/queryTables/queryTable172.xml" ContentType="application/vnd.openxmlformats-officedocument.spreadsheetml.queryTable+xml"/>
  <Override PartName="/xl/drawings/drawing56.xml" ContentType="application/vnd.openxmlformats-officedocument.drawing+xml"/>
  <Override PartName="/xl/queryTables/queryTable173.xml" ContentType="application/vnd.openxmlformats-officedocument.spreadsheetml.queryTable+xml"/>
  <Override PartName="/xl/queryTables/queryTable174.xml" ContentType="application/vnd.openxmlformats-officedocument.spreadsheetml.queryTable+xml"/>
  <Override PartName="/xl/queryTables/queryTable175.xml" ContentType="application/vnd.openxmlformats-officedocument.spreadsheetml.queryTable+xml"/>
  <Override PartName="/xl/drawings/drawing57.xml" ContentType="application/vnd.openxmlformats-officedocument.drawing+xml"/>
  <Override PartName="/xl/queryTables/queryTable176.xml" ContentType="application/vnd.openxmlformats-officedocument.spreadsheetml.queryTable+xml"/>
  <Override PartName="/xl/queryTables/queryTable177.xml" ContentType="application/vnd.openxmlformats-officedocument.spreadsheetml.queryTable+xml"/>
  <Override PartName="/xl/queryTables/queryTable178.xml" ContentType="application/vnd.openxmlformats-officedocument.spreadsheetml.queryTable+xml"/>
  <Override PartName="/xl/queryTables/queryTable179.xml" ContentType="application/vnd.openxmlformats-officedocument.spreadsheetml.queryTable+xml"/>
  <Override PartName="/xl/queryTables/queryTable180.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H:\Product\General\Z - Fact Sheet\2020 - 2021\February  -  2021\Files from Raja\Monthly Portflios\"/>
    </mc:Choice>
  </mc:AlternateContent>
  <xr:revisionPtr revIDLastSave="0" documentId="13_ncr:1_{7C77C71A-B508-4CD5-A0D9-714AABD69FD6}" xr6:coauthVersionLast="47" xr6:coauthVersionMax="47" xr10:uidLastSave="{00000000-0000-0000-0000-000000000000}"/>
  <bookViews>
    <workbookView xWindow="-120" yWindow="-120" windowWidth="20730" windowHeight="11160" xr2:uid="{98D16A61-3191-4A52-B90D-3DB9BAF298F9}"/>
  </bookViews>
  <sheets>
    <sheet name="Index" sheetId="58" r:id="rId1"/>
    <sheet name="Dividend History" sheetId="59" r:id="rId2"/>
    <sheet name="TAF" sheetId="3" r:id="rId3"/>
    <sheet name="TBAF" sheetId="5" r:id="rId4"/>
    <sheet name="TMIF" sheetId="6" r:id="rId5"/>
    <sheet name="TMAOF" sheetId="2" r:id="rId6"/>
    <sheet name="TFRSTF" sheetId="26" r:id="rId7"/>
    <sheet name="TLF" sheetId="22" r:id="rId8"/>
    <sheet name="TSTBF" sheetId="23" r:id="rId9"/>
    <sheet name="TFF" sheetId="24" r:id="rId10"/>
    <sheet name="TIPF" sheetId="25" r:id="rId11"/>
    <sheet name="TUSTF" sheetId="27" r:id="rId12"/>
    <sheet name="TOF" sheetId="28" r:id="rId13"/>
    <sheet name="TIFA" sheetId="29" r:id="rId14"/>
    <sheet name="TGSFR" sheetId="30" r:id="rId15"/>
    <sheet name="TBPSUF" sheetId="31" r:id="rId16"/>
    <sheet name="TDBF" sheetId="32" r:id="rId17"/>
    <sheet name="TRSFC" sheetId="33" r:id="rId18"/>
    <sheet name="TRSFM" sheetId="36" r:id="rId19"/>
    <sheet name="TRSFP" sheetId="37" r:id="rId20"/>
    <sheet name="TEGF" sheetId="1" r:id="rId21"/>
    <sheet name="TEQPEF" sheetId="48" r:id="rId22"/>
    <sheet name="TTSF96" sheetId="56" r:id="rId23"/>
    <sheet name="TMCAPF" sheetId="54" r:id="rId24"/>
    <sheet name="TFEF" sheetId="55" r:id="rId25"/>
    <sheet name="TTOFE" sheetId="49" r:id="rId26"/>
    <sheet name="TEOF" sheetId="50" r:id="rId27"/>
    <sheet name="TINR" sheetId="52" r:id="rId28"/>
    <sheet name="TSCAPF" sheetId="53" r:id="rId29"/>
    <sheet name="TIFSA" sheetId="44" r:id="rId30"/>
    <sheet name="TIFNA" sheetId="46" r:id="rId31"/>
    <sheet name="TNETF" sheetId="47" r:id="rId32"/>
    <sheet name="TNPBETF" sheetId="45" r:id="rId33"/>
    <sheet name="TBFSF" sheetId="43" r:id="rId34"/>
    <sheet name="TDIF" sheetId="42" r:id="rId35"/>
    <sheet name="TICF" sheetId="41" r:id="rId36"/>
    <sheet name="TIPHF" sheetId="40" r:id="rId37"/>
    <sheet name="TREF" sheetId="39" r:id="rId38"/>
    <sheet name="TISF" sheetId="38" r:id="rId39"/>
    <sheet name="TCS" sheetId="51" r:id="rId40"/>
    <sheet name="TYCF" sheetId="4" r:id="rId41"/>
    <sheet name="TQNTF" sheetId="57" r:id="rId42"/>
    <sheet name="TVFS1" sheetId="35" r:id="rId43"/>
    <sheet name="TVFS2" sheetId="34" r:id="rId44"/>
    <sheet name="TFM56F" sheetId="7" r:id="rId45"/>
    <sheet name="TFM56D" sheetId="8" r:id="rId46"/>
    <sheet name="TFM56C" sheetId="9" r:id="rId47"/>
    <sheet name="TFM56B" sheetId="10" r:id="rId48"/>
    <sheet name="TFM56A" sheetId="11" r:id="rId49"/>
    <sheet name="TFM55I" sheetId="12" r:id="rId50"/>
    <sheet name="TFM55G" sheetId="13" r:id="rId51"/>
    <sheet name="TFM55F" sheetId="14" r:id="rId52"/>
    <sheet name="TFM55E" sheetId="15" r:id="rId53"/>
    <sheet name="TFM55D" sheetId="16" r:id="rId54"/>
    <sheet name="TFM55B" sheetId="17" r:id="rId55"/>
    <sheet name="TFM55A" sheetId="18" r:id="rId56"/>
    <sheet name="TFM54A" sheetId="19" r:id="rId57"/>
    <sheet name="TFM53B" sheetId="20" r:id="rId58"/>
    <sheet name="TFM53A" sheetId="21" r:id="rId59"/>
  </sheets>
  <definedNames>
    <definedName name="_IEF1" localSheetId="1">#REF!</definedName>
    <definedName name="_IEF1" localSheetId="33">#REF!</definedName>
    <definedName name="_IEF1" localSheetId="15">#REF!</definedName>
    <definedName name="_IEF1" localSheetId="39">#REF!</definedName>
    <definedName name="_IEF1" localSheetId="16">#REF!</definedName>
    <definedName name="_IEF1" localSheetId="34">#REF!</definedName>
    <definedName name="_IEF1" localSheetId="26">#REF!</definedName>
    <definedName name="_IEF1" localSheetId="21">#REF!</definedName>
    <definedName name="_IEF1" localSheetId="24">#REF!</definedName>
    <definedName name="_IEF1" localSheetId="9">#REF!</definedName>
    <definedName name="_IEF1" localSheetId="58">#REF!</definedName>
    <definedName name="_IEF1" localSheetId="57">#REF!</definedName>
    <definedName name="_IEF1" localSheetId="56">#REF!</definedName>
    <definedName name="_IEF1" localSheetId="55">#REF!</definedName>
    <definedName name="_IEF1" localSheetId="54">#REF!</definedName>
    <definedName name="_IEF1" localSheetId="53">#REF!</definedName>
    <definedName name="_IEF1" localSheetId="52">#REF!</definedName>
    <definedName name="_IEF1" localSheetId="51">#REF!</definedName>
    <definedName name="_IEF1" localSheetId="50">#REF!</definedName>
    <definedName name="_IEF1" localSheetId="49">#REF!</definedName>
    <definedName name="_IEF1" localSheetId="48">#REF!</definedName>
    <definedName name="_IEF1" localSheetId="47">#REF!</definedName>
    <definedName name="_IEF1" localSheetId="46">#REF!</definedName>
    <definedName name="_IEF1" localSheetId="45">#REF!</definedName>
    <definedName name="_IEF1" localSheetId="44">#REF!</definedName>
    <definedName name="_IEF1" localSheetId="6">#REF!</definedName>
    <definedName name="_IEF1" localSheetId="14">#REF!</definedName>
    <definedName name="_IEF1" localSheetId="35">#REF!</definedName>
    <definedName name="_IEF1" localSheetId="13">#REF!</definedName>
    <definedName name="_IEF1" localSheetId="30">#REF!</definedName>
    <definedName name="_IEF1" localSheetId="29">#REF!</definedName>
    <definedName name="_IEF1" localSheetId="27">#REF!</definedName>
    <definedName name="_IEF1" localSheetId="10">#REF!</definedName>
    <definedName name="_IEF1" localSheetId="36">#REF!</definedName>
    <definedName name="_IEF1" localSheetId="38">#REF!</definedName>
    <definedName name="_IEF1" localSheetId="7">#REF!</definedName>
    <definedName name="_IEF1" localSheetId="23">#REF!</definedName>
    <definedName name="_IEF1" localSheetId="31">#REF!</definedName>
    <definedName name="_IEF1" localSheetId="32">#REF!</definedName>
    <definedName name="_IEF1" localSheetId="12">#REF!</definedName>
    <definedName name="_IEF1" localSheetId="41">#REF!</definedName>
    <definedName name="_IEF1" localSheetId="37">#REF!</definedName>
    <definedName name="_IEF1" localSheetId="17">#REF!</definedName>
    <definedName name="_IEF1" localSheetId="18">#REF!</definedName>
    <definedName name="_IEF1" localSheetId="19">#REF!</definedName>
    <definedName name="_IEF1" localSheetId="28">#REF!</definedName>
    <definedName name="_IEF1" localSheetId="8">#REF!</definedName>
    <definedName name="_IEF1" localSheetId="25">#REF!</definedName>
    <definedName name="_IEF1" localSheetId="22">#REF!</definedName>
    <definedName name="_IEF1" localSheetId="11">#REF!</definedName>
    <definedName name="_IEF1" localSheetId="42">#REF!</definedName>
    <definedName name="_IEF1" localSheetId="43">#REF!</definedName>
    <definedName name="_IEF1">#REF!</definedName>
    <definedName name="_IEF2" localSheetId="1">#REF!</definedName>
    <definedName name="_IEF2" localSheetId="33">#REF!</definedName>
    <definedName name="_IEF2" localSheetId="15">#REF!</definedName>
    <definedName name="_IEF2" localSheetId="39">#REF!</definedName>
    <definedName name="_IEF2" localSheetId="16">#REF!</definedName>
    <definedName name="_IEF2" localSheetId="34">#REF!</definedName>
    <definedName name="_IEF2" localSheetId="26">#REF!</definedName>
    <definedName name="_IEF2" localSheetId="21">#REF!</definedName>
    <definedName name="_IEF2" localSheetId="24">#REF!</definedName>
    <definedName name="_IEF2" localSheetId="9">#REF!</definedName>
    <definedName name="_IEF2" localSheetId="58">#REF!</definedName>
    <definedName name="_IEF2" localSheetId="57">#REF!</definedName>
    <definedName name="_IEF2" localSheetId="56">#REF!</definedName>
    <definedName name="_IEF2" localSheetId="55">#REF!</definedName>
    <definedName name="_IEF2" localSheetId="54">#REF!</definedName>
    <definedName name="_IEF2" localSheetId="53">#REF!</definedName>
    <definedName name="_IEF2" localSheetId="52">#REF!</definedName>
    <definedName name="_IEF2" localSheetId="51">#REF!</definedName>
    <definedName name="_IEF2" localSheetId="50">#REF!</definedName>
    <definedName name="_IEF2" localSheetId="49">#REF!</definedName>
    <definedName name="_IEF2" localSheetId="48">#REF!</definedName>
    <definedName name="_IEF2" localSheetId="47">#REF!</definedName>
    <definedName name="_IEF2" localSheetId="46">#REF!</definedName>
    <definedName name="_IEF2" localSheetId="45">#REF!</definedName>
    <definedName name="_IEF2" localSheetId="44">#REF!</definedName>
    <definedName name="_IEF2" localSheetId="6">#REF!</definedName>
    <definedName name="_IEF2" localSheetId="14">#REF!</definedName>
    <definedName name="_IEF2" localSheetId="35">#REF!</definedName>
    <definedName name="_IEF2" localSheetId="13">#REF!</definedName>
    <definedName name="_IEF2" localSheetId="30">#REF!</definedName>
    <definedName name="_IEF2" localSheetId="29">#REF!</definedName>
    <definedName name="_IEF2" localSheetId="27">#REF!</definedName>
    <definedName name="_IEF2" localSheetId="10">#REF!</definedName>
    <definedName name="_IEF2" localSheetId="36">#REF!</definedName>
    <definedName name="_IEF2" localSheetId="38">#REF!</definedName>
    <definedName name="_IEF2" localSheetId="7">#REF!</definedName>
    <definedName name="_IEF2" localSheetId="23">#REF!</definedName>
    <definedName name="_IEF2" localSheetId="31">#REF!</definedName>
    <definedName name="_IEF2" localSheetId="32">#REF!</definedName>
    <definedName name="_IEF2" localSheetId="12">#REF!</definedName>
    <definedName name="_IEF2" localSheetId="41">#REF!</definedName>
    <definedName name="_IEF2" localSheetId="37">#REF!</definedName>
    <definedName name="_IEF2" localSheetId="17">#REF!</definedName>
    <definedName name="_IEF2" localSheetId="18">#REF!</definedName>
    <definedName name="_IEF2" localSheetId="19">#REF!</definedName>
    <definedName name="_IEF2" localSheetId="28">#REF!</definedName>
    <definedName name="_IEF2" localSheetId="8">#REF!</definedName>
    <definedName name="_IEF2" localSheetId="25">#REF!</definedName>
    <definedName name="_IEF2" localSheetId="22">#REF!</definedName>
    <definedName name="_IEF2" localSheetId="11">#REF!</definedName>
    <definedName name="_IEF2" localSheetId="42">#REF!</definedName>
    <definedName name="_IEF2" localSheetId="43">#REF!</definedName>
    <definedName name="_IEF2">#REF!</definedName>
    <definedName name="AAA" localSheetId="1">#REF!</definedName>
    <definedName name="AAA" localSheetId="33">#REF!</definedName>
    <definedName name="AAA" localSheetId="15">#REF!</definedName>
    <definedName name="AAA" localSheetId="39">#REF!</definedName>
    <definedName name="AAA" localSheetId="16">#REF!</definedName>
    <definedName name="AAA" localSheetId="34">#REF!</definedName>
    <definedName name="AAA" localSheetId="26">#REF!</definedName>
    <definedName name="AAA" localSheetId="21">#REF!</definedName>
    <definedName name="AAA" localSheetId="24">#REF!</definedName>
    <definedName name="AAA" localSheetId="9">#REF!</definedName>
    <definedName name="AAA" localSheetId="58">#REF!</definedName>
    <definedName name="AAA" localSheetId="57">#REF!</definedName>
    <definedName name="AAA" localSheetId="56">#REF!</definedName>
    <definedName name="AAA" localSheetId="55">#REF!</definedName>
    <definedName name="AAA" localSheetId="54">#REF!</definedName>
    <definedName name="AAA" localSheetId="53">#REF!</definedName>
    <definedName name="AAA" localSheetId="52">#REF!</definedName>
    <definedName name="AAA" localSheetId="51">#REF!</definedName>
    <definedName name="AAA" localSheetId="50">#REF!</definedName>
    <definedName name="AAA" localSheetId="49">#REF!</definedName>
    <definedName name="AAA" localSheetId="48">#REF!</definedName>
    <definedName name="AAA" localSheetId="47">#REF!</definedName>
    <definedName name="AAA" localSheetId="46">#REF!</definedName>
    <definedName name="AAA" localSheetId="45">#REF!</definedName>
    <definedName name="AAA" localSheetId="44">#REF!</definedName>
    <definedName name="AAA" localSheetId="6">#REF!</definedName>
    <definedName name="AAA" localSheetId="14">#REF!</definedName>
    <definedName name="AAA" localSheetId="35">#REF!</definedName>
    <definedName name="AAA" localSheetId="13">#REF!</definedName>
    <definedName name="AAA" localSheetId="30">#REF!</definedName>
    <definedName name="AAA" localSheetId="29">#REF!</definedName>
    <definedName name="AAA" localSheetId="27">#REF!</definedName>
    <definedName name="AAA" localSheetId="10">#REF!</definedName>
    <definedName name="AAA" localSheetId="36">#REF!</definedName>
    <definedName name="AAA" localSheetId="38">#REF!</definedName>
    <definedName name="AAA" localSheetId="7">#REF!</definedName>
    <definedName name="AAA" localSheetId="23">#REF!</definedName>
    <definedName name="AAA" localSheetId="31">#REF!</definedName>
    <definedName name="AAA" localSheetId="32">#REF!</definedName>
    <definedName name="AAA" localSheetId="12">#REF!</definedName>
    <definedName name="AAA" localSheetId="41">#REF!</definedName>
    <definedName name="AAA" localSheetId="37">#REF!</definedName>
    <definedName name="AAA" localSheetId="17">#REF!</definedName>
    <definedName name="AAA" localSheetId="18">#REF!</definedName>
    <definedName name="AAA" localSheetId="19">#REF!</definedName>
    <definedName name="AAA" localSheetId="28">#REF!</definedName>
    <definedName name="AAA" localSheetId="8">#REF!</definedName>
    <definedName name="AAA" localSheetId="25">#REF!</definedName>
    <definedName name="AAA" localSheetId="22">#REF!</definedName>
    <definedName name="AAA" localSheetId="11">#REF!</definedName>
    <definedName name="AAA" localSheetId="42">#REF!</definedName>
    <definedName name="AAA" localSheetId="43">#REF!</definedName>
    <definedName name="AAA">#REF!</definedName>
    <definedName name="h" localSheetId="1">#REF!</definedName>
    <definedName name="h" localSheetId="15">#REF!</definedName>
    <definedName name="h" localSheetId="16">#REF!</definedName>
    <definedName name="h" localSheetId="9">#REF!</definedName>
    <definedName name="h" localSheetId="58">#REF!</definedName>
    <definedName name="h" localSheetId="57">#REF!</definedName>
    <definedName name="h" localSheetId="56">#REF!</definedName>
    <definedName name="h" localSheetId="55">#REF!</definedName>
    <definedName name="h" localSheetId="54">#REF!</definedName>
    <definedName name="h" localSheetId="53">#REF!</definedName>
    <definedName name="h" localSheetId="52">#REF!</definedName>
    <definedName name="h" localSheetId="51">#REF!</definedName>
    <definedName name="h" localSheetId="50">#REF!</definedName>
    <definedName name="h" localSheetId="49">#REF!</definedName>
    <definedName name="h" localSheetId="48">#REF!</definedName>
    <definedName name="h" localSheetId="47">#REF!</definedName>
    <definedName name="h" localSheetId="46">#REF!</definedName>
    <definedName name="h" localSheetId="45">#REF!</definedName>
    <definedName name="h" localSheetId="44">#REF!</definedName>
    <definedName name="h" localSheetId="6">#REF!</definedName>
    <definedName name="h" localSheetId="14">#REF!</definedName>
    <definedName name="h" localSheetId="13">#REF!</definedName>
    <definedName name="h" localSheetId="10">#REF!</definedName>
    <definedName name="h" localSheetId="7">#REF!</definedName>
    <definedName name="h" localSheetId="12">#REF!</definedName>
    <definedName name="h" localSheetId="17">#REF!</definedName>
    <definedName name="h" localSheetId="8">#REF!</definedName>
    <definedName name="h" localSheetId="11">#REF!</definedName>
    <definedName name="h">#REF!</definedName>
    <definedName name="IEF" localSheetId="1">#REF!</definedName>
    <definedName name="IEF" localSheetId="15">#REF!</definedName>
    <definedName name="IEF" localSheetId="16">#REF!</definedName>
    <definedName name="IEF" localSheetId="9">#REF!</definedName>
    <definedName name="IEF" localSheetId="58">#REF!</definedName>
    <definedName name="IEF" localSheetId="57">#REF!</definedName>
    <definedName name="IEF" localSheetId="56">#REF!</definedName>
    <definedName name="IEF" localSheetId="55">#REF!</definedName>
    <definedName name="IEF" localSheetId="54">#REF!</definedName>
    <definedName name="IEF" localSheetId="53">#REF!</definedName>
    <definedName name="IEF" localSheetId="52">#REF!</definedName>
    <definedName name="IEF" localSheetId="51">#REF!</definedName>
    <definedName name="IEF" localSheetId="50">#REF!</definedName>
    <definedName name="IEF" localSheetId="49">#REF!</definedName>
    <definedName name="IEF" localSheetId="48">#REF!</definedName>
    <definedName name="IEF" localSheetId="47">#REF!</definedName>
    <definedName name="IEF" localSheetId="46">#REF!</definedName>
    <definedName name="IEF" localSheetId="45">#REF!</definedName>
    <definedName name="IEF" localSheetId="44">#REF!</definedName>
    <definedName name="IEF" localSheetId="6">#REF!</definedName>
    <definedName name="IEF" localSheetId="14">#REF!</definedName>
    <definedName name="IEF" localSheetId="13">#REF!</definedName>
    <definedName name="IEF" localSheetId="10">#REF!</definedName>
    <definedName name="IEF" localSheetId="7">#REF!</definedName>
    <definedName name="IEF" localSheetId="12">#REF!</definedName>
    <definedName name="IEF" localSheetId="17">#REF!</definedName>
    <definedName name="IEF" localSheetId="8">#REF!</definedName>
    <definedName name="IEF" localSheetId="11">#REF!</definedName>
    <definedName name="IEF">#REF!</definedName>
    <definedName name="Main_Sheet" localSheetId="0">Index!$A$2:$C$28</definedName>
    <definedName name="raja" localSheetId="1">#REF!</definedName>
    <definedName name="raja" localSheetId="0">#REF!</definedName>
    <definedName name="raja" localSheetId="33">#REF!</definedName>
    <definedName name="raja" localSheetId="15">#REF!</definedName>
    <definedName name="raja" localSheetId="39">#REF!</definedName>
    <definedName name="raja" localSheetId="16">#REF!</definedName>
    <definedName name="raja" localSheetId="34">#REF!</definedName>
    <definedName name="raja" localSheetId="26">#REF!</definedName>
    <definedName name="raja" localSheetId="21">#REF!</definedName>
    <definedName name="raja" localSheetId="24">#REF!</definedName>
    <definedName name="raja" localSheetId="9">#REF!</definedName>
    <definedName name="raja" localSheetId="58">#REF!</definedName>
    <definedName name="raja" localSheetId="57">#REF!</definedName>
    <definedName name="raja" localSheetId="56">#REF!</definedName>
    <definedName name="raja" localSheetId="55">#REF!</definedName>
    <definedName name="raja" localSheetId="54">#REF!</definedName>
    <definedName name="raja" localSheetId="53">#REF!</definedName>
    <definedName name="raja" localSheetId="52">#REF!</definedName>
    <definedName name="raja" localSheetId="51">#REF!</definedName>
    <definedName name="raja" localSheetId="50">#REF!</definedName>
    <definedName name="raja" localSheetId="49">#REF!</definedName>
    <definedName name="raja" localSheetId="48">#REF!</definedName>
    <definedName name="raja" localSheetId="47">#REF!</definedName>
    <definedName name="raja" localSheetId="46">#REF!</definedName>
    <definedName name="raja" localSheetId="45">#REF!</definedName>
    <definedName name="raja" localSheetId="44">#REF!</definedName>
    <definedName name="raja" localSheetId="6">#REF!</definedName>
    <definedName name="raja" localSheetId="14">#REF!</definedName>
    <definedName name="raja" localSheetId="35">#REF!</definedName>
    <definedName name="raja" localSheetId="13">#REF!</definedName>
    <definedName name="raja" localSheetId="30">#REF!</definedName>
    <definedName name="raja" localSheetId="29">#REF!</definedName>
    <definedName name="raja" localSheetId="27">#REF!</definedName>
    <definedName name="raja" localSheetId="10">#REF!</definedName>
    <definedName name="raja" localSheetId="36">#REF!</definedName>
    <definedName name="raja" localSheetId="38">#REF!</definedName>
    <definedName name="raja" localSheetId="7">#REF!</definedName>
    <definedName name="raja" localSheetId="23">#REF!</definedName>
    <definedName name="raja" localSheetId="31">#REF!</definedName>
    <definedName name="raja" localSheetId="32">#REF!</definedName>
    <definedName name="raja" localSheetId="12">#REF!</definedName>
    <definedName name="raja" localSheetId="41">#REF!</definedName>
    <definedName name="raja" localSheetId="37">#REF!</definedName>
    <definedName name="raja" localSheetId="17">#REF!</definedName>
    <definedName name="raja" localSheetId="18">#REF!</definedName>
    <definedName name="raja" localSheetId="19">#REF!</definedName>
    <definedName name="raja" localSheetId="28">#REF!</definedName>
    <definedName name="raja" localSheetId="8">#REF!</definedName>
    <definedName name="raja" localSheetId="25">#REF!</definedName>
    <definedName name="raja" localSheetId="22">#REF!</definedName>
    <definedName name="raja" localSheetId="11">#REF!</definedName>
    <definedName name="raja" localSheetId="42">#REF!</definedName>
    <definedName name="raja" localSheetId="43">#REF!</definedName>
    <definedName name="raja">#REF!</definedName>
    <definedName name="TAF" localSheetId="0">#REF!</definedName>
    <definedName name="TAF" localSheetId="3">#REF!</definedName>
    <definedName name="TAF" localSheetId="33">#REF!</definedName>
    <definedName name="TAF" localSheetId="15">#REF!</definedName>
    <definedName name="TAF" localSheetId="39">#REF!</definedName>
    <definedName name="TAF" localSheetId="16">#REF!</definedName>
    <definedName name="TAF" localSheetId="34">#REF!</definedName>
    <definedName name="TAF" localSheetId="26">#REF!</definedName>
    <definedName name="TAF" localSheetId="21">#REF!</definedName>
    <definedName name="TAF" localSheetId="24">#REF!</definedName>
    <definedName name="TAF" localSheetId="9">#REF!</definedName>
    <definedName name="TAF" localSheetId="58">#REF!</definedName>
    <definedName name="TAF" localSheetId="57">#REF!</definedName>
    <definedName name="TAF" localSheetId="56">#REF!</definedName>
    <definedName name="TAF" localSheetId="55">#REF!</definedName>
    <definedName name="TAF" localSheetId="54">#REF!</definedName>
    <definedName name="TAF" localSheetId="53">#REF!</definedName>
    <definedName name="TAF" localSheetId="52">#REF!</definedName>
    <definedName name="TAF" localSheetId="51">#REF!</definedName>
    <definedName name="TAF" localSheetId="50">#REF!</definedName>
    <definedName name="TAF" localSheetId="49">#REF!</definedName>
    <definedName name="TAF" localSheetId="48">#REF!</definedName>
    <definedName name="TAF" localSheetId="47">#REF!</definedName>
    <definedName name="TAF" localSheetId="46">#REF!</definedName>
    <definedName name="TAF" localSheetId="45">#REF!</definedName>
    <definedName name="TAF" localSheetId="44">#REF!</definedName>
    <definedName name="TAF" localSheetId="6">#REF!</definedName>
    <definedName name="TAF" localSheetId="14">#REF!</definedName>
    <definedName name="TAF" localSheetId="35">#REF!</definedName>
    <definedName name="TAF" localSheetId="13">#REF!</definedName>
    <definedName name="TAF" localSheetId="30">#REF!</definedName>
    <definedName name="TAF" localSheetId="29">#REF!</definedName>
    <definedName name="TAF" localSheetId="27">#REF!</definedName>
    <definedName name="TAF" localSheetId="10">#REF!</definedName>
    <definedName name="TAF" localSheetId="36">#REF!</definedName>
    <definedName name="TAF" localSheetId="38">#REF!</definedName>
    <definedName name="TAF" localSheetId="7">#REF!</definedName>
    <definedName name="TAF" localSheetId="23">#REF!</definedName>
    <definedName name="TAF" localSheetId="4">#REF!</definedName>
    <definedName name="TAF" localSheetId="31">#REF!</definedName>
    <definedName name="TAF" localSheetId="32">#REF!</definedName>
    <definedName name="TAF" localSheetId="12">#REF!</definedName>
    <definedName name="TAF" localSheetId="41">#REF!</definedName>
    <definedName name="TAF" localSheetId="37">#REF!</definedName>
    <definedName name="TAF" localSheetId="17">#REF!</definedName>
    <definedName name="TAF" localSheetId="18">#REF!</definedName>
    <definedName name="TAF" localSheetId="19">#REF!</definedName>
    <definedName name="TAF" localSheetId="28">#REF!</definedName>
    <definedName name="TAF" localSheetId="8">#REF!</definedName>
    <definedName name="TAF" localSheetId="25">#REF!</definedName>
    <definedName name="TAF" localSheetId="22">#REF!</definedName>
    <definedName name="TAF" localSheetId="11">#REF!</definedName>
    <definedName name="TAF" localSheetId="42">#REF!</definedName>
    <definedName name="TAF" localSheetId="43">#REF!</definedName>
    <definedName name="TAF">TAF!$B$1</definedName>
    <definedName name="TAF_Debt_Related" localSheetId="2">TAF!$B$263:$H$280</definedName>
    <definedName name="TAF_EQ" localSheetId="2">TAF!$B$12:$I$128</definedName>
    <definedName name="TAF_EQ_FU_Related" localSheetId="2">TAF!$B$129:$H$242</definedName>
    <definedName name="TAF_FD" localSheetId="2">TAF!$B$289:$G$297</definedName>
    <definedName name="TAF_GOV_SEC" localSheetId="2">TAF!$B$244:$H$261</definedName>
    <definedName name="TAF_MM" localSheetId="2">TAF!$B$282:$H$287</definedName>
    <definedName name="TAFNAV" localSheetId="2">TAF!$B$310:$B$317</definedName>
    <definedName name="TBAF" localSheetId="0">#REF!</definedName>
    <definedName name="TBAF" localSheetId="33">#REF!</definedName>
    <definedName name="TBAF" localSheetId="15">#REF!</definedName>
    <definedName name="TBAF" localSheetId="39">#REF!</definedName>
    <definedName name="TBAF" localSheetId="16">#REF!</definedName>
    <definedName name="TBAF" localSheetId="34">#REF!</definedName>
    <definedName name="TBAF" localSheetId="26">#REF!</definedName>
    <definedName name="TBAF" localSheetId="21">#REF!</definedName>
    <definedName name="TBAF" localSheetId="24">#REF!</definedName>
    <definedName name="TBAF" localSheetId="9">#REF!</definedName>
    <definedName name="TBAF" localSheetId="58">#REF!</definedName>
    <definedName name="TBAF" localSheetId="57">#REF!</definedName>
    <definedName name="TBAF" localSheetId="56">#REF!</definedName>
    <definedName name="TBAF" localSheetId="55">#REF!</definedName>
    <definedName name="TBAF" localSheetId="54">#REF!</definedName>
    <definedName name="TBAF" localSheetId="53">#REF!</definedName>
    <definedName name="TBAF" localSheetId="52">#REF!</definedName>
    <definedName name="TBAF" localSheetId="51">#REF!</definedName>
    <definedName name="TBAF" localSheetId="50">#REF!</definedName>
    <definedName name="TBAF" localSheetId="49">#REF!</definedName>
    <definedName name="TBAF" localSheetId="48">#REF!</definedName>
    <definedName name="TBAF" localSheetId="47">#REF!</definedName>
    <definedName name="TBAF" localSheetId="46">#REF!</definedName>
    <definedName name="TBAF" localSheetId="45">#REF!</definedName>
    <definedName name="TBAF" localSheetId="44">#REF!</definedName>
    <definedName name="TBAF" localSheetId="6">#REF!</definedName>
    <definedName name="TBAF" localSheetId="14">#REF!</definedName>
    <definedName name="TBAF" localSheetId="35">#REF!</definedName>
    <definedName name="TBAF" localSheetId="13">#REF!</definedName>
    <definedName name="TBAF" localSheetId="30">#REF!</definedName>
    <definedName name="TBAF" localSheetId="29">#REF!</definedName>
    <definedName name="TBAF" localSheetId="27">#REF!</definedName>
    <definedName name="TBAF" localSheetId="10">#REF!</definedName>
    <definedName name="TBAF" localSheetId="36">#REF!</definedName>
    <definedName name="TBAF" localSheetId="38">#REF!</definedName>
    <definedName name="TBAF" localSheetId="7">#REF!</definedName>
    <definedName name="TBAF" localSheetId="23">#REF!</definedName>
    <definedName name="TBAF" localSheetId="4">#REF!</definedName>
    <definedName name="TBAF" localSheetId="31">#REF!</definedName>
    <definedName name="TBAF" localSheetId="32">#REF!</definedName>
    <definedName name="TBAF" localSheetId="12">#REF!</definedName>
    <definedName name="TBAF" localSheetId="41">#REF!</definedName>
    <definedName name="TBAF" localSheetId="37">#REF!</definedName>
    <definedName name="TBAF" localSheetId="17">#REF!</definedName>
    <definedName name="TBAF" localSheetId="18">#REF!</definedName>
    <definedName name="TBAF" localSheetId="19">#REF!</definedName>
    <definedName name="TBAF" localSheetId="28">#REF!</definedName>
    <definedName name="TBAF" localSheetId="8">#REF!</definedName>
    <definedName name="TBAF" localSheetId="25">#REF!</definedName>
    <definedName name="TBAF" localSheetId="22">#REF!</definedName>
    <definedName name="TBAF" localSheetId="11">#REF!</definedName>
    <definedName name="TBAF" localSheetId="42">#REF!</definedName>
    <definedName name="TBAF" localSheetId="43">#REF!</definedName>
    <definedName name="TBAF">TBAF!$B$1</definedName>
    <definedName name="TBAF_Debt_Related" localSheetId="3">TBAF!$B$137:$H$171</definedName>
    <definedName name="TBAF_EQ" localSheetId="3">TBAF!$B$12:$I$82</definedName>
    <definedName name="TBAF_EQ_FU_Related" localSheetId="3">TBAF!$B$83:$H$118</definedName>
    <definedName name="TBAF_EQ_Related" localSheetId="3">TBAF!$B$122:$I$122</definedName>
    <definedName name="TBAF_FD" localSheetId="3">TBAF!$B$180:$G$183</definedName>
    <definedName name="TBAF_GOV_SEC" localSheetId="3">TBAF!$B$125:$H$135</definedName>
    <definedName name="TBAF_MM" localSheetId="3">TBAF!$B$173:$H$178</definedName>
    <definedName name="TBAFNAV" localSheetId="3">TBAF!$B$196:$B$203</definedName>
    <definedName name="TBFSF" localSheetId="0">#REF!</definedName>
    <definedName name="TBFSF" localSheetId="33">TBFSF!$B$1</definedName>
    <definedName name="TBFSF" localSheetId="39">TBFSF!$B$1</definedName>
    <definedName name="TBFSF" localSheetId="26">TBFSF!$B$1</definedName>
    <definedName name="TBFSF" localSheetId="21">TBFSF!$B$1</definedName>
    <definedName name="TBFSF" localSheetId="24">TBFSF!$B$1</definedName>
    <definedName name="TBFSF" localSheetId="30">TBFSF!$B$1</definedName>
    <definedName name="TBFSF" localSheetId="29">TBFSF!$B$1</definedName>
    <definedName name="TBFSF" localSheetId="27">TBFSF!$B$1</definedName>
    <definedName name="TBFSF" localSheetId="23">TBFSF!$B$1</definedName>
    <definedName name="TBFSF" localSheetId="31">TBFSF!$B$1</definedName>
    <definedName name="TBFSF" localSheetId="32">TBFSF!$B$1</definedName>
    <definedName name="TBFSF" localSheetId="41">TBFSF!$B$1</definedName>
    <definedName name="TBFSF" localSheetId="28">TBFSF!$B$1</definedName>
    <definedName name="TBFSF" localSheetId="25">TBFSF!$B$1</definedName>
    <definedName name="TBFSF" localSheetId="22">TBFSF!$B$1</definedName>
    <definedName name="TBFSF">#REF!</definedName>
    <definedName name="TBFSF_EQ" localSheetId="33">TBFSF!$B$12:$I$31</definedName>
    <definedName name="TBFSFNAV" localSheetId="33">TBFSF!$B$42:$B$49</definedName>
    <definedName name="TBPSUF" localSheetId="33">#REF!</definedName>
    <definedName name="TBPSUF" localSheetId="15">TBPSUF!$B$1</definedName>
    <definedName name="TBPSUF" localSheetId="39">#REF!</definedName>
    <definedName name="TBPSUF" localSheetId="16">TBPSUF!$B$1</definedName>
    <definedName name="TBPSUF" localSheetId="34">#REF!</definedName>
    <definedName name="TBPSUF" localSheetId="26">#REF!</definedName>
    <definedName name="TBPSUF" localSheetId="21">#REF!</definedName>
    <definedName name="TBPSUF" localSheetId="24">#REF!</definedName>
    <definedName name="TBPSUF" localSheetId="35">#REF!</definedName>
    <definedName name="TBPSUF" localSheetId="30">#REF!</definedName>
    <definedName name="TBPSUF" localSheetId="29">#REF!</definedName>
    <definedName name="TBPSUF" localSheetId="27">#REF!</definedName>
    <definedName name="TBPSUF" localSheetId="36">#REF!</definedName>
    <definedName name="TBPSUF" localSheetId="38">#REF!</definedName>
    <definedName name="TBPSUF" localSheetId="23">#REF!</definedName>
    <definedName name="TBPSUF" localSheetId="31">#REF!</definedName>
    <definedName name="TBPSUF" localSheetId="32">#REF!</definedName>
    <definedName name="TBPSUF" localSheetId="41">#REF!</definedName>
    <definedName name="TBPSUF" localSheetId="37">#REF!</definedName>
    <definedName name="TBPSUF" localSheetId="17">TBPSUF!$B$1</definedName>
    <definedName name="TBPSUF" localSheetId="18">#REF!</definedName>
    <definedName name="TBPSUF" localSheetId="19">#REF!</definedName>
    <definedName name="TBPSUF" localSheetId="28">#REF!</definedName>
    <definedName name="TBPSUF" localSheetId="25">#REF!</definedName>
    <definedName name="TBPSUF" localSheetId="22">#REF!</definedName>
    <definedName name="TBPSUF" localSheetId="42">#REF!</definedName>
    <definedName name="TBPSUF" localSheetId="43">#REF!</definedName>
    <definedName name="TBPSUF">#REF!</definedName>
    <definedName name="TBPSUF_Debt_Related" localSheetId="15">TBPSUF!$B$21:$H$42</definedName>
    <definedName name="TBPSUF_GOV_SEC" localSheetId="15">TBPSUF!$B$12:$H$19</definedName>
    <definedName name="TBPSUF_MM" localSheetId="15">TBPSUF!$B$44:$H$45</definedName>
    <definedName name="TBPSUFNAV" localSheetId="15">TBPSUF!$B$59:$B$66</definedName>
    <definedName name="TCF" localSheetId="1">#REF!</definedName>
    <definedName name="TCF" localSheetId="33">#REF!</definedName>
    <definedName name="TCF" localSheetId="15">#REF!</definedName>
    <definedName name="TCF" localSheetId="39">#REF!</definedName>
    <definedName name="TCF" localSheetId="16">#REF!</definedName>
    <definedName name="TCF" localSheetId="34">#REF!</definedName>
    <definedName name="TCF" localSheetId="26">#REF!</definedName>
    <definedName name="TCF" localSheetId="21">#REF!</definedName>
    <definedName name="TCF" localSheetId="24">#REF!</definedName>
    <definedName name="TCF" localSheetId="9">#REF!</definedName>
    <definedName name="TCF" localSheetId="58">#REF!</definedName>
    <definedName name="TCF" localSheetId="57">#REF!</definedName>
    <definedName name="TCF" localSheetId="56">#REF!</definedName>
    <definedName name="TCF" localSheetId="55">#REF!</definedName>
    <definedName name="TCF" localSheetId="54">#REF!</definedName>
    <definedName name="TCF" localSheetId="53">#REF!</definedName>
    <definedName name="TCF" localSheetId="52">#REF!</definedName>
    <definedName name="TCF" localSheetId="51">#REF!</definedName>
    <definedName name="TCF" localSheetId="50">#REF!</definedName>
    <definedName name="TCF" localSheetId="49">#REF!</definedName>
    <definedName name="TCF" localSheetId="48">#REF!</definedName>
    <definedName name="TCF" localSheetId="47">#REF!</definedName>
    <definedName name="TCF" localSheetId="46">#REF!</definedName>
    <definedName name="TCF" localSheetId="45">#REF!</definedName>
    <definedName name="TCF" localSheetId="44">#REF!</definedName>
    <definedName name="TCF" localSheetId="6">#REF!</definedName>
    <definedName name="TCF" localSheetId="14">#REF!</definedName>
    <definedName name="TCF" localSheetId="35">#REF!</definedName>
    <definedName name="TCF" localSheetId="13">#REF!</definedName>
    <definedName name="TCF" localSheetId="30">#REF!</definedName>
    <definedName name="TCF" localSheetId="29">#REF!</definedName>
    <definedName name="TCF" localSheetId="27">#REF!</definedName>
    <definedName name="TCF" localSheetId="10">#REF!</definedName>
    <definedName name="TCF" localSheetId="36">#REF!</definedName>
    <definedName name="TCF" localSheetId="38">#REF!</definedName>
    <definedName name="TCF" localSheetId="7">#REF!</definedName>
    <definedName name="TCF" localSheetId="23">#REF!</definedName>
    <definedName name="TCF" localSheetId="31">#REF!</definedName>
    <definedName name="TCF" localSheetId="32">#REF!</definedName>
    <definedName name="TCF" localSheetId="12">#REF!</definedName>
    <definedName name="TCF" localSheetId="41">#REF!</definedName>
    <definedName name="TCF" localSheetId="37">#REF!</definedName>
    <definedName name="TCF" localSheetId="17">#REF!</definedName>
    <definedName name="TCF" localSheetId="18">#REF!</definedName>
    <definedName name="TCF" localSheetId="19">#REF!</definedName>
    <definedName name="TCF" localSheetId="28">#REF!</definedName>
    <definedName name="TCF" localSheetId="8">#REF!</definedName>
    <definedName name="TCF" localSheetId="25">#REF!</definedName>
    <definedName name="TCF" localSheetId="22">#REF!</definedName>
    <definedName name="TCF" localSheetId="11">#REF!</definedName>
    <definedName name="TCF" localSheetId="42">#REF!</definedName>
    <definedName name="TCF" localSheetId="43">#REF!</definedName>
    <definedName name="TCF">#REF!</definedName>
    <definedName name="TCF_EQDetails" localSheetId="1">#REF!</definedName>
    <definedName name="TCF_EQDetails" localSheetId="33">#REF!</definedName>
    <definedName name="TCF_EQDetails" localSheetId="15">#REF!</definedName>
    <definedName name="TCF_EQDetails" localSheetId="39">#REF!</definedName>
    <definedName name="TCF_EQDetails" localSheetId="16">#REF!</definedName>
    <definedName name="TCF_EQDetails" localSheetId="34">#REF!</definedName>
    <definedName name="TCF_EQDetails" localSheetId="26">#REF!</definedName>
    <definedName name="TCF_EQDetails" localSheetId="21">#REF!</definedName>
    <definedName name="TCF_EQDetails" localSheetId="24">#REF!</definedName>
    <definedName name="TCF_EQDetails" localSheetId="9">#REF!</definedName>
    <definedName name="TCF_EQDetails" localSheetId="58">#REF!</definedName>
    <definedName name="TCF_EQDetails" localSheetId="57">#REF!</definedName>
    <definedName name="TCF_EQDetails" localSheetId="56">#REF!</definedName>
    <definedName name="TCF_EQDetails" localSheetId="55">#REF!</definedName>
    <definedName name="TCF_EQDetails" localSheetId="54">#REF!</definedName>
    <definedName name="TCF_EQDetails" localSheetId="53">#REF!</definedName>
    <definedName name="TCF_EQDetails" localSheetId="52">#REF!</definedName>
    <definedName name="TCF_EQDetails" localSheetId="51">#REF!</definedName>
    <definedName name="TCF_EQDetails" localSheetId="50">#REF!</definedName>
    <definedName name="TCF_EQDetails" localSheetId="49">#REF!</definedName>
    <definedName name="TCF_EQDetails" localSheetId="48">#REF!</definedName>
    <definedName name="TCF_EQDetails" localSheetId="47">#REF!</definedName>
    <definedName name="TCF_EQDetails" localSheetId="46">#REF!</definedName>
    <definedName name="TCF_EQDetails" localSheetId="45">#REF!</definedName>
    <definedName name="TCF_EQDetails" localSheetId="44">#REF!</definedName>
    <definedName name="TCF_EQDetails" localSheetId="6">#REF!</definedName>
    <definedName name="TCF_EQDetails" localSheetId="14">#REF!</definedName>
    <definedName name="TCF_EQDetails" localSheetId="35">#REF!</definedName>
    <definedName name="TCF_EQDetails" localSheetId="13">#REF!</definedName>
    <definedName name="TCF_EQDetails" localSheetId="30">#REF!</definedName>
    <definedName name="TCF_EQDetails" localSheetId="29">#REF!</definedName>
    <definedName name="TCF_EQDetails" localSheetId="27">#REF!</definedName>
    <definedName name="TCF_EQDetails" localSheetId="10">#REF!</definedName>
    <definedName name="TCF_EQDetails" localSheetId="36">#REF!</definedName>
    <definedName name="TCF_EQDetails" localSheetId="38">#REF!</definedName>
    <definedName name="TCF_EQDetails" localSheetId="7">#REF!</definedName>
    <definedName name="TCF_EQDetails" localSheetId="23">#REF!</definedName>
    <definedName name="TCF_EQDetails" localSheetId="31">#REF!</definedName>
    <definedName name="TCF_EQDetails" localSheetId="32">#REF!</definedName>
    <definedName name="TCF_EQDetails" localSheetId="12">#REF!</definedName>
    <definedName name="TCF_EQDetails" localSheetId="41">#REF!</definedName>
    <definedName name="TCF_EQDetails" localSheetId="37">#REF!</definedName>
    <definedName name="TCF_EQDetails" localSheetId="17">#REF!</definedName>
    <definedName name="TCF_EQDetails" localSheetId="18">#REF!</definedName>
    <definedName name="TCF_EQDetails" localSheetId="19">#REF!</definedName>
    <definedName name="TCF_EQDetails" localSheetId="28">#REF!</definedName>
    <definedName name="TCF_EQDetails" localSheetId="8">#REF!</definedName>
    <definedName name="TCF_EQDetails" localSheetId="25">#REF!</definedName>
    <definedName name="TCF_EQDetails" localSheetId="22">#REF!</definedName>
    <definedName name="TCF_EQDetails" localSheetId="11">#REF!</definedName>
    <definedName name="TCF_EQDetails" localSheetId="42">#REF!</definedName>
    <definedName name="TCF_EQDetails" localSheetId="43">#REF!</definedName>
    <definedName name="TCF_EQDetails">#REF!</definedName>
    <definedName name="TCPF1" localSheetId="1">#REF!</definedName>
    <definedName name="TCPF1" localSheetId="15">#REF!</definedName>
    <definedName name="TCPF1" localSheetId="16">#REF!</definedName>
    <definedName name="TCPF1" localSheetId="9">#REF!</definedName>
    <definedName name="TCPF1" localSheetId="58">#REF!</definedName>
    <definedName name="TCPF1" localSheetId="57">#REF!</definedName>
    <definedName name="TCPF1" localSheetId="56">#REF!</definedName>
    <definedName name="TCPF1" localSheetId="55">#REF!</definedName>
    <definedName name="TCPF1" localSheetId="54">#REF!</definedName>
    <definedName name="TCPF1" localSheetId="53">#REF!</definedName>
    <definedName name="TCPF1" localSheetId="52">#REF!</definedName>
    <definedName name="TCPF1" localSheetId="51">#REF!</definedName>
    <definedName name="TCPF1" localSheetId="50">#REF!</definedName>
    <definedName name="TCPF1" localSheetId="49">#REF!</definedName>
    <definedName name="TCPF1" localSheetId="48">#REF!</definedName>
    <definedName name="TCPF1" localSheetId="47">#REF!</definedName>
    <definedName name="TCPF1" localSheetId="46">#REF!</definedName>
    <definedName name="TCPF1" localSheetId="45">#REF!</definedName>
    <definedName name="TCPF1" localSheetId="44">#REF!</definedName>
    <definedName name="TCPF1" localSheetId="6">#REF!</definedName>
    <definedName name="TCPF1" localSheetId="14">#REF!</definedName>
    <definedName name="TCPF1" localSheetId="13">#REF!</definedName>
    <definedName name="TCPF1" localSheetId="10">#REF!</definedName>
    <definedName name="TCPF1" localSheetId="7">#REF!</definedName>
    <definedName name="TCPF1" localSheetId="12">#REF!</definedName>
    <definedName name="TCPF1" localSheetId="17">#REF!</definedName>
    <definedName name="TCPF1" localSheetId="8">#REF!</definedName>
    <definedName name="TCPF1" localSheetId="11">#REF!</definedName>
    <definedName name="TCPF1">#REF!</definedName>
    <definedName name="TCPF2" localSheetId="1">#REF!</definedName>
    <definedName name="TCPF2" localSheetId="15">#REF!</definedName>
    <definedName name="TCPF2" localSheetId="16">#REF!</definedName>
    <definedName name="TCPF2" localSheetId="9">#REF!</definedName>
    <definedName name="TCPF2" localSheetId="58">#REF!</definedName>
    <definedName name="TCPF2" localSheetId="57">#REF!</definedName>
    <definedName name="TCPF2" localSheetId="56">#REF!</definedName>
    <definedName name="TCPF2" localSheetId="55">#REF!</definedName>
    <definedName name="TCPF2" localSheetId="54">#REF!</definedName>
    <definedName name="TCPF2" localSheetId="53">#REF!</definedName>
    <definedName name="TCPF2" localSheetId="52">#REF!</definedName>
    <definedName name="TCPF2" localSheetId="51">#REF!</definedName>
    <definedName name="TCPF2" localSheetId="50">#REF!</definedName>
    <definedName name="TCPF2" localSheetId="49">#REF!</definedName>
    <definedName name="TCPF2" localSheetId="48">#REF!</definedName>
    <definedName name="TCPF2" localSheetId="47">#REF!</definedName>
    <definedName name="TCPF2" localSheetId="46">#REF!</definedName>
    <definedName name="TCPF2" localSheetId="45">#REF!</definedName>
    <definedName name="TCPF2" localSheetId="44">#REF!</definedName>
    <definedName name="TCPF2" localSheetId="6">#REF!</definedName>
    <definedName name="TCPF2" localSheetId="14">#REF!</definedName>
    <definedName name="TCPF2" localSheetId="13">#REF!</definedName>
    <definedName name="TCPF2" localSheetId="10">#REF!</definedName>
    <definedName name="TCPF2" localSheetId="7">#REF!</definedName>
    <definedName name="TCPF2" localSheetId="12">#REF!</definedName>
    <definedName name="TCPF2" localSheetId="17">#REF!</definedName>
    <definedName name="TCPF2" localSheetId="8">#REF!</definedName>
    <definedName name="TCPF2" localSheetId="11">#REF!</definedName>
    <definedName name="TCPF2">#REF!</definedName>
    <definedName name="TCS" localSheetId="39">TCS!$B$1</definedName>
    <definedName name="TCS" localSheetId="24">TCS!$B$1</definedName>
    <definedName name="TCS" localSheetId="27">TCS!$B$1</definedName>
    <definedName name="TCS" localSheetId="23">TCS!$B$1</definedName>
    <definedName name="TCS" localSheetId="41">TCS!$B$1</definedName>
    <definedName name="TCS" localSheetId="28">TCS!$B$1</definedName>
    <definedName name="TCS" localSheetId="22">TCS!$B$1</definedName>
    <definedName name="TCS">#REF!</definedName>
    <definedName name="TCS_EQ" localSheetId="39">TCS!$B$11:$I$55</definedName>
    <definedName name="TCSNAV" localSheetId="39">TCS!$B$65:$B$72</definedName>
    <definedName name="TDAF2A" localSheetId="1">#REF!</definedName>
    <definedName name="TDAF2A" localSheetId="33">#REF!</definedName>
    <definedName name="TDAF2A" localSheetId="15">#REF!</definedName>
    <definedName name="TDAF2A" localSheetId="39">#REF!</definedName>
    <definedName name="TDAF2A" localSheetId="16">#REF!</definedName>
    <definedName name="TDAF2A" localSheetId="34">#REF!</definedName>
    <definedName name="TDAF2A" localSheetId="26">#REF!</definedName>
    <definedName name="TDAF2A" localSheetId="21">#REF!</definedName>
    <definedName name="TDAF2A" localSheetId="24">#REF!</definedName>
    <definedName name="TDAF2A" localSheetId="9">#REF!</definedName>
    <definedName name="TDAF2A" localSheetId="58">#REF!</definedName>
    <definedName name="TDAF2A" localSheetId="57">#REF!</definedName>
    <definedName name="TDAF2A" localSheetId="56">#REF!</definedName>
    <definedName name="TDAF2A" localSheetId="55">#REF!</definedName>
    <definedName name="TDAF2A" localSheetId="54">#REF!</definedName>
    <definedName name="TDAF2A" localSheetId="53">#REF!</definedName>
    <definedName name="TDAF2A" localSheetId="52">#REF!</definedName>
    <definedName name="TDAF2A" localSheetId="51">#REF!</definedName>
    <definedName name="TDAF2A" localSheetId="50">#REF!</definedName>
    <definedName name="TDAF2A" localSheetId="49">#REF!</definedName>
    <definedName name="TDAF2A" localSheetId="48">#REF!</definedName>
    <definedName name="TDAF2A" localSheetId="47">#REF!</definedName>
    <definedName name="TDAF2A" localSheetId="46">#REF!</definedName>
    <definedName name="TDAF2A" localSheetId="45">#REF!</definedName>
    <definedName name="TDAF2A" localSheetId="44">#REF!</definedName>
    <definedName name="TDAF2A" localSheetId="6">#REF!</definedName>
    <definedName name="TDAF2A" localSheetId="14">#REF!</definedName>
    <definedName name="TDAF2A" localSheetId="35">#REF!</definedName>
    <definedName name="TDAF2A" localSheetId="13">#REF!</definedName>
    <definedName name="TDAF2A" localSheetId="30">#REF!</definedName>
    <definedName name="TDAF2A" localSheetId="29">#REF!</definedName>
    <definedName name="TDAF2A" localSheetId="27">#REF!</definedName>
    <definedName name="TDAF2A" localSheetId="10">#REF!</definedName>
    <definedName name="TDAF2A" localSheetId="36">#REF!</definedName>
    <definedName name="TDAF2A" localSheetId="38">#REF!</definedName>
    <definedName name="TDAF2A" localSheetId="7">#REF!</definedName>
    <definedName name="TDAF2A" localSheetId="23">#REF!</definedName>
    <definedName name="TDAF2A" localSheetId="31">#REF!</definedName>
    <definedName name="TDAF2A" localSheetId="32">#REF!</definedName>
    <definedName name="TDAF2A" localSheetId="12">#REF!</definedName>
    <definedName name="TDAF2A" localSheetId="41">#REF!</definedName>
    <definedName name="TDAF2A" localSheetId="37">#REF!</definedName>
    <definedName name="TDAF2A" localSheetId="17">#REF!</definedName>
    <definedName name="TDAF2A" localSheetId="18">#REF!</definedName>
    <definedName name="TDAF2A" localSheetId="19">#REF!</definedName>
    <definedName name="TDAF2A" localSheetId="28">#REF!</definedName>
    <definedName name="TDAF2A" localSheetId="8">#REF!</definedName>
    <definedName name="TDAF2A" localSheetId="25">#REF!</definedName>
    <definedName name="TDAF2A" localSheetId="22">#REF!</definedName>
    <definedName name="TDAF2A" localSheetId="11">#REF!</definedName>
    <definedName name="TDAF2A" localSheetId="42">#REF!</definedName>
    <definedName name="TDAF2A" localSheetId="43">#REF!</definedName>
    <definedName name="TDAF2A">#REF!</definedName>
    <definedName name="TDAF2B" localSheetId="1">#REF!</definedName>
    <definedName name="TDAF2B" localSheetId="33">#REF!</definedName>
    <definedName name="TDAF2B" localSheetId="15">#REF!</definedName>
    <definedName name="TDAF2B" localSheetId="39">#REF!</definedName>
    <definedName name="TDAF2B" localSheetId="16">#REF!</definedName>
    <definedName name="TDAF2B" localSheetId="34">#REF!</definedName>
    <definedName name="TDAF2B" localSheetId="26">#REF!</definedName>
    <definedName name="TDAF2B" localSheetId="21">#REF!</definedName>
    <definedName name="TDAF2B" localSheetId="24">#REF!</definedName>
    <definedName name="TDAF2B" localSheetId="9">#REF!</definedName>
    <definedName name="TDAF2B" localSheetId="58">#REF!</definedName>
    <definedName name="TDAF2B" localSheetId="57">#REF!</definedName>
    <definedName name="TDAF2B" localSheetId="56">#REF!</definedName>
    <definedName name="TDAF2B" localSheetId="55">#REF!</definedName>
    <definedName name="TDAF2B" localSheetId="54">#REF!</definedName>
    <definedName name="TDAF2B" localSheetId="53">#REF!</definedName>
    <definedName name="TDAF2B" localSheetId="52">#REF!</definedName>
    <definedName name="TDAF2B" localSheetId="51">#REF!</definedName>
    <definedName name="TDAF2B" localSheetId="50">#REF!</definedName>
    <definedName name="TDAF2B" localSheetId="49">#REF!</definedName>
    <definedName name="TDAF2B" localSheetId="48">#REF!</definedName>
    <definedName name="TDAF2B" localSheetId="47">#REF!</definedName>
    <definedName name="TDAF2B" localSheetId="46">#REF!</definedName>
    <definedName name="TDAF2B" localSheetId="45">#REF!</definedName>
    <definedName name="TDAF2B" localSheetId="44">#REF!</definedName>
    <definedName name="TDAF2B" localSheetId="6">#REF!</definedName>
    <definedName name="TDAF2B" localSheetId="14">#REF!</definedName>
    <definedName name="TDAF2B" localSheetId="35">#REF!</definedName>
    <definedName name="TDAF2B" localSheetId="13">#REF!</definedName>
    <definedName name="TDAF2B" localSheetId="30">#REF!</definedName>
    <definedName name="TDAF2B" localSheetId="29">#REF!</definedName>
    <definedName name="TDAF2B" localSheetId="27">#REF!</definedName>
    <definedName name="TDAF2B" localSheetId="10">#REF!</definedName>
    <definedName name="TDAF2B" localSheetId="36">#REF!</definedName>
    <definedName name="TDAF2B" localSheetId="38">#REF!</definedName>
    <definedName name="TDAF2B" localSheetId="7">#REF!</definedName>
    <definedName name="TDAF2B" localSheetId="23">#REF!</definedName>
    <definedName name="TDAF2B" localSheetId="31">#REF!</definedName>
    <definedName name="TDAF2B" localSheetId="32">#REF!</definedName>
    <definedName name="TDAF2B" localSheetId="12">#REF!</definedName>
    <definedName name="TDAF2B" localSheetId="41">#REF!</definedName>
    <definedName name="TDAF2B" localSheetId="37">#REF!</definedName>
    <definedName name="TDAF2B" localSheetId="17">#REF!</definedName>
    <definedName name="TDAF2B" localSheetId="18">#REF!</definedName>
    <definedName name="TDAF2B" localSheetId="19">#REF!</definedName>
    <definedName name="TDAF2B" localSheetId="28">#REF!</definedName>
    <definedName name="TDAF2B" localSheetId="8">#REF!</definedName>
    <definedName name="TDAF2B" localSheetId="25">#REF!</definedName>
    <definedName name="TDAF2B" localSheetId="22">#REF!</definedName>
    <definedName name="TDAF2B" localSheetId="11">#REF!</definedName>
    <definedName name="TDAF2B" localSheetId="42">#REF!</definedName>
    <definedName name="TDAF2B" localSheetId="43">#REF!</definedName>
    <definedName name="TDAF2B">#REF!</definedName>
    <definedName name="TDAF2C" localSheetId="1">#REF!</definedName>
    <definedName name="TDAF2C" localSheetId="33">#REF!</definedName>
    <definedName name="TDAF2C" localSheetId="15">#REF!</definedName>
    <definedName name="TDAF2C" localSheetId="39">#REF!</definedName>
    <definedName name="TDAF2C" localSheetId="16">#REF!</definedName>
    <definedName name="TDAF2C" localSheetId="34">#REF!</definedName>
    <definedName name="TDAF2C" localSheetId="26">#REF!</definedName>
    <definedName name="TDAF2C" localSheetId="21">#REF!</definedName>
    <definedName name="TDAF2C" localSheetId="24">#REF!</definedName>
    <definedName name="TDAF2C" localSheetId="9">#REF!</definedName>
    <definedName name="TDAF2C" localSheetId="58">#REF!</definedName>
    <definedName name="TDAF2C" localSheetId="57">#REF!</definedName>
    <definedName name="TDAF2C" localSheetId="56">#REF!</definedName>
    <definedName name="TDAF2C" localSheetId="55">#REF!</definedName>
    <definedName name="TDAF2C" localSheetId="54">#REF!</definedName>
    <definedName name="TDAF2C" localSheetId="53">#REF!</definedName>
    <definedName name="TDAF2C" localSheetId="52">#REF!</definedName>
    <definedName name="TDAF2C" localSheetId="51">#REF!</definedName>
    <definedName name="TDAF2C" localSheetId="50">#REF!</definedName>
    <definedName name="TDAF2C" localSheetId="49">#REF!</definedName>
    <definedName name="TDAF2C" localSheetId="48">#REF!</definedName>
    <definedName name="TDAF2C" localSheetId="47">#REF!</definedName>
    <definedName name="TDAF2C" localSheetId="46">#REF!</definedName>
    <definedName name="TDAF2C" localSheetId="45">#REF!</definedName>
    <definedName name="TDAF2C" localSheetId="44">#REF!</definedName>
    <definedName name="TDAF2C" localSheetId="6">#REF!</definedName>
    <definedName name="TDAF2C" localSheetId="14">#REF!</definedName>
    <definedName name="TDAF2C" localSheetId="35">#REF!</definedName>
    <definedName name="TDAF2C" localSheetId="13">#REF!</definedName>
    <definedName name="TDAF2C" localSheetId="30">#REF!</definedName>
    <definedName name="TDAF2C" localSheetId="29">#REF!</definedName>
    <definedName name="TDAF2C" localSheetId="27">#REF!</definedName>
    <definedName name="TDAF2C" localSheetId="10">#REF!</definedName>
    <definedName name="TDAF2C" localSheetId="36">#REF!</definedName>
    <definedName name="TDAF2C" localSheetId="38">#REF!</definedName>
    <definedName name="TDAF2C" localSheetId="7">#REF!</definedName>
    <definedName name="TDAF2C" localSheetId="23">#REF!</definedName>
    <definedName name="TDAF2C" localSheetId="31">#REF!</definedName>
    <definedName name="TDAF2C" localSheetId="32">#REF!</definedName>
    <definedName name="TDAF2C" localSheetId="12">#REF!</definedName>
    <definedName name="TDAF2C" localSheetId="41">#REF!</definedName>
    <definedName name="TDAF2C" localSheetId="37">#REF!</definedName>
    <definedName name="TDAF2C" localSheetId="17">#REF!</definedName>
    <definedName name="TDAF2C" localSheetId="18">#REF!</definedName>
    <definedName name="TDAF2C" localSheetId="19">#REF!</definedName>
    <definedName name="TDAF2C" localSheetId="28">#REF!</definedName>
    <definedName name="TDAF2C" localSheetId="8">#REF!</definedName>
    <definedName name="TDAF2C" localSheetId="25">#REF!</definedName>
    <definedName name="TDAF2C" localSheetId="22">#REF!</definedName>
    <definedName name="TDAF2C" localSheetId="11">#REF!</definedName>
    <definedName name="TDAF2C" localSheetId="42">#REF!</definedName>
    <definedName name="TDAF2C" localSheetId="43">#REF!</definedName>
    <definedName name="TDAF2C">#REF!</definedName>
    <definedName name="TDAF3A" localSheetId="1">#REF!</definedName>
    <definedName name="TDAF3A" localSheetId="15">#REF!</definedName>
    <definedName name="TDAF3A" localSheetId="16">#REF!</definedName>
    <definedName name="TDAF3A" localSheetId="9">#REF!</definedName>
    <definedName name="TDAF3A" localSheetId="58">#REF!</definedName>
    <definedName name="TDAF3A" localSheetId="57">#REF!</definedName>
    <definedName name="TDAF3A" localSheetId="56">#REF!</definedName>
    <definedName name="TDAF3A" localSheetId="55">#REF!</definedName>
    <definedName name="TDAF3A" localSheetId="54">#REF!</definedName>
    <definedName name="TDAF3A" localSheetId="53">#REF!</definedName>
    <definedName name="TDAF3A" localSheetId="52">#REF!</definedName>
    <definedName name="TDAF3A" localSheetId="51">#REF!</definedName>
    <definedName name="TDAF3A" localSheetId="50">#REF!</definedName>
    <definedName name="TDAF3A" localSheetId="49">#REF!</definedName>
    <definedName name="TDAF3A" localSheetId="48">#REF!</definedName>
    <definedName name="TDAF3A" localSheetId="47">#REF!</definedName>
    <definedName name="TDAF3A" localSheetId="46">#REF!</definedName>
    <definedName name="TDAF3A" localSheetId="45">#REF!</definedName>
    <definedName name="TDAF3A" localSheetId="44">#REF!</definedName>
    <definedName name="TDAF3A" localSheetId="6">#REF!</definedName>
    <definedName name="TDAF3A" localSheetId="14">#REF!</definedName>
    <definedName name="TDAF3A" localSheetId="13">#REF!</definedName>
    <definedName name="TDAF3A" localSheetId="10">#REF!</definedName>
    <definedName name="TDAF3A" localSheetId="7">#REF!</definedName>
    <definedName name="TDAF3A" localSheetId="12">#REF!</definedName>
    <definedName name="TDAF3A" localSheetId="17">#REF!</definedName>
    <definedName name="TDAF3A" localSheetId="8">#REF!</definedName>
    <definedName name="TDAF3A" localSheetId="11">#REF!</definedName>
    <definedName name="TDAF3A">#REF!</definedName>
    <definedName name="TDAFA" localSheetId="1">#REF!</definedName>
    <definedName name="TDAFA" localSheetId="15">#REF!</definedName>
    <definedName name="TDAFA" localSheetId="16">#REF!</definedName>
    <definedName name="TDAFA" localSheetId="9">#REF!</definedName>
    <definedName name="TDAFA" localSheetId="58">#REF!</definedName>
    <definedName name="TDAFA" localSheetId="57">#REF!</definedName>
    <definedName name="TDAFA" localSheetId="56">#REF!</definedName>
    <definedName name="TDAFA" localSheetId="55">#REF!</definedName>
    <definedName name="TDAFA" localSheetId="54">#REF!</definedName>
    <definedName name="TDAFA" localSheetId="53">#REF!</definedName>
    <definedName name="TDAFA" localSheetId="52">#REF!</definedName>
    <definedName name="TDAFA" localSheetId="51">#REF!</definedName>
    <definedName name="TDAFA" localSheetId="50">#REF!</definedName>
    <definedName name="TDAFA" localSheetId="49">#REF!</definedName>
    <definedName name="TDAFA" localSheetId="48">#REF!</definedName>
    <definedName name="TDAFA" localSheetId="47">#REF!</definedName>
    <definedName name="TDAFA" localSheetId="46">#REF!</definedName>
    <definedName name="TDAFA" localSheetId="45">#REF!</definedName>
    <definedName name="TDAFA" localSheetId="44">#REF!</definedName>
    <definedName name="TDAFA" localSheetId="6">#REF!</definedName>
    <definedName name="TDAFA" localSheetId="14">#REF!</definedName>
    <definedName name="TDAFA" localSheetId="13">#REF!</definedName>
    <definedName name="TDAFA" localSheetId="10">#REF!</definedName>
    <definedName name="TDAFA" localSheetId="7">#REF!</definedName>
    <definedName name="TDAFA" localSheetId="12">#REF!</definedName>
    <definedName name="TDAFA" localSheetId="17">#REF!</definedName>
    <definedName name="TDAFA" localSheetId="8">#REF!</definedName>
    <definedName name="TDAFA" localSheetId="11">#REF!</definedName>
    <definedName name="TDAFA">#REF!</definedName>
    <definedName name="TDAFB" localSheetId="1">#REF!</definedName>
    <definedName name="TDAFB" localSheetId="15">#REF!</definedName>
    <definedName name="TDAFB" localSheetId="16">#REF!</definedName>
    <definedName name="TDAFB" localSheetId="9">#REF!</definedName>
    <definedName name="TDAFB" localSheetId="58">#REF!</definedName>
    <definedName name="TDAFB" localSheetId="57">#REF!</definedName>
    <definedName name="TDAFB" localSheetId="56">#REF!</definedName>
    <definedName name="TDAFB" localSheetId="55">#REF!</definedName>
    <definedName name="TDAFB" localSheetId="54">#REF!</definedName>
    <definedName name="TDAFB" localSheetId="53">#REF!</definedName>
    <definedName name="TDAFB" localSheetId="52">#REF!</definedName>
    <definedName name="TDAFB" localSheetId="51">#REF!</definedName>
    <definedName name="TDAFB" localSheetId="50">#REF!</definedName>
    <definedName name="TDAFB" localSheetId="49">#REF!</definedName>
    <definedName name="TDAFB" localSheetId="48">#REF!</definedName>
    <definedName name="TDAFB" localSheetId="47">#REF!</definedName>
    <definedName name="TDAFB" localSheetId="46">#REF!</definedName>
    <definedName name="TDAFB" localSheetId="45">#REF!</definedName>
    <definedName name="TDAFB" localSheetId="44">#REF!</definedName>
    <definedName name="TDAFB" localSheetId="6">#REF!</definedName>
    <definedName name="TDAFB" localSheetId="14">#REF!</definedName>
    <definedName name="TDAFB" localSheetId="13">#REF!</definedName>
    <definedName name="TDAFB" localSheetId="10">#REF!</definedName>
    <definedName name="TDAFB" localSheetId="7">#REF!</definedName>
    <definedName name="TDAFB" localSheetId="12">#REF!</definedName>
    <definedName name="TDAFB" localSheetId="17">#REF!</definedName>
    <definedName name="TDAFB" localSheetId="8">#REF!</definedName>
    <definedName name="TDAFB" localSheetId="11">#REF!</definedName>
    <definedName name="TDAFB">#REF!</definedName>
    <definedName name="TDAFC" localSheetId="1">#REF!</definedName>
    <definedName name="TDAFC" localSheetId="15">#REF!</definedName>
    <definedName name="TDAFC" localSheetId="16">#REF!</definedName>
    <definedName name="TDAFC" localSheetId="9">#REF!</definedName>
    <definedName name="TDAFC" localSheetId="58">#REF!</definedName>
    <definedName name="TDAFC" localSheetId="57">#REF!</definedName>
    <definedName name="TDAFC" localSheetId="56">#REF!</definedName>
    <definedName name="TDAFC" localSheetId="55">#REF!</definedName>
    <definedName name="TDAFC" localSheetId="54">#REF!</definedName>
    <definedName name="TDAFC" localSheetId="53">#REF!</definedName>
    <definedName name="TDAFC" localSheetId="52">#REF!</definedName>
    <definedName name="TDAFC" localSheetId="51">#REF!</definedName>
    <definedName name="TDAFC" localSheetId="50">#REF!</definedName>
    <definedName name="TDAFC" localSheetId="49">#REF!</definedName>
    <definedName name="TDAFC" localSheetId="48">#REF!</definedName>
    <definedName name="TDAFC" localSheetId="47">#REF!</definedName>
    <definedName name="TDAFC" localSheetId="46">#REF!</definedName>
    <definedName name="TDAFC" localSheetId="45">#REF!</definedName>
    <definedName name="TDAFC" localSheetId="44">#REF!</definedName>
    <definedName name="TDAFC" localSheetId="6">#REF!</definedName>
    <definedName name="TDAFC" localSheetId="14">#REF!</definedName>
    <definedName name="TDAFC" localSheetId="13">#REF!</definedName>
    <definedName name="TDAFC" localSheetId="10">#REF!</definedName>
    <definedName name="TDAFC" localSheetId="7">#REF!</definedName>
    <definedName name="TDAFC" localSheetId="12">#REF!</definedName>
    <definedName name="TDAFC" localSheetId="17">#REF!</definedName>
    <definedName name="TDAFC" localSheetId="8">#REF!</definedName>
    <definedName name="TDAFC" localSheetId="11">#REF!</definedName>
    <definedName name="TDAFC">#REF!</definedName>
    <definedName name="TDBF" localSheetId="33">#REF!</definedName>
    <definedName name="TDBF" localSheetId="39">#REF!</definedName>
    <definedName name="TDBF" localSheetId="16">TDBF!$B$1</definedName>
    <definedName name="TDBF" localSheetId="34">#REF!</definedName>
    <definedName name="TDBF" localSheetId="26">#REF!</definedName>
    <definedName name="TDBF" localSheetId="21">#REF!</definedName>
    <definedName name="TDBF" localSheetId="24">#REF!</definedName>
    <definedName name="TDBF" localSheetId="35">#REF!</definedName>
    <definedName name="TDBF" localSheetId="30">#REF!</definedName>
    <definedName name="TDBF" localSheetId="29">#REF!</definedName>
    <definedName name="TDBF" localSheetId="27">#REF!</definedName>
    <definedName name="TDBF" localSheetId="36">#REF!</definedName>
    <definedName name="TDBF" localSheetId="38">#REF!</definedName>
    <definedName name="TDBF" localSheetId="23">#REF!</definedName>
    <definedName name="TDBF" localSheetId="31">#REF!</definedName>
    <definedName name="TDBF" localSheetId="32">#REF!</definedName>
    <definedName name="TDBF" localSheetId="41">#REF!</definedName>
    <definedName name="TDBF" localSheetId="37">#REF!</definedName>
    <definedName name="TDBF" localSheetId="17">TDBF!$B$1</definedName>
    <definedName name="TDBF" localSheetId="18">#REF!</definedName>
    <definedName name="TDBF" localSheetId="19">#REF!</definedName>
    <definedName name="TDBF" localSheetId="28">#REF!</definedName>
    <definedName name="TDBF" localSheetId="25">#REF!</definedName>
    <definedName name="TDBF" localSheetId="22">#REF!</definedName>
    <definedName name="TDBF" localSheetId="42">#REF!</definedName>
    <definedName name="TDBF" localSheetId="43">#REF!</definedName>
    <definedName name="TDBF">#REF!</definedName>
    <definedName name="TDBF_Debt_Related" localSheetId="16">TDBF!$B$18:$H$36</definedName>
    <definedName name="TDBF_GOV_SEC" localSheetId="16">TDBF!$B$11:$H$16</definedName>
    <definedName name="TDBFNAV" localSheetId="16">TDBF!$B$49:$B$56</definedName>
    <definedName name="TDIF" localSheetId="0">#REF!</definedName>
    <definedName name="TDIF" localSheetId="33">TDIF!$B$1</definedName>
    <definedName name="TDIF" localSheetId="39">TDIF!$B$1</definedName>
    <definedName name="TDIF" localSheetId="34">TDIF!$B$1</definedName>
    <definedName name="TDIF" localSheetId="26">TDIF!$B$1</definedName>
    <definedName name="TDIF" localSheetId="21">TDIF!$B$1</definedName>
    <definedName name="TDIF" localSheetId="24">TDIF!$B$1</definedName>
    <definedName name="TDIF" localSheetId="30">TDIF!$B$1</definedName>
    <definedName name="TDIF" localSheetId="29">TDIF!$B$1</definedName>
    <definedName name="TDIF" localSheetId="27">TDIF!$B$1</definedName>
    <definedName name="TDIF" localSheetId="23">TDIF!$B$1</definedName>
    <definedName name="TDIF" localSheetId="31">TDIF!$B$1</definedName>
    <definedName name="TDIF" localSheetId="32">TDIF!$B$1</definedName>
    <definedName name="TDIF" localSheetId="41">TDIF!$B$1</definedName>
    <definedName name="TDIF" localSheetId="28">TDIF!$B$1</definedName>
    <definedName name="TDIF" localSheetId="25">TDIF!$B$1</definedName>
    <definedName name="TDIF" localSheetId="22">TDIF!$B$1</definedName>
    <definedName name="TDIF">#REF!</definedName>
    <definedName name="TDIF_EQ" localSheetId="34">TDIF!$B$12:$I$37</definedName>
    <definedName name="TDIFNAV" localSheetId="34">TDIF!$B$49:$B$56</definedName>
    <definedName name="TDYF" localSheetId="1">#REF!</definedName>
    <definedName name="TDYF" localSheetId="33">#REF!</definedName>
    <definedName name="TDYF" localSheetId="15">#REF!</definedName>
    <definedName name="TDYF" localSheetId="39">#REF!</definedName>
    <definedName name="TDYF" localSheetId="16">#REF!</definedName>
    <definedName name="TDYF" localSheetId="34">#REF!</definedName>
    <definedName name="TDYF" localSheetId="26">#REF!</definedName>
    <definedName name="TDYF" localSheetId="21">#REF!</definedName>
    <definedName name="TDYF" localSheetId="24">#REF!</definedName>
    <definedName name="TDYF" localSheetId="9">#REF!</definedName>
    <definedName name="TDYF" localSheetId="58">#REF!</definedName>
    <definedName name="TDYF" localSheetId="57">#REF!</definedName>
    <definedName name="TDYF" localSheetId="56">#REF!</definedName>
    <definedName name="TDYF" localSheetId="55">#REF!</definedName>
    <definedName name="TDYF" localSheetId="54">#REF!</definedName>
    <definedName name="TDYF" localSheetId="53">#REF!</definedName>
    <definedName name="TDYF" localSheetId="52">#REF!</definedName>
    <definedName name="TDYF" localSheetId="51">#REF!</definedName>
    <definedName name="TDYF" localSheetId="50">#REF!</definedName>
    <definedName name="TDYF" localSheetId="49">#REF!</definedName>
    <definedName name="TDYF" localSheetId="48">#REF!</definedName>
    <definedName name="TDYF" localSheetId="47">#REF!</definedName>
    <definedName name="TDYF" localSheetId="46">#REF!</definedName>
    <definedName name="TDYF" localSheetId="45">#REF!</definedName>
    <definedName name="TDYF" localSheetId="44">#REF!</definedName>
    <definedName name="TDYF" localSheetId="6">#REF!</definedName>
    <definedName name="TDYF" localSheetId="14">#REF!</definedName>
    <definedName name="TDYF" localSheetId="35">#REF!</definedName>
    <definedName name="TDYF" localSheetId="13">#REF!</definedName>
    <definedName name="TDYF" localSheetId="30">#REF!</definedName>
    <definedName name="TDYF" localSheetId="29">#REF!</definedName>
    <definedName name="TDYF" localSheetId="27">#REF!</definedName>
    <definedName name="TDYF" localSheetId="10">#REF!</definedName>
    <definedName name="TDYF" localSheetId="36">#REF!</definedName>
    <definedName name="TDYF" localSheetId="38">#REF!</definedName>
    <definedName name="TDYF" localSheetId="7">#REF!</definedName>
    <definedName name="TDYF" localSheetId="23">#REF!</definedName>
    <definedName name="TDYF" localSheetId="31">#REF!</definedName>
    <definedName name="TDYF" localSheetId="32">#REF!</definedName>
    <definedName name="TDYF" localSheetId="12">#REF!</definedName>
    <definedName name="TDYF" localSheetId="41">#REF!</definedName>
    <definedName name="TDYF" localSheetId="37">#REF!</definedName>
    <definedName name="TDYF" localSheetId="17">#REF!</definedName>
    <definedName name="TDYF" localSheetId="18">#REF!</definedName>
    <definedName name="TDYF" localSheetId="19">#REF!</definedName>
    <definedName name="TDYF" localSheetId="28">#REF!</definedName>
    <definedName name="TDYF" localSheetId="8">#REF!</definedName>
    <definedName name="TDYF" localSheetId="25">#REF!</definedName>
    <definedName name="TDYF" localSheetId="22">#REF!</definedName>
    <definedName name="TDYF" localSheetId="11">#REF!</definedName>
    <definedName name="TDYF" localSheetId="42">#REF!</definedName>
    <definedName name="TDYF" localSheetId="43">#REF!</definedName>
    <definedName name="TDYF">#REF!</definedName>
    <definedName name="TEGF" localSheetId="0">#REF!</definedName>
    <definedName name="TEGF" localSheetId="2">#REF!</definedName>
    <definedName name="TEGF" localSheetId="3">#REF!</definedName>
    <definedName name="TEGF" localSheetId="33">#REF!</definedName>
    <definedName name="TEGF" localSheetId="15">#REF!</definedName>
    <definedName name="TEGF" localSheetId="39">#REF!</definedName>
    <definedName name="TEGF" localSheetId="16">#REF!</definedName>
    <definedName name="TEGF" localSheetId="34">#REF!</definedName>
    <definedName name="TEGF" localSheetId="26">#REF!</definedName>
    <definedName name="TEGF" localSheetId="21">#REF!</definedName>
    <definedName name="TEGF" localSheetId="24">#REF!</definedName>
    <definedName name="TEGF" localSheetId="9">#REF!</definedName>
    <definedName name="TEGF" localSheetId="58">#REF!</definedName>
    <definedName name="TEGF" localSheetId="57">#REF!</definedName>
    <definedName name="TEGF" localSheetId="56">#REF!</definedName>
    <definedName name="TEGF" localSheetId="55">#REF!</definedName>
    <definedName name="TEGF" localSheetId="54">#REF!</definedName>
    <definedName name="TEGF" localSheetId="53">#REF!</definedName>
    <definedName name="TEGF" localSheetId="52">#REF!</definedName>
    <definedName name="TEGF" localSheetId="51">#REF!</definedName>
    <definedName name="TEGF" localSheetId="50">#REF!</definedName>
    <definedName name="TEGF" localSheetId="49">#REF!</definedName>
    <definedName name="TEGF" localSheetId="48">#REF!</definedName>
    <definedName name="TEGF" localSheetId="47">#REF!</definedName>
    <definedName name="TEGF" localSheetId="46">#REF!</definedName>
    <definedName name="TEGF" localSheetId="45">#REF!</definedName>
    <definedName name="TEGF" localSheetId="44">#REF!</definedName>
    <definedName name="TEGF" localSheetId="6">#REF!</definedName>
    <definedName name="TEGF" localSheetId="14">#REF!</definedName>
    <definedName name="TEGF" localSheetId="35">#REF!</definedName>
    <definedName name="TEGF" localSheetId="13">#REF!</definedName>
    <definedName name="TEGF" localSheetId="30">#REF!</definedName>
    <definedName name="TEGF" localSheetId="29">#REF!</definedName>
    <definedName name="TEGF" localSheetId="27">#REF!</definedName>
    <definedName name="TEGF" localSheetId="10">#REF!</definedName>
    <definedName name="TEGF" localSheetId="36">#REF!</definedName>
    <definedName name="TEGF" localSheetId="38">#REF!</definedName>
    <definedName name="TEGF" localSheetId="7">#REF!</definedName>
    <definedName name="TEGF" localSheetId="23">#REF!</definedName>
    <definedName name="TEGF" localSheetId="4">#REF!</definedName>
    <definedName name="TEGF" localSheetId="31">#REF!</definedName>
    <definedName name="TEGF" localSheetId="32">#REF!</definedName>
    <definedName name="TEGF" localSheetId="12">#REF!</definedName>
    <definedName name="TEGF" localSheetId="41">#REF!</definedName>
    <definedName name="TEGF" localSheetId="37">#REF!</definedName>
    <definedName name="TEGF" localSheetId="17">#REF!</definedName>
    <definedName name="TEGF" localSheetId="18">#REF!</definedName>
    <definedName name="TEGF" localSheetId="19">#REF!</definedName>
    <definedName name="TEGF" localSheetId="28">#REF!</definedName>
    <definedName name="TEGF" localSheetId="8">#REF!</definedName>
    <definedName name="TEGF" localSheetId="25">#REF!</definedName>
    <definedName name="TEGF" localSheetId="22">#REF!</definedName>
    <definedName name="TEGF" localSheetId="11">#REF!</definedName>
    <definedName name="TEGF" localSheetId="42">#REF!</definedName>
    <definedName name="TEGF" localSheetId="43">#REF!</definedName>
    <definedName name="TEGF" localSheetId="40">#REF!</definedName>
    <definedName name="TEGF">TEGF!$B$1</definedName>
    <definedName name="TEGF_Debt_Related" localSheetId="20">TEGF!$B$68:$H$96</definedName>
    <definedName name="TEGF_EQ" localSheetId="20">TEGF!$B$12:$I$46</definedName>
    <definedName name="TEGF_GOV_SEC" localSheetId="20">TEGF!$B$48:$H$66</definedName>
    <definedName name="TEGF_MM" localSheetId="20">TEGF!$B$98:$H$100</definedName>
    <definedName name="TEGFNAV" localSheetId="20">TEGF!$B$115:$B$126</definedName>
    <definedName name="TEMF" localSheetId="1">#REF!</definedName>
    <definedName name="TEMF" localSheetId="33">#REF!</definedName>
    <definedName name="TEMF" localSheetId="15">#REF!</definedName>
    <definedName name="TEMF" localSheetId="39">#REF!</definedName>
    <definedName name="TEMF" localSheetId="16">#REF!</definedName>
    <definedName name="TEMF" localSheetId="34">#REF!</definedName>
    <definedName name="TEMF" localSheetId="26">#REF!</definedName>
    <definedName name="TEMF" localSheetId="21">#REF!</definedName>
    <definedName name="TEMF" localSheetId="24">#REF!</definedName>
    <definedName name="TEMF" localSheetId="9">#REF!</definedName>
    <definedName name="TEMF" localSheetId="58">#REF!</definedName>
    <definedName name="TEMF" localSheetId="57">#REF!</definedName>
    <definedName name="TEMF" localSheetId="56">#REF!</definedName>
    <definedName name="TEMF" localSheetId="55">#REF!</definedName>
    <definedName name="TEMF" localSheetId="54">#REF!</definedName>
    <definedName name="TEMF" localSheetId="53">#REF!</definedName>
    <definedName name="TEMF" localSheetId="52">#REF!</definedName>
    <definedName name="TEMF" localSheetId="51">#REF!</definedName>
    <definedName name="TEMF" localSheetId="50">#REF!</definedName>
    <definedName name="TEMF" localSheetId="49">#REF!</definedName>
    <definedName name="TEMF" localSheetId="48">#REF!</definedName>
    <definedName name="TEMF" localSheetId="47">#REF!</definedName>
    <definedName name="TEMF" localSheetId="46">#REF!</definedName>
    <definedName name="TEMF" localSheetId="45">#REF!</definedName>
    <definedName name="TEMF" localSheetId="44">#REF!</definedName>
    <definedName name="TEMF" localSheetId="6">#REF!</definedName>
    <definedName name="TEMF" localSheetId="14">#REF!</definedName>
    <definedName name="TEMF" localSheetId="35">#REF!</definedName>
    <definedName name="TEMF" localSheetId="13">#REF!</definedName>
    <definedName name="TEMF" localSheetId="30">#REF!</definedName>
    <definedName name="TEMF" localSheetId="29">#REF!</definedName>
    <definedName name="TEMF" localSheetId="27">#REF!</definedName>
    <definedName name="TEMF" localSheetId="10">#REF!</definedName>
    <definedName name="TEMF" localSheetId="36">#REF!</definedName>
    <definedName name="TEMF" localSheetId="38">#REF!</definedName>
    <definedName name="TEMF" localSheetId="7">#REF!</definedName>
    <definedName name="TEMF" localSheetId="23">#REF!</definedName>
    <definedName name="TEMF" localSheetId="31">#REF!</definedName>
    <definedName name="TEMF" localSheetId="32">#REF!</definedName>
    <definedName name="TEMF" localSheetId="12">#REF!</definedName>
    <definedName name="TEMF" localSheetId="41">#REF!</definedName>
    <definedName name="TEMF" localSheetId="37">#REF!</definedName>
    <definedName name="TEMF" localSheetId="17">#REF!</definedName>
    <definedName name="TEMF" localSheetId="18">#REF!</definedName>
    <definedName name="TEMF" localSheetId="19">#REF!</definedName>
    <definedName name="TEMF" localSheetId="28">#REF!</definedName>
    <definedName name="TEMF" localSheetId="8">#REF!</definedName>
    <definedName name="TEMF" localSheetId="25">#REF!</definedName>
    <definedName name="TEMF" localSheetId="22">#REF!</definedName>
    <definedName name="TEMF" localSheetId="11">#REF!</definedName>
    <definedName name="TEMF" localSheetId="42">#REF!</definedName>
    <definedName name="TEMF" localSheetId="43">#REF!</definedName>
    <definedName name="TEMF">#REF!</definedName>
    <definedName name="TEOF" localSheetId="39">TEOF!$B$1</definedName>
    <definedName name="TEOF" localSheetId="26">TEOF!$B$1</definedName>
    <definedName name="TEOF" localSheetId="24">TEOF!$B$1</definedName>
    <definedName name="TEOF" localSheetId="27">TEOF!$B$1</definedName>
    <definedName name="TEOF" localSheetId="23">TEOF!$B$1</definedName>
    <definedName name="TEOF" localSheetId="41">TEOF!$B$1</definedName>
    <definedName name="TEOF" localSheetId="28">TEOF!$B$1</definedName>
    <definedName name="TEOF" localSheetId="22">TEOF!$B$1</definedName>
    <definedName name="TEOF">#REF!</definedName>
    <definedName name="TEOF_EQ" localSheetId="26">TEOF!$B$11:$I$49</definedName>
    <definedName name="TEOF_EQ_Related" localSheetId="26">TEOF!$B$50:$I$50</definedName>
    <definedName name="TEOFNAV" localSheetId="26">TEOF!$B$61:$B$68</definedName>
    <definedName name="TEQPEF" localSheetId="39">TEQPEF!$B$1</definedName>
    <definedName name="TEQPEF" localSheetId="26">TEQPEF!$B$1</definedName>
    <definedName name="TEQPEF" localSheetId="21">TEQPEF!$B$1</definedName>
    <definedName name="TEQPEF" localSheetId="24">TEQPEF!$B$1</definedName>
    <definedName name="TEQPEF" localSheetId="27">TEQPEF!$B$1</definedName>
    <definedName name="TEQPEF" localSheetId="23">TEQPEF!$B$1</definedName>
    <definedName name="TEQPEF" localSheetId="41">TEQPEF!$B$1</definedName>
    <definedName name="TEQPEF" localSheetId="28">TEQPEF!$B$1</definedName>
    <definedName name="TEQPEF" localSheetId="25">TEQPEF!$B$1</definedName>
    <definedName name="TEQPEF" localSheetId="22">TEQPEF!$B$1</definedName>
    <definedName name="TEQPEF">#REF!</definedName>
    <definedName name="TEQPEF_EQ" localSheetId="21">TEQPEF!$B$12:$I$50</definedName>
    <definedName name="TEQPEFNAV" localSheetId="21">TEQPEF!$B$62:$B$73</definedName>
    <definedName name="TFEF" localSheetId="24">TFEF!$B$1</definedName>
    <definedName name="TFEF" localSheetId="41">#REF!</definedName>
    <definedName name="TFEF" localSheetId="22">#REF!</definedName>
    <definedName name="TFEF">#REF!</definedName>
    <definedName name="TFEF_EQ" localSheetId="24">TFEF!$B$12:$I$36</definedName>
    <definedName name="TFEFNAV" localSheetId="24">TFEF!$B$47:$B$54</definedName>
    <definedName name="TFF" localSheetId="33">#REF!</definedName>
    <definedName name="TFF" localSheetId="15">TFF!$B$1</definedName>
    <definedName name="TFF" localSheetId="39">#REF!</definedName>
    <definedName name="TFF" localSheetId="16">TFF!$B$1</definedName>
    <definedName name="TFF" localSheetId="34">#REF!</definedName>
    <definedName name="TFF" localSheetId="26">#REF!</definedName>
    <definedName name="TFF" localSheetId="21">#REF!</definedName>
    <definedName name="TFF" localSheetId="24">#REF!</definedName>
    <definedName name="TFF" localSheetId="9">TFF!$B$1</definedName>
    <definedName name="TFF" localSheetId="6">TFF!$B$1</definedName>
    <definedName name="TFF" localSheetId="14">TFF!$B$1</definedName>
    <definedName name="TFF" localSheetId="35">#REF!</definedName>
    <definedName name="TFF" localSheetId="13">TFF!$B$1</definedName>
    <definedName name="TFF" localSheetId="30">#REF!</definedName>
    <definedName name="TFF" localSheetId="29">#REF!</definedName>
    <definedName name="TFF" localSheetId="27">#REF!</definedName>
    <definedName name="TFF" localSheetId="10">TFF!$B$1</definedName>
    <definedName name="TFF" localSheetId="36">#REF!</definedName>
    <definedName name="TFF" localSheetId="38">#REF!</definedName>
    <definedName name="TFF" localSheetId="23">#REF!</definedName>
    <definedName name="TFF" localSheetId="31">#REF!</definedName>
    <definedName name="TFF" localSheetId="32">#REF!</definedName>
    <definedName name="TFF" localSheetId="12">TFF!$B$1</definedName>
    <definedName name="TFF" localSheetId="41">#REF!</definedName>
    <definedName name="TFF" localSheetId="37">#REF!</definedName>
    <definedName name="TFF" localSheetId="17">TFF!$B$1</definedName>
    <definedName name="TFF" localSheetId="18">#REF!</definedName>
    <definedName name="TFF" localSheetId="19">#REF!</definedName>
    <definedName name="TFF" localSheetId="28">#REF!</definedName>
    <definedName name="TFF" localSheetId="25">#REF!</definedName>
    <definedName name="TFF" localSheetId="22">#REF!</definedName>
    <definedName name="TFF" localSheetId="11">TFF!$B$1</definedName>
    <definedName name="TFF" localSheetId="42">#REF!</definedName>
    <definedName name="TFF" localSheetId="43">#REF!</definedName>
    <definedName name="TFF">#REF!</definedName>
    <definedName name="TFF_Debt_Related" localSheetId="9">TFF!$B$24:$H$61</definedName>
    <definedName name="TFF_GOV_SEC" localSheetId="9">TFF!$B$12:$H$22</definedName>
    <definedName name="TFF_MM" localSheetId="9">TFF!$B$63:$H$85</definedName>
    <definedName name="TFFNAV" localSheetId="9">TFF!$B$99:$B$114</definedName>
    <definedName name="TFFSP1" localSheetId="1">#REF!</definedName>
    <definedName name="TFFSP1" localSheetId="0">#REF!</definedName>
    <definedName name="TFFSP1" localSheetId="33">#REF!</definedName>
    <definedName name="TFFSP1" localSheetId="15">#REF!</definedName>
    <definedName name="TFFSP1" localSheetId="39">#REF!</definedName>
    <definedName name="TFFSP1" localSheetId="16">#REF!</definedName>
    <definedName name="TFFSP1" localSheetId="34">#REF!</definedName>
    <definedName name="TFFSP1" localSheetId="26">#REF!</definedName>
    <definedName name="TFFSP1" localSheetId="21">#REF!</definedName>
    <definedName name="TFFSP1" localSheetId="24">#REF!</definedName>
    <definedName name="TFFSP1" localSheetId="9">#REF!</definedName>
    <definedName name="TFFSP1" localSheetId="58">#REF!</definedName>
    <definedName name="TFFSP1" localSheetId="57">#REF!</definedName>
    <definedName name="TFFSP1" localSheetId="56">#REF!</definedName>
    <definedName name="TFFSP1" localSheetId="55">#REF!</definedName>
    <definedName name="TFFSP1" localSheetId="54">#REF!</definedName>
    <definedName name="TFFSP1" localSheetId="53">#REF!</definedName>
    <definedName name="TFFSP1" localSheetId="52">#REF!</definedName>
    <definedName name="TFFSP1" localSheetId="51">#REF!</definedName>
    <definedName name="TFFSP1" localSheetId="50">#REF!</definedName>
    <definedName name="TFFSP1" localSheetId="49">#REF!</definedName>
    <definedName name="TFFSP1" localSheetId="48">#REF!</definedName>
    <definedName name="TFFSP1" localSheetId="47">#REF!</definedName>
    <definedName name="TFFSP1" localSheetId="46">#REF!</definedName>
    <definedName name="TFFSP1" localSheetId="45">#REF!</definedName>
    <definedName name="TFFSP1" localSheetId="44">#REF!</definedName>
    <definedName name="TFFSP1" localSheetId="6">#REF!</definedName>
    <definedName name="TFFSP1" localSheetId="14">#REF!</definedName>
    <definedName name="TFFSP1" localSheetId="35">#REF!</definedName>
    <definedName name="TFFSP1" localSheetId="13">#REF!</definedName>
    <definedName name="TFFSP1" localSheetId="30">#REF!</definedName>
    <definedName name="TFFSP1" localSheetId="29">#REF!</definedName>
    <definedName name="TFFSP1" localSheetId="27">#REF!</definedName>
    <definedName name="TFFSP1" localSheetId="10">#REF!</definedName>
    <definedName name="TFFSP1" localSheetId="36">#REF!</definedName>
    <definedName name="TFFSP1" localSheetId="38">#REF!</definedName>
    <definedName name="TFFSP1" localSheetId="7">#REF!</definedName>
    <definedName name="TFFSP1" localSheetId="23">#REF!</definedName>
    <definedName name="TFFSP1" localSheetId="31">#REF!</definedName>
    <definedName name="TFFSP1" localSheetId="32">#REF!</definedName>
    <definedName name="TFFSP1" localSheetId="12">#REF!</definedName>
    <definedName name="TFFSP1" localSheetId="41">#REF!</definedName>
    <definedName name="TFFSP1" localSheetId="37">#REF!</definedName>
    <definedName name="TFFSP1" localSheetId="17">#REF!</definedName>
    <definedName name="TFFSP1" localSheetId="18">#REF!</definedName>
    <definedName name="TFFSP1" localSheetId="19">#REF!</definedName>
    <definedName name="TFFSP1" localSheetId="28">#REF!</definedName>
    <definedName name="TFFSP1" localSheetId="8">#REF!</definedName>
    <definedName name="TFFSP1" localSheetId="25">#REF!</definedName>
    <definedName name="TFFSP1" localSheetId="22">#REF!</definedName>
    <definedName name="TFFSP1" localSheetId="11">#REF!</definedName>
    <definedName name="TFFSP1" localSheetId="42">#REF!</definedName>
    <definedName name="TFFSP1" localSheetId="43">#REF!</definedName>
    <definedName name="TFFSP1">#REF!</definedName>
    <definedName name="TFFSP1_Debt_Related" localSheetId="9">TFF!$B$125:$H$129</definedName>
    <definedName name="TFFSP1NAV" localSheetId="9">TFF!$B$141:$B$156</definedName>
    <definedName name="TFHA20" localSheetId="1">#REF!</definedName>
    <definedName name="TFHA20" localSheetId="33">#REF!</definedName>
    <definedName name="TFHA20" localSheetId="15">#REF!</definedName>
    <definedName name="TFHA20" localSheetId="39">#REF!</definedName>
    <definedName name="TFHA20" localSheetId="16">#REF!</definedName>
    <definedName name="TFHA20" localSheetId="34">#REF!</definedName>
    <definedName name="TFHA20" localSheetId="26">#REF!</definedName>
    <definedName name="TFHA20" localSheetId="21">#REF!</definedName>
    <definedName name="TFHA20" localSheetId="24">#REF!</definedName>
    <definedName name="TFHA20" localSheetId="9">#REF!</definedName>
    <definedName name="TFHA20" localSheetId="58">#REF!</definedName>
    <definedName name="TFHA20" localSheetId="57">#REF!</definedName>
    <definedName name="TFHA20" localSheetId="56">#REF!</definedName>
    <definedName name="TFHA20" localSheetId="55">#REF!</definedName>
    <definedName name="TFHA20" localSheetId="54">#REF!</definedName>
    <definedName name="TFHA20" localSheetId="53">#REF!</definedName>
    <definedName name="TFHA20" localSheetId="52">#REF!</definedName>
    <definedName name="TFHA20" localSheetId="51">#REF!</definedName>
    <definedName name="TFHA20" localSheetId="50">#REF!</definedName>
    <definedName name="TFHA20" localSheetId="49">#REF!</definedName>
    <definedName name="TFHA20" localSheetId="48">#REF!</definedName>
    <definedName name="TFHA20" localSheetId="47">#REF!</definedName>
    <definedName name="TFHA20" localSheetId="46">#REF!</definedName>
    <definedName name="TFHA20" localSheetId="45">#REF!</definedName>
    <definedName name="TFHA20" localSheetId="44">#REF!</definedName>
    <definedName name="TFHA20" localSheetId="6">#REF!</definedName>
    <definedName name="TFHA20" localSheetId="14">#REF!</definedName>
    <definedName name="TFHA20" localSheetId="35">#REF!</definedName>
    <definedName name="TFHA20" localSheetId="13">#REF!</definedName>
    <definedName name="TFHA20" localSheetId="30">#REF!</definedName>
    <definedName name="TFHA20" localSheetId="29">#REF!</definedName>
    <definedName name="TFHA20" localSheetId="27">#REF!</definedName>
    <definedName name="TFHA20" localSheetId="10">#REF!</definedName>
    <definedName name="TFHA20" localSheetId="36">#REF!</definedName>
    <definedName name="TFHA20" localSheetId="38">#REF!</definedName>
    <definedName name="TFHA20" localSheetId="7">#REF!</definedName>
    <definedName name="TFHA20" localSheetId="23">#REF!</definedName>
    <definedName name="TFHA20" localSheetId="31">#REF!</definedName>
    <definedName name="TFHA20" localSheetId="32">#REF!</definedName>
    <definedName name="TFHA20" localSheetId="12">#REF!</definedName>
    <definedName name="TFHA20" localSheetId="41">#REF!</definedName>
    <definedName name="TFHA20" localSheetId="37">#REF!</definedName>
    <definedName name="TFHA20" localSheetId="17">#REF!</definedName>
    <definedName name="TFHA20" localSheetId="18">#REF!</definedName>
    <definedName name="TFHA20" localSheetId="19">#REF!</definedName>
    <definedName name="TFHA20" localSheetId="28">#REF!</definedName>
    <definedName name="TFHA20" localSheetId="8">#REF!</definedName>
    <definedName name="TFHA20" localSheetId="25">#REF!</definedName>
    <definedName name="TFHA20" localSheetId="22">#REF!</definedName>
    <definedName name="TFHA20" localSheetId="11">#REF!</definedName>
    <definedName name="TFHA20" localSheetId="42">#REF!</definedName>
    <definedName name="TFHA20" localSheetId="43">#REF!</definedName>
    <definedName name="TFHA20">#REF!</definedName>
    <definedName name="TFHA32" localSheetId="1">#REF!</definedName>
    <definedName name="TFHA32" localSheetId="15">#REF!</definedName>
    <definedName name="TFHA32" localSheetId="16">#REF!</definedName>
    <definedName name="TFHA32" localSheetId="9">#REF!</definedName>
    <definedName name="TFHA32" localSheetId="58">#REF!</definedName>
    <definedName name="TFHA32" localSheetId="57">#REF!</definedName>
    <definedName name="TFHA32" localSheetId="56">#REF!</definedName>
    <definedName name="TFHA32" localSheetId="55">#REF!</definedName>
    <definedName name="TFHA32" localSheetId="54">#REF!</definedName>
    <definedName name="TFHA32" localSheetId="53">#REF!</definedName>
    <definedName name="TFHA32" localSheetId="52">#REF!</definedName>
    <definedName name="TFHA32" localSheetId="51">#REF!</definedName>
    <definedName name="TFHA32" localSheetId="50">#REF!</definedName>
    <definedName name="TFHA32" localSheetId="49">#REF!</definedName>
    <definedName name="TFHA32" localSheetId="48">#REF!</definedName>
    <definedName name="TFHA32" localSheetId="47">#REF!</definedName>
    <definedName name="TFHA32" localSheetId="46">#REF!</definedName>
    <definedName name="TFHA32" localSheetId="45">#REF!</definedName>
    <definedName name="TFHA32" localSheetId="44">#REF!</definedName>
    <definedName name="TFHA32" localSheetId="6">#REF!</definedName>
    <definedName name="TFHA32" localSheetId="14">#REF!</definedName>
    <definedName name="TFHA32" localSheetId="13">#REF!</definedName>
    <definedName name="TFHA32" localSheetId="10">#REF!</definedName>
    <definedName name="TFHA32" localSheetId="7">#REF!</definedName>
    <definedName name="TFHA32" localSheetId="12">#REF!</definedName>
    <definedName name="TFHA32" localSheetId="17">#REF!</definedName>
    <definedName name="TFHA32" localSheetId="8">#REF!</definedName>
    <definedName name="TFHA32" localSheetId="11">#REF!</definedName>
    <definedName name="TFHA32">#REF!</definedName>
    <definedName name="TFHAP1" localSheetId="1">#REF!</definedName>
    <definedName name="TFHAP1" localSheetId="15">#REF!</definedName>
    <definedName name="TFHAP1" localSheetId="16">#REF!</definedName>
    <definedName name="TFHAP1" localSheetId="9">#REF!</definedName>
    <definedName name="TFHAP1" localSheetId="58">#REF!</definedName>
    <definedName name="TFHAP1" localSheetId="57">#REF!</definedName>
    <definedName name="TFHAP1" localSheetId="56">#REF!</definedName>
    <definedName name="TFHAP1" localSheetId="55">#REF!</definedName>
    <definedName name="TFHAP1" localSheetId="54">#REF!</definedName>
    <definedName name="TFHAP1" localSheetId="53">#REF!</definedName>
    <definedName name="TFHAP1" localSheetId="52">#REF!</definedName>
    <definedName name="TFHAP1" localSheetId="51">#REF!</definedName>
    <definedName name="TFHAP1" localSheetId="50">#REF!</definedName>
    <definedName name="TFHAP1" localSheetId="49">#REF!</definedName>
    <definedName name="TFHAP1" localSheetId="48">#REF!</definedName>
    <definedName name="TFHAP1" localSheetId="47">#REF!</definedName>
    <definedName name="TFHAP1" localSheetId="46">#REF!</definedName>
    <definedName name="TFHAP1" localSheetId="45">#REF!</definedName>
    <definedName name="TFHAP1" localSheetId="44">#REF!</definedName>
    <definedName name="TFHAP1" localSheetId="6">#REF!</definedName>
    <definedName name="TFHAP1" localSheetId="14">#REF!</definedName>
    <definedName name="TFHAP1" localSheetId="13">#REF!</definedName>
    <definedName name="TFHAP1" localSheetId="10">#REF!</definedName>
    <definedName name="TFHAP1" localSheetId="7">#REF!</definedName>
    <definedName name="TFHAP1" localSheetId="12">#REF!</definedName>
    <definedName name="TFHAP1" localSheetId="17">#REF!</definedName>
    <definedName name="TFHAP1" localSheetId="8">#REF!</definedName>
    <definedName name="TFHAP1" localSheetId="11">#REF!</definedName>
    <definedName name="TFHAP1">#REF!</definedName>
    <definedName name="TFHAP2" localSheetId="1">#REF!</definedName>
    <definedName name="TFHAP2" localSheetId="15">#REF!</definedName>
    <definedName name="TFHAP2" localSheetId="16">#REF!</definedName>
    <definedName name="TFHAP2" localSheetId="9">#REF!</definedName>
    <definedName name="TFHAP2" localSheetId="58">#REF!</definedName>
    <definedName name="TFHAP2" localSheetId="57">#REF!</definedName>
    <definedName name="TFHAP2" localSheetId="56">#REF!</definedName>
    <definedName name="TFHAP2" localSheetId="55">#REF!</definedName>
    <definedName name="TFHAP2" localSheetId="54">#REF!</definedName>
    <definedName name="TFHAP2" localSheetId="53">#REF!</definedName>
    <definedName name="TFHAP2" localSheetId="52">#REF!</definedName>
    <definedName name="TFHAP2" localSheetId="51">#REF!</definedName>
    <definedName name="TFHAP2" localSheetId="50">#REF!</definedName>
    <definedName name="TFHAP2" localSheetId="49">#REF!</definedName>
    <definedName name="TFHAP2" localSheetId="48">#REF!</definedName>
    <definedName name="TFHAP2" localSheetId="47">#REF!</definedName>
    <definedName name="TFHAP2" localSheetId="46">#REF!</definedName>
    <definedName name="TFHAP2" localSheetId="45">#REF!</definedName>
    <definedName name="TFHAP2" localSheetId="44">#REF!</definedName>
    <definedName name="TFHAP2" localSheetId="6">#REF!</definedName>
    <definedName name="TFHAP2" localSheetId="14">#REF!</definedName>
    <definedName name="TFHAP2" localSheetId="13">#REF!</definedName>
    <definedName name="TFHAP2" localSheetId="10">#REF!</definedName>
    <definedName name="TFHAP2" localSheetId="7">#REF!</definedName>
    <definedName name="TFHAP2" localSheetId="12">#REF!</definedName>
    <definedName name="TFHAP2" localSheetId="17">#REF!</definedName>
    <definedName name="TFHAP2" localSheetId="8">#REF!</definedName>
    <definedName name="TFHAP2" localSheetId="11">#REF!</definedName>
    <definedName name="TFHAP2">#REF!</definedName>
    <definedName name="TFHF" localSheetId="1">#REF!</definedName>
    <definedName name="TFHF" localSheetId="15">#REF!</definedName>
    <definedName name="TFHF" localSheetId="16">#REF!</definedName>
    <definedName name="TFHF" localSheetId="9">#REF!</definedName>
    <definedName name="TFHF" localSheetId="58">#REF!</definedName>
    <definedName name="TFHF" localSheetId="57">#REF!</definedName>
    <definedName name="TFHF" localSheetId="56">#REF!</definedName>
    <definedName name="TFHF" localSheetId="55">#REF!</definedName>
    <definedName name="TFHF" localSheetId="54">#REF!</definedName>
    <definedName name="TFHF" localSheetId="53">#REF!</definedName>
    <definedName name="TFHF" localSheetId="52">#REF!</definedName>
    <definedName name="TFHF" localSheetId="51">#REF!</definedName>
    <definedName name="TFHF" localSheetId="50">#REF!</definedName>
    <definedName name="TFHF" localSheetId="49">#REF!</definedName>
    <definedName name="TFHF" localSheetId="48">#REF!</definedName>
    <definedName name="TFHF" localSheetId="47">#REF!</definedName>
    <definedName name="TFHF" localSheetId="46">#REF!</definedName>
    <definedName name="TFHF" localSheetId="45">#REF!</definedName>
    <definedName name="TFHF" localSheetId="44">#REF!</definedName>
    <definedName name="TFHF" localSheetId="6">#REF!</definedName>
    <definedName name="TFHF" localSheetId="14">#REF!</definedName>
    <definedName name="TFHF" localSheetId="13">#REF!</definedName>
    <definedName name="TFHF" localSheetId="10">#REF!</definedName>
    <definedName name="TFHF" localSheetId="7">#REF!</definedName>
    <definedName name="TFHF" localSheetId="12">#REF!</definedName>
    <definedName name="TFHF" localSheetId="17">#REF!</definedName>
    <definedName name="TFHF" localSheetId="8">#REF!</definedName>
    <definedName name="TFHF" localSheetId="11">#REF!</definedName>
    <definedName name="TFHF">#REF!</definedName>
    <definedName name="TFIPA1" localSheetId="1">#REF!</definedName>
    <definedName name="TFIPA1" localSheetId="15">#REF!</definedName>
    <definedName name="TFIPA1" localSheetId="16">#REF!</definedName>
    <definedName name="TFIPA1" localSheetId="9">#REF!</definedName>
    <definedName name="TFIPA1" localSheetId="58">#REF!</definedName>
    <definedName name="TFIPA1" localSheetId="57">#REF!</definedName>
    <definedName name="TFIPA1" localSheetId="56">#REF!</definedName>
    <definedName name="TFIPA1" localSheetId="55">#REF!</definedName>
    <definedName name="TFIPA1" localSheetId="54">#REF!</definedName>
    <definedName name="TFIPA1" localSheetId="53">#REF!</definedName>
    <definedName name="TFIPA1" localSheetId="52">#REF!</definedName>
    <definedName name="TFIPA1" localSheetId="51">#REF!</definedName>
    <definedName name="TFIPA1" localSheetId="50">#REF!</definedName>
    <definedName name="TFIPA1" localSheetId="49">#REF!</definedName>
    <definedName name="TFIPA1" localSheetId="48">#REF!</definedName>
    <definedName name="TFIPA1" localSheetId="47">#REF!</definedName>
    <definedName name="TFIPA1" localSheetId="46">#REF!</definedName>
    <definedName name="TFIPA1" localSheetId="45">#REF!</definedName>
    <definedName name="TFIPA1" localSheetId="44">#REF!</definedName>
    <definedName name="TFIPA1" localSheetId="6">#REF!</definedName>
    <definedName name="TFIPA1" localSheetId="14">#REF!</definedName>
    <definedName name="TFIPA1" localSheetId="13">#REF!</definedName>
    <definedName name="TFIPA1" localSheetId="10">#REF!</definedName>
    <definedName name="TFIPA1" localSheetId="7">#REF!</definedName>
    <definedName name="TFIPA1" localSheetId="12">#REF!</definedName>
    <definedName name="TFIPA1" localSheetId="17">#REF!</definedName>
    <definedName name="TFIPA1" localSheetId="8">#REF!</definedName>
    <definedName name="TFIPA1" localSheetId="11">#REF!</definedName>
    <definedName name="TFIPA1">#REF!</definedName>
    <definedName name="TFIPA2" localSheetId="1">#REF!</definedName>
    <definedName name="TFIPA2" localSheetId="15">#REF!</definedName>
    <definedName name="TFIPA2" localSheetId="16">#REF!</definedName>
    <definedName name="TFIPA2" localSheetId="9">#REF!</definedName>
    <definedName name="TFIPA2" localSheetId="58">#REF!</definedName>
    <definedName name="TFIPA2" localSheetId="57">#REF!</definedName>
    <definedName name="TFIPA2" localSheetId="56">#REF!</definedName>
    <definedName name="TFIPA2" localSheetId="55">#REF!</definedName>
    <definedName name="TFIPA2" localSheetId="54">#REF!</definedName>
    <definedName name="TFIPA2" localSheetId="53">#REF!</definedName>
    <definedName name="TFIPA2" localSheetId="52">#REF!</definedName>
    <definedName name="TFIPA2" localSheetId="51">#REF!</definedName>
    <definedName name="TFIPA2" localSheetId="50">#REF!</definedName>
    <definedName name="TFIPA2" localSheetId="49">#REF!</definedName>
    <definedName name="TFIPA2" localSheetId="48">#REF!</definedName>
    <definedName name="TFIPA2" localSheetId="47">#REF!</definedName>
    <definedName name="TFIPA2" localSheetId="46">#REF!</definedName>
    <definedName name="TFIPA2" localSheetId="45">#REF!</definedName>
    <definedName name="TFIPA2" localSheetId="44">#REF!</definedName>
    <definedName name="TFIPA2" localSheetId="6">#REF!</definedName>
    <definedName name="TFIPA2" localSheetId="14">#REF!</definedName>
    <definedName name="TFIPA2" localSheetId="13">#REF!</definedName>
    <definedName name="TFIPA2" localSheetId="10">#REF!</definedName>
    <definedName name="TFIPA2" localSheetId="7">#REF!</definedName>
    <definedName name="TFIPA2" localSheetId="12">#REF!</definedName>
    <definedName name="TFIPA2" localSheetId="17">#REF!</definedName>
    <definedName name="TFIPA2" localSheetId="8">#REF!</definedName>
    <definedName name="TFIPA2" localSheetId="11">#REF!</definedName>
    <definedName name="TFIPA2">#REF!</definedName>
    <definedName name="TFIPA3" localSheetId="1">#REF!</definedName>
    <definedName name="TFIPA3" localSheetId="15">#REF!</definedName>
    <definedName name="TFIPA3" localSheetId="16">#REF!</definedName>
    <definedName name="TFIPA3" localSheetId="9">#REF!</definedName>
    <definedName name="TFIPA3" localSheetId="58">#REF!</definedName>
    <definedName name="TFIPA3" localSheetId="57">#REF!</definedName>
    <definedName name="TFIPA3" localSheetId="56">#REF!</definedName>
    <definedName name="TFIPA3" localSheetId="55">#REF!</definedName>
    <definedName name="TFIPA3" localSheetId="54">#REF!</definedName>
    <definedName name="TFIPA3" localSheetId="53">#REF!</definedName>
    <definedName name="TFIPA3" localSheetId="52">#REF!</definedName>
    <definedName name="TFIPA3" localSheetId="51">#REF!</definedName>
    <definedName name="TFIPA3" localSheetId="50">#REF!</definedName>
    <definedName name="TFIPA3" localSheetId="49">#REF!</definedName>
    <definedName name="TFIPA3" localSheetId="48">#REF!</definedName>
    <definedName name="TFIPA3" localSheetId="47">#REF!</definedName>
    <definedName name="TFIPA3" localSheetId="46">#REF!</definedName>
    <definedName name="TFIPA3" localSheetId="45">#REF!</definedName>
    <definedName name="TFIPA3" localSheetId="44">#REF!</definedName>
    <definedName name="TFIPA3" localSheetId="6">#REF!</definedName>
    <definedName name="TFIPA3" localSheetId="14">#REF!</definedName>
    <definedName name="TFIPA3" localSheetId="13">#REF!</definedName>
    <definedName name="TFIPA3" localSheetId="10">#REF!</definedName>
    <definedName name="TFIPA3" localSheetId="7">#REF!</definedName>
    <definedName name="TFIPA3" localSheetId="12">#REF!</definedName>
    <definedName name="TFIPA3" localSheetId="17">#REF!</definedName>
    <definedName name="TFIPA3" localSheetId="8">#REF!</definedName>
    <definedName name="TFIPA3" localSheetId="11">#REF!</definedName>
    <definedName name="TFIPA3">#REF!</definedName>
    <definedName name="TFIPB2" localSheetId="1">#REF!</definedName>
    <definedName name="TFIPB2" localSheetId="15">#REF!</definedName>
    <definedName name="TFIPB2" localSheetId="16">#REF!</definedName>
    <definedName name="TFIPB2" localSheetId="9">#REF!</definedName>
    <definedName name="TFIPB2" localSheetId="58">#REF!</definedName>
    <definedName name="TFIPB2" localSheetId="57">#REF!</definedName>
    <definedName name="TFIPB2" localSheetId="56">#REF!</definedName>
    <definedName name="TFIPB2" localSheetId="55">#REF!</definedName>
    <definedName name="TFIPB2" localSheetId="54">#REF!</definedName>
    <definedName name="TFIPB2" localSheetId="53">#REF!</definedName>
    <definedName name="TFIPB2" localSheetId="52">#REF!</definedName>
    <definedName name="TFIPB2" localSheetId="51">#REF!</definedName>
    <definedName name="TFIPB2" localSheetId="50">#REF!</definedName>
    <definedName name="TFIPB2" localSheetId="49">#REF!</definedName>
    <definedName name="TFIPB2" localSheetId="48">#REF!</definedName>
    <definedName name="TFIPB2" localSheetId="47">#REF!</definedName>
    <definedName name="TFIPB2" localSheetId="46">#REF!</definedName>
    <definedName name="TFIPB2" localSheetId="45">#REF!</definedName>
    <definedName name="TFIPB2" localSheetId="44">#REF!</definedName>
    <definedName name="TFIPB2" localSheetId="6">#REF!</definedName>
    <definedName name="TFIPB2" localSheetId="14">#REF!</definedName>
    <definedName name="TFIPB2" localSheetId="13">#REF!</definedName>
    <definedName name="TFIPB2" localSheetId="10">#REF!</definedName>
    <definedName name="TFIPB2" localSheetId="7">#REF!</definedName>
    <definedName name="TFIPB2" localSheetId="12">#REF!</definedName>
    <definedName name="TFIPB2" localSheetId="17">#REF!</definedName>
    <definedName name="TFIPB2" localSheetId="8">#REF!</definedName>
    <definedName name="TFIPB2" localSheetId="11">#REF!</definedName>
    <definedName name="TFIPB2">#REF!</definedName>
    <definedName name="TFIPB3" localSheetId="1">#REF!</definedName>
    <definedName name="TFIPB3" localSheetId="15">#REF!</definedName>
    <definedName name="TFIPB3" localSheetId="16">#REF!</definedName>
    <definedName name="TFIPB3" localSheetId="9">#REF!</definedName>
    <definedName name="TFIPB3" localSheetId="58">#REF!</definedName>
    <definedName name="TFIPB3" localSheetId="57">#REF!</definedName>
    <definedName name="TFIPB3" localSheetId="56">#REF!</definedName>
    <definedName name="TFIPB3" localSheetId="55">#REF!</definedName>
    <definedName name="TFIPB3" localSheetId="54">#REF!</definedName>
    <definedName name="TFIPB3" localSheetId="53">#REF!</definedName>
    <definedName name="TFIPB3" localSheetId="52">#REF!</definedName>
    <definedName name="TFIPB3" localSheetId="51">#REF!</definedName>
    <definedName name="TFIPB3" localSheetId="50">#REF!</definedName>
    <definedName name="TFIPB3" localSheetId="49">#REF!</definedName>
    <definedName name="TFIPB3" localSheetId="48">#REF!</definedName>
    <definedName name="TFIPB3" localSheetId="47">#REF!</definedName>
    <definedName name="TFIPB3" localSheetId="46">#REF!</definedName>
    <definedName name="TFIPB3" localSheetId="45">#REF!</definedName>
    <definedName name="TFIPB3" localSheetId="44">#REF!</definedName>
    <definedName name="TFIPB3" localSheetId="6">#REF!</definedName>
    <definedName name="TFIPB3" localSheetId="14">#REF!</definedName>
    <definedName name="TFIPB3" localSheetId="13">#REF!</definedName>
    <definedName name="TFIPB3" localSheetId="10">#REF!</definedName>
    <definedName name="TFIPB3" localSheetId="7">#REF!</definedName>
    <definedName name="TFIPB3" localSheetId="12">#REF!</definedName>
    <definedName name="TFIPB3" localSheetId="17">#REF!</definedName>
    <definedName name="TFIPB3" localSheetId="8">#REF!</definedName>
    <definedName name="TFIPB3" localSheetId="11">#REF!</definedName>
    <definedName name="TFIPB3">#REF!</definedName>
    <definedName name="TFIPC2" localSheetId="1">#REF!</definedName>
    <definedName name="TFIPC2" localSheetId="15">#REF!</definedName>
    <definedName name="TFIPC2" localSheetId="16">#REF!</definedName>
    <definedName name="TFIPC2" localSheetId="9">#REF!</definedName>
    <definedName name="TFIPC2" localSheetId="58">#REF!</definedName>
    <definedName name="TFIPC2" localSheetId="57">#REF!</definedName>
    <definedName name="TFIPC2" localSheetId="56">#REF!</definedName>
    <definedName name="TFIPC2" localSheetId="55">#REF!</definedName>
    <definedName name="TFIPC2" localSheetId="54">#REF!</definedName>
    <definedName name="TFIPC2" localSheetId="53">#REF!</definedName>
    <definedName name="TFIPC2" localSheetId="52">#REF!</definedName>
    <definedName name="TFIPC2" localSheetId="51">#REF!</definedName>
    <definedName name="TFIPC2" localSheetId="50">#REF!</definedName>
    <definedName name="TFIPC2" localSheetId="49">#REF!</definedName>
    <definedName name="TFIPC2" localSheetId="48">#REF!</definedName>
    <definedName name="TFIPC2" localSheetId="47">#REF!</definedName>
    <definedName name="TFIPC2" localSheetId="46">#REF!</definedName>
    <definedName name="TFIPC2" localSheetId="45">#REF!</definedName>
    <definedName name="TFIPC2" localSheetId="44">#REF!</definedName>
    <definedName name="TFIPC2" localSheetId="6">#REF!</definedName>
    <definedName name="TFIPC2" localSheetId="14">#REF!</definedName>
    <definedName name="TFIPC2" localSheetId="13">#REF!</definedName>
    <definedName name="TFIPC2" localSheetId="10">#REF!</definedName>
    <definedName name="TFIPC2" localSheetId="7">#REF!</definedName>
    <definedName name="TFIPC2" localSheetId="12">#REF!</definedName>
    <definedName name="TFIPC2" localSheetId="17">#REF!</definedName>
    <definedName name="TFIPC2" localSheetId="8">#REF!</definedName>
    <definedName name="TFIPC2" localSheetId="11">#REF!</definedName>
    <definedName name="TFIPC2">#REF!</definedName>
    <definedName name="TFIPC3" localSheetId="1">#REF!</definedName>
    <definedName name="TFIPC3" localSheetId="15">#REF!</definedName>
    <definedName name="TFIPC3" localSheetId="16">#REF!</definedName>
    <definedName name="TFIPC3" localSheetId="9">#REF!</definedName>
    <definedName name="TFIPC3" localSheetId="58">#REF!</definedName>
    <definedName name="TFIPC3" localSheetId="57">#REF!</definedName>
    <definedName name="TFIPC3" localSheetId="56">#REF!</definedName>
    <definedName name="TFIPC3" localSheetId="55">#REF!</definedName>
    <definedName name="TFIPC3" localSheetId="54">#REF!</definedName>
    <definedName name="TFIPC3" localSheetId="53">#REF!</definedName>
    <definedName name="TFIPC3" localSheetId="52">#REF!</definedName>
    <definedName name="TFIPC3" localSheetId="51">#REF!</definedName>
    <definedName name="TFIPC3" localSheetId="50">#REF!</definedName>
    <definedName name="TFIPC3" localSheetId="49">#REF!</definedName>
    <definedName name="TFIPC3" localSheetId="48">#REF!</definedName>
    <definedName name="TFIPC3" localSheetId="47">#REF!</definedName>
    <definedName name="TFIPC3" localSheetId="46">#REF!</definedName>
    <definedName name="TFIPC3" localSheetId="45">#REF!</definedName>
    <definedName name="TFIPC3" localSheetId="44">#REF!</definedName>
    <definedName name="TFIPC3" localSheetId="6">#REF!</definedName>
    <definedName name="TFIPC3" localSheetId="14">#REF!</definedName>
    <definedName name="TFIPC3" localSheetId="13">#REF!</definedName>
    <definedName name="TFIPC3" localSheetId="10">#REF!</definedName>
    <definedName name="TFIPC3" localSheetId="7">#REF!</definedName>
    <definedName name="TFIPC3" localSheetId="12">#REF!</definedName>
    <definedName name="TFIPC3" localSheetId="17">#REF!</definedName>
    <definedName name="TFIPC3" localSheetId="8">#REF!</definedName>
    <definedName name="TFIPC3" localSheetId="11">#REF!</definedName>
    <definedName name="TFIPC3">#REF!</definedName>
    <definedName name="TFM40B" localSheetId="1">#REF!</definedName>
    <definedName name="TFM40B" localSheetId="15">#REF!</definedName>
    <definedName name="TFM40B" localSheetId="16">#REF!</definedName>
    <definedName name="TFM40B" localSheetId="9">#REF!</definedName>
    <definedName name="TFM40B" localSheetId="58">#REF!</definedName>
    <definedName name="TFM40B" localSheetId="57">#REF!</definedName>
    <definedName name="TFM40B" localSheetId="56">#REF!</definedName>
    <definedName name="TFM40B" localSheetId="55">#REF!</definedName>
    <definedName name="TFM40B" localSheetId="54">#REF!</definedName>
    <definedName name="TFM40B" localSheetId="53">#REF!</definedName>
    <definedName name="TFM40B" localSheetId="52">#REF!</definedName>
    <definedName name="TFM40B" localSheetId="51">#REF!</definedName>
    <definedName name="TFM40B" localSheetId="50">#REF!</definedName>
    <definedName name="TFM40B" localSheetId="49">#REF!</definedName>
    <definedName name="TFM40B" localSheetId="48">#REF!</definedName>
    <definedName name="TFM40B" localSheetId="47">#REF!</definedName>
    <definedName name="TFM40B" localSheetId="46">#REF!</definedName>
    <definedName name="TFM40B" localSheetId="45">#REF!</definedName>
    <definedName name="TFM40B" localSheetId="44">#REF!</definedName>
    <definedName name="TFM40B" localSheetId="6">#REF!</definedName>
    <definedName name="TFM40B" localSheetId="14">#REF!</definedName>
    <definedName name="TFM40B" localSheetId="13">#REF!</definedName>
    <definedName name="TFM40B" localSheetId="10">#REF!</definedName>
    <definedName name="TFM40B" localSheetId="7">#REF!</definedName>
    <definedName name="TFM40B" localSheetId="12">#REF!</definedName>
    <definedName name="TFM40B" localSheetId="17">#REF!</definedName>
    <definedName name="TFM40B" localSheetId="8">#REF!</definedName>
    <definedName name="TFM40B" localSheetId="11">#REF!</definedName>
    <definedName name="TFM40B">#REF!</definedName>
    <definedName name="TFM40C" localSheetId="1">#REF!</definedName>
    <definedName name="TFM40C" localSheetId="15">#REF!</definedName>
    <definedName name="TFM40C" localSheetId="16">#REF!</definedName>
    <definedName name="TFM40C" localSheetId="9">#REF!</definedName>
    <definedName name="TFM40C" localSheetId="58">#REF!</definedName>
    <definedName name="TFM40C" localSheetId="57">#REF!</definedName>
    <definedName name="TFM40C" localSheetId="56">#REF!</definedName>
    <definedName name="TFM40C" localSheetId="55">#REF!</definedName>
    <definedName name="TFM40C" localSheetId="54">#REF!</definedName>
    <definedName name="TFM40C" localSheetId="53">#REF!</definedName>
    <definedName name="TFM40C" localSheetId="52">#REF!</definedName>
    <definedName name="TFM40C" localSheetId="51">#REF!</definedName>
    <definedName name="TFM40C" localSheetId="50">#REF!</definedName>
    <definedName name="TFM40C" localSheetId="49">#REF!</definedName>
    <definedName name="TFM40C" localSheetId="48">#REF!</definedName>
    <definedName name="TFM40C" localSheetId="47">#REF!</definedName>
    <definedName name="TFM40C" localSheetId="46">#REF!</definedName>
    <definedName name="TFM40C" localSheetId="45">#REF!</definedName>
    <definedName name="TFM40C" localSheetId="44">#REF!</definedName>
    <definedName name="TFM40C" localSheetId="6">#REF!</definedName>
    <definedName name="TFM40C" localSheetId="14">#REF!</definedName>
    <definedName name="TFM40C" localSheetId="13">#REF!</definedName>
    <definedName name="TFM40C" localSheetId="10">#REF!</definedName>
    <definedName name="TFM40C" localSheetId="7">#REF!</definedName>
    <definedName name="TFM40C" localSheetId="12">#REF!</definedName>
    <definedName name="TFM40C" localSheetId="17">#REF!</definedName>
    <definedName name="TFM40C" localSheetId="8">#REF!</definedName>
    <definedName name="TFM40C" localSheetId="11">#REF!</definedName>
    <definedName name="TFM40C">#REF!</definedName>
    <definedName name="TFM40F" localSheetId="1">#REF!</definedName>
    <definedName name="TFM40F" localSheetId="15">#REF!</definedName>
    <definedName name="TFM40F" localSheetId="16">#REF!</definedName>
    <definedName name="TFM40F" localSheetId="9">#REF!</definedName>
    <definedName name="TFM40F" localSheetId="58">#REF!</definedName>
    <definedName name="TFM40F" localSheetId="57">#REF!</definedName>
    <definedName name="TFM40F" localSheetId="56">#REF!</definedName>
    <definedName name="TFM40F" localSheetId="55">#REF!</definedName>
    <definedName name="TFM40F" localSheetId="54">#REF!</definedName>
    <definedName name="TFM40F" localSheetId="53">#REF!</definedName>
    <definedName name="TFM40F" localSheetId="52">#REF!</definedName>
    <definedName name="TFM40F" localSheetId="51">#REF!</definedName>
    <definedName name="TFM40F" localSheetId="50">#REF!</definedName>
    <definedName name="TFM40F" localSheetId="49">#REF!</definedName>
    <definedName name="TFM40F" localSheetId="48">#REF!</definedName>
    <definedName name="TFM40F" localSheetId="47">#REF!</definedName>
    <definedName name="TFM40F" localSheetId="46">#REF!</definedName>
    <definedName name="TFM40F" localSheetId="45">#REF!</definedName>
    <definedName name="TFM40F" localSheetId="44">#REF!</definedName>
    <definedName name="TFM40F" localSheetId="6">#REF!</definedName>
    <definedName name="TFM40F" localSheetId="14">#REF!</definedName>
    <definedName name="TFM40F" localSheetId="13">#REF!</definedName>
    <definedName name="TFM40F" localSheetId="10">#REF!</definedName>
    <definedName name="TFM40F" localSheetId="7">#REF!</definedName>
    <definedName name="TFM40F" localSheetId="12">#REF!</definedName>
    <definedName name="TFM40F" localSheetId="17">#REF!</definedName>
    <definedName name="TFM40F" localSheetId="8">#REF!</definedName>
    <definedName name="TFM40F" localSheetId="11">#REF!</definedName>
    <definedName name="TFM40F">#REF!</definedName>
    <definedName name="TFM40H" localSheetId="1">#REF!</definedName>
    <definedName name="TFM40H" localSheetId="15">#REF!</definedName>
    <definedName name="TFM40H" localSheetId="16">#REF!</definedName>
    <definedName name="TFM40H" localSheetId="9">#REF!</definedName>
    <definedName name="TFM40H" localSheetId="58">#REF!</definedName>
    <definedName name="TFM40H" localSheetId="57">#REF!</definedName>
    <definedName name="TFM40H" localSheetId="56">#REF!</definedName>
    <definedName name="TFM40H" localSheetId="55">#REF!</definedName>
    <definedName name="TFM40H" localSheetId="54">#REF!</definedName>
    <definedName name="TFM40H" localSheetId="53">#REF!</definedName>
    <definedName name="TFM40H" localSheetId="52">#REF!</definedName>
    <definedName name="TFM40H" localSheetId="51">#REF!</definedName>
    <definedName name="TFM40H" localSheetId="50">#REF!</definedName>
    <definedName name="TFM40H" localSheetId="49">#REF!</definedName>
    <definedName name="TFM40H" localSheetId="48">#REF!</definedName>
    <definedName name="TFM40H" localSheetId="47">#REF!</definedName>
    <definedName name="TFM40H" localSheetId="46">#REF!</definedName>
    <definedName name="TFM40H" localSheetId="45">#REF!</definedName>
    <definedName name="TFM40H" localSheetId="44">#REF!</definedName>
    <definedName name="TFM40H" localSheetId="6">#REF!</definedName>
    <definedName name="TFM40H" localSheetId="14">#REF!</definedName>
    <definedName name="TFM40H" localSheetId="13">#REF!</definedName>
    <definedName name="TFM40H" localSheetId="10">#REF!</definedName>
    <definedName name="TFM40H" localSheetId="7">#REF!</definedName>
    <definedName name="TFM40H" localSheetId="12">#REF!</definedName>
    <definedName name="TFM40H" localSheetId="17">#REF!</definedName>
    <definedName name="TFM40H" localSheetId="8">#REF!</definedName>
    <definedName name="TFM40H" localSheetId="11">#REF!</definedName>
    <definedName name="TFM40H">#REF!</definedName>
    <definedName name="TFM42A" localSheetId="1">#REF!</definedName>
    <definedName name="TFM42A" localSheetId="15">#REF!</definedName>
    <definedName name="TFM42A" localSheetId="16">#REF!</definedName>
    <definedName name="TFM42A" localSheetId="9">#REF!</definedName>
    <definedName name="TFM42A" localSheetId="58">#REF!</definedName>
    <definedName name="TFM42A" localSheetId="57">#REF!</definedName>
    <definedName name="TFM42A" localSheetId="56">#REF!</definedName>
    <definedName name="TFM42A" localSheetId="55">#REF!</definedName>
    <definedName name="TFM42A" localSheetId="54">#REF!</definedName>
    <definedName name="TFM42A" localSheetId="53">#REF!</definedName>
    <definedName name="TFM42A" localSheetId="52">#REF!</definedName>
    <definedName name="TFM42A" localSheetId="51">#REF!</definedName>
    <definedName name="TFM42A" localSheetId="50">#REF!</definedName>
    <definedName name="TFM42A" localSheetId="49">#REF!</definedName>
    <definedName name="TFM42A" localSheetId="48">#REF!</definedName>
    <definedName name="TFM42A" localSheetId="47">#REF!</definedName>
    <definedName name="TFM42A" localSheetId="46">#REF!</definedName>
    <definedName name="TFM42A" localSheetId="45">#REF!</definedName>
    <definedName name="TFM42A" localSheetId="44">#REF!</definedName>
    <definedName name="TFM42A" localSheetId="6">#REF!</definedName>
    <definedName name="TFM42A" localSheetId="14">#REF!</definedName>
    <definedName name="TFM42A" localSheetId="13">#REF!</definedName>
    <definedName name="TFM42A" localSheetId="10">#REF!</definedName>
    <definedName name="TFM42A" localSheetId="7">#REF!</definedName>
    <definedName name="TFM42A" localSheetId="12">#REF!</definedName>
    <definedName name="TFM42A" localSheetId="17">#REF!</definedName>
    <definedName name="TFM42A" localSheetId="8">#REF!</definedName>
    <definedName name="TFM42A" localSheetId="11">#REF!</definedName>
    <definedName name="TFM42A">#REF!</definedName>
    <definedName name="TFM42B" localSheetId="1">#REF!</definedName>
    <definedName name="TFM42B" localSheetId="15">#REF!</definedName>
    <definedName name="TFM42B" localSheetId="16">#REF!</definedName>
    <definedName name="TFM42B" localSheetId="9">#REF!</definedName>
    <definedName name="TFM42B" localSheetId="58">#REF!</definedName>
    <definedName name="TFM42B" localSheetId="57">#REF!</definedName>
    <definedName name="TFM42B" localSheetId="56">#REF!</definedName>
    <definedName name="TFM42B" localSheetId="55">#REF!</definedName>
    <definedName name="TFM42B" localSheetId="54">#REF!</definedName>
    <definedName name="TFM42B" localSheetId="53">#REF!</definedName>
    <definedName name="TFM42B" localSheetId="52">#REF!</definedName>
    <definedName name="TFM42B" localSheetId="51">#REF!</definedName>
    <definedName name="TFM42B" localSheetId="50">#REF!</definedName>
    <definedName name="TFM42B" localSheetId="49">#REF!</definedName>
    <definedName name="TFM42B" localSheetId="48">#REF!</definedName>
    <definedName name="TFM42B" localSheetId="47">#REF!</definedName>
    <definedName name="TFM42B" localSheetId="46">#REF!</definedName>
    <definedName name="TFM42B" localSheetId="45">#REF!</definedName>
    <definedName name="TFM42B" localSheetId="44">#REF!</definedName>
    <definedName name="TFM42B" localSheetId="6">#REF!</definedName>
    <definedName name="TFM42B" localSheetId="14">#REF!</definedName>
    <definedName name="TFM42B" localSheetId="13">#REF!</definedName>
    <definedName name="TFM42B" localSheetId="10">#REF!</definedName>
    <definedName name="TFM42B" localSheetId="7">#REF!</definedName>
    <definedName name="TFM42B" localSheetId="12">#REF!</definedName>
    <definedName name="TFM42B" localSheetId="17">#REF!</definedName>
    <definedName name="TFM42B" localSheetId="8">#REF!</definedName>
    <definedName name="TFM42B" localSheetId="11">#REF!</definedName>
    <definedName name="TFM42B">#REF!</definedName>
    <definedName name="TFM42C" localSheetId="1">#REF!</definedName>
    <definedName name="TFM42C" localSheetId="15">#REF!</definedName>
    <definedName name="TFM42C" localSheetId="16">#REF!</definedName>
    <definedName name="TFM42C" localSheetId="9">#REF!</definedName>
    <definedName name="TFM42C" localSheetId="58">#REF!</definedName>
    <definedName name="TFM42C" localSheetId="57">#REF!</definedName>
    <definedName name="TFM42C" localSheetId="56">#REF!</definedName>
    <definedName name="TFM42C" localSheetId="55">#REF!</definedName>
    <definedName name="TFM42C" localSheetId="54">#REF!</definedName>
    <definedName name="TFM42C" localSheetId="53">#REF!</definedName>
    <definedName name="TFM42C" localSheetId="52">#REF!</definedName>
    <definedName name="TFM42C" localSheetId="51">#REF!</definedName>
    <definedName name="TFM42C" localSheetId="50">#REF!</definedName>
    <definedName name="TFM42C" localSheetId="49">#REF!</definedName>
    <definedName name="TFM42C" localSheetId="48">#REF!</definedName>
    <definedName name="TFM42C" localSheetId="47">#REF!</definedName>
    <definedName name="TFM42C" localSheetId="46">#REF!</definedName>
    <definedName name="TFM42C" localSheetId="45">#REF!</definedName>
    <definedName name="TFM42C" localSheetId="44">#REF!</definedName>
    <definedName name="TFM42C" localSheetId="6">#REF!</definedName>
    <definedName name="TFM42C" localSheetId="14">#REF!</definedName>
    <definedName name="TFM42C" localSheetId="13">#REF!</definedName>
    <definedName name="TFM42C" localSheetId="10">#REF!</definedName>
    <definedName name="TFM42C" localSheetId="7">#REF!</definedName>
    <definedName name="TFM42C" localSheetId="12">#REF!</definedName>
    <definedName name="TFM42C" localSheetId="17">#REF!</definedName>
    <definedName name="TFM42C" localSheetId="8">#REF!</definedName>
    <definedName name="TFM42C" localSheetId="11">#REF!</definedName>
    <definedName name="TFM42C">#REF!</definedName>
    <definedName name="TFM42D" localSheetId="1">#REF!</definedName>
    <definedName name="TFM42D" localSheetId="15">#REF!</definedName>
    <definedName name="TFM42D" localSheetId="16">#REF!</definedName>
    <definedName name="TFM42D" localSheetId="9">#REF!</definedName>
    <definedName name="TFM42D" localSheetId="58">#REF!</definedName>
    <definedName name="TFM42D" localSheetId="57">#REF!</definedName>
    <definedName name="TFM42D" localSheetId="56">#REF!</definedName>
    <definedName name="TFM42D" localSheetId="55">#REF!</definedName>
    <definedName name="TFM42D" localSheetId="54">#REF!</definedName>
    <definedName name="TFM42D" localSheetId="53">#REF!</definedName>
    <definedName name="TFM42D" localSheetId="52">#REF!</definedName>
    <definedName name="TFM42D" localSheetId="51">#REF!</definedName>
    <definedName name="TFM42D" localSheetId="50">#REF!</definedName>
    <definedName name="TFM42D" localSheetId="49">#REF!</definedName>
    <definedName name="TFM42D" localSheetId="48">#REF!</definedName>
    <definedName name="TFM42D" localSheetId="47">#REF!</definedName>
    <definedName name="TFM42D" localSheetId="46">#REF!</definedName>
    <definedName name="TFM42D" localSheetId="45">#REF!</definedName>
    <definedName name="TFM42D" localSheetId="44">#REF!</definedName>
    <definedName name="TFM42D" localSheetId="6">#REF!</definedName>
    <definedName name="TFM42D" localSheetId="14">#REF!</definedName>
    <definedName name="TFM42D" localSheetId="13">#REF!</definedName>
    <definedName name="TFM42D" localSheetId="10">#REF!</definedName>
    <definedName name="TFM42D" localSheetId="7">#REF!</definedName>
    <definedName name="TFM42D" localSheetId="12">#REF!</definedName>
    <definedName name="TFM42D" localSheetId="17">#REF!</definedName>
    <definedName name="TFM42D" localSheetId="8">#REF!</definedName>
    <definedName name="TFM42D" localSheetId="11">#REF!</definedName>
    <definedName name="TFM42D">#REF!</definedName>
    <definedName name="TFM42E" localSheetId="1">#REF!</definedName>
    <definedName name="TFM42E" localSheetId="15">#REF!</definedName>
    <definedName name="TFM42E" localSheetId="16">#REF!</definedName>
    <definedName name="TFM42E" localSheetId="9">#REF!</definedName>
    <definedName name="TFM42E" localSheetId="58">#REF!</definedName>
    <definedName name="TFM42E" localSheetId="57">#REF!</definedName>
    <definedName name="TFM42E" localSheetId="56">#REF!</definedName>
    <definedName name="TFM42E" localSheetId="55">#REF!</definedName>
    <definedName name="TFM42E" localSheetId="54">#REF!</definedName>
    <definedName name="TFM42E" localSheetId="53">#REF!</definedName>
    <definedName name="TFM42E" localSheetId="52">#REF!</definedName>
    <definedName name="TFM42E" localSheetId="51">#REF!</definedName>
    <definedName name="TFM42E" localSheetId="50">#REF!</definedName>
    <definedName name="TFM42E" localSheetId="49">#REF!</definedName>
    <definedName name="TFM42E" localSheetId="48">#REF!</definedName>
    <definedName name="TFM42E" localSheetId="47">#REF!</definedName>
    <definedName name="TFM42E" localSheetId="46">#REF!</definedName>
    <definedName name="TFM42E" localSheetId="45">#REF!</definedName>
    <definedName name="TFM42E" localSheetId="44">#REF!</definedName>
    <definedName name="TFM42E" localSheetId="6">#REF!</definedName>
    <definedName name="TFM42E" localSheetId="14">#REF!</definedName>
    <definedName name="TFM42E" localSheetId="13">#REF!</definedName>
    <definedName name="TFM42E" localSheetId="10">#REF!</definedName>
    <definedName name="TFM42E" localSheetId="7">#REF!</definedName>
    <definedName name="TFM42E" localSheetId="12">#REF!</definedName>
    <definedName name="TFM42E" localSheetId="17">#REF!</definedName>
    <definedName name="TFM42E" localSheetId="8">#REF!</definedName>
    <definedName name="TFM42E" localSheetId="11">#REF!</definedName>
    <definedName name="TFM42E">#REF!</definedName>
    <definedName name="TFM42F" localSheetId="1">#REF!</definedName>
    <definedName name="TFM42F" localSheetId="15">#REF!</definedName>
    <definedName name="TFM42F" localSheetId="16">#REF!</definedName>
    <definedName name="TFM42F" localSheetId="9">#REF!</definedName>
    <definedName name="TFM42F" localSheetId="58">#REF!</definedName>
    <definedName name="TFM42F" localSheetId="57">#REF!</definedName>
    <definedName name="TFM42F" localSheetId="56">#REF!</definedName>
    <definedName name="TFM42F" localSheetId="55">#REF!</definedName>
    <definedName name="TFM42F" localSheetId="54">#REF!</definedName>
    <definedName name="TFM42F" localSheetId="53">#REF!</definedName>
    <definedName name="TFM42F" localSheetId="52">#REF!</definedName>
    <definedName name="TFM42F" localSheetId="51">#REF!</definedName>
    <definedName name="TFM42F" localSheetId="50">#REF!</definedName>
    <definedName name="TFM42F" localSheetId="49">#REF!</definedName>
    <definedName name="TFM42F" localSheetId="48">#REF!</definedName>
    <definedName name="TFM42F" localSheetId="47">#REF!</definedName>
    <definedName name="TFM42F" localSheetId="46">#REF!</definedName>
    <definedName name="TFM42F" localSheetId="45">#REF!</definedName>
    <definedName name="TFM42F" localSheetId="44">#REF!</definedName>
    <definedName name="TFM42F" localSheetId="6">#REF!</definedName>
    <definedName name="TFM42F" localSheetId="14">#REF!</definedName>
    <definedName name="TFM42F" localSheetId="13">#REF!</definedName>
    <definedName name="TFM42F" localSheetId="10">#REF!</definedName>
    <definedName name="TFM42F" localSheetId="7">#REF!</definedName>
    <definedName name="TFM42F" localSheetId="12">#REF!</definedName>
    <definedName name="TFM42F" localSheetId="17">#REF!</definedName>
    <definedName name="TFM42F" localSheetId="8">#REF!</definedName>
    <definedName name="TFM42F" localSheetId="11">#REF!</definedName>
    <definedName name="TFM42F">#REF!</definedName>
    <definedName name="TFM42G" localSheetId="1">#REF!</definedName>
    <definedName name="TFM42G" localSheetId="15">#REF!</definedName>
    <definedName name="TFM42G" localSheetId="16">#REF!</definedName>
    <definedName name="TFM42G" localSheetId="9">#REF!</definedName>
    <definedName name="TFM42G" localSheetId="58">#REF!</definedName>
    <definedName name="TFM42G" localSheetId="57">#REF!</definedName>
    <definedName name="TFM42G" localSheetId="56">#REF!</definedName>
    <definedName name="TFM42G" localSheetId="55">#REF!</definedName>
    <definedName name="TFM42G" localSheetId="54">#REF!</definedName>
    <definedName name="TFM42G" localSheetId="53">#REF!</definedName>
    <definedName name="TFM42G" localSheetId="52">#REF!</definedName>
    <definedName name="TFM42G" localSheetId="51">#REF!</definedName>
    <definedName name="TFM42G" localSheetId="50">#REF!</definedName>
    <definedName name="TFM42G" localSheetId="49">#REF!</definedName>
    <definedName name="TFM42G" localSheetId="48">#REF!</definedName>
    <definedName name="TFM42G" localSheetId="47">#REF!</definedName>
    <definedName name="TFM42G" localSheetId="46">#REF!</definedName>
    <definedName name="TFM42G" localSheetId="45">#REF!</definedName>
    <definedName name="TFM42G" localSheetId="44">#REF!</definedName>
    <definedName name="TFM42G" localSheetId="6">#REF!</definedName>
    <definedName name="TFM42G" localSheetId="14">#REF!</definedName>
    <definedName name="TFM42G" localSheetId="13">#REF!</definedName>
    <definedName name="TFM42G" localSheetId="10">#REF!</definedName>
    <definedName name="TFM42G" localSheetId="7">#REF!</definedName>
    <definedName name="TFM42G" localSheetId="12">#REF!</definedName>
    <definedName name="TFM42G" localSheetId="17">#REF!</definedName>
    <definedName name="TFM42G" localSheetId="8">#REF!</definedName>
    <definedName name="TFM42G" localSheetId="11">#REF!</definedName>
    <definedName name="TFM42G">#REF!</definedName>
    <definedName name="TFM42H" localSheetId="1">#REF!</definedName>
    <definedName name="TFM42H" localSheetId="15">#REF!</definedName>
    <definedName name="TFM42H" localSheetId="16">#REF!</definedName>
    <definedName name="TFM42H" localSheetId="9">#REF!</definedName>
    <definedName name="TFM42H" localSheetId="58">#REF!</definedName>
    <definedName name="TFM42H" localSheetId="57">#REF!</definedName>
    <definedName name="TFM42H" localSheetId="56">#REF!</definedName>
    <definedName name="TFM42H" localSheetId="55">#REF!</definedName>
    <definedName name="TFM42H" localSheetId="54">#REF!</definedName>
    <definedName name="TFM42H" localSheetId="53">#REF!</definedName>
    <definedName name="TFM42H" localSheetId="52">#REF!</definedName>
    <definedName name="TFM42H" localSheetId="51">#REF!</definedName>
    <definedName name="TFM42H" localSheetId="50">#REF!</definedName>
    <definedName name="TFM42H" localSheetId="49">#REF!</definedName>
    <definedName name="TFM42H" localSheetId="48">#REF!</definedName>
    <definedName name="TFM42H" localSheetId="47">#REF!</definedName>
    <definedName name="TFM42H" localSheetId="46">#REF!</definedName>
    <definedName name="TFM42H" localSheetId="45">#REF!</definedName>
    <definedName name="TFM42H" localSheetId="44">#REF!</definedName>
    <definedName name="TFM42H" localSheetId="6">#REF!</definedName>
    <definedName name="TFM42H" localSheetId="14">#REF!</definedName>
    <definedName name="TFM42H" localSheetId="13">#REF!</definedName>
    <definedName name="TFM42H" localSheetId="10">#REF!</definedName>
    <definedName name="TFM42H" localSheetId="7">#REF!</definedName>
    <definedName name="TFM42H" localSheetId="12">#REF!</definedName>
    <definedName name="TFM42H" localSheetId="17">#REF!</definedName>
    <definedName name="TFM42H" localSheetId="8">#REF!</definedName>
    <definedName name="TFM42H" localSheetId="11">#REF!</definedName>
    <definedName name="TFM42H">#REF!</definedName>
    <definedName name="TFM42I" localSheetId="1">#REF!</definedName>
    <definedName name="TFM42I" localSheetId="15">#REF!</definedName>
    <definedName name="TFM42I" localSheetId="16">#REF!</definedName>
    <definedName name="TFM42I" localSheetId="9">#REF!</definedName>
    <definedName name="TFM42I" localSheetId="58">#REF!</definedName>
    <definedName name="TFM42I" localSheetId="57">#REF!</definedName>
    <definedName name="TFM42I" localSheetId="56">#REF!</definedName>
    <definedName name="TFM42I" localSheetId="55">#REF!</definedName>
    <definedName name="TFM42I" localSheetId="54">#REF!</definedName>
    <definedName name="TFM42I" localSheetId="53">#REF!</definedName>
    <definedName name="TFM42I" localSheetId="52">#REF!</definedName>
    <definedName name="TFM42I" localSheetId="51">#REF!</definedName>
    <definedName name="TFM42I" localSheetId="50">#REF!</definedName>
    <definedName name="TFM42I" localSheetId="49">#REF!</definedName>
    <definedName name="TFM42I" localSheetId="48">#REF!</definedName>
    <definedName name="TFM42I" localSheetId="47">#REF!</definedName>
    <definedName name="TFM42I" localSheetId="46">#REF!</definedName>
    <definedName name="TFM42I" localSheetId="45">#REF!</definedName>
    <definedName name="TFM42I" localSheetId="44">#REF!</definedName>
    <definedName name="TFM42I" localSheetId="6">#REF!</definedName>
    <definedName name="TFM42I" localSheetId="14">#REF!</definedName>
    <definedName name="TFM42I" localSheetId="13">#REF!</definedName>
    <definedName name="TFM42I" localSheetId="10">#REF!</definedName>
    <definedName name="TFM42I" localSheetId="7">#REF!</definedName>
    <definedName name="TFM42I" localSheetId="12">#REF!</definedName>
    <definedName name="TFM42I" localSheetId="17">#REF!</definedName>
    <definedName name="TFM42I" localSheetId="8">#REF!</definedName>
    <definedName name="TFM42I" localSheetId="11">#REF!</definedName>
    <definedName name="TFM42I">#REF!</definedName>
    <definedName name="TFM43A" localSheetId="1">#REF!</definedName>
    <definedName name="TFM43A" localSheetId="15">#REF!</definedName>
    <definedName name="TFM43A" localSheetId="16">#REF!</definedName>
    <definedName name="TFM43A" localSheetId="9">#REF!</definedName>
    <definedName name="TFM43A" localSheetId="58">#REF!</definedName>
    <definedName name="TFM43A" localSheetId="57">#REF!</definedName>
    <definedName name="TFM43A" localSheetId="56">#REF!</definedName>
    <definedName name="TFM43A" localSheetId="55">#REF!</definedName>
    <definedName name="TFM43A" localSheetId="54">#REF!</definedName>
    <definedName name="TFM43A" localSheetId="53">#REF!</definedName>
    <definedName name="TFM43A" localSheetId="52">#REF!</definedName>
    <definedName name="TFM43A" localSheetId="51">#REF!</definedName>
    <definedName name="TFM43A" localSheetId="50">#REF!</definedName>
    <definedName name="TFM43A" localSheetId="49">#REF!</definedName>
    <definedName name="TFM43A" localSheetId="48">#REF!</definedName>
    <definedName name="TFM43A" localSheetId="47">#REF!</definedName>
    <definedName name="TFM43A" localSheetId="46">#REF!</definedName>
    <definedName name="TFM43A" localSheetId="45">#REF!</definedName>
    <definedName name="TFM43A" localSheetId="44">#REF!</definedName>
    <definedName name="TFM43A" localSheetId="6">#REF!</definedName>
    <definedName name="TFM43A" localSheetId="14">#REF!</definedName>
    <definedName name="TFM43A" localSheetId="13">#REF!</definedName>
    <definedName name="TFM43A" localSheetId="10">#REF!</definedName>
    <definedName name="TFM43A" localSheetId="7">#REF!</definedName>
    <definedName name="TFM43A" localSheetId="12">#REF!</definedName>
    <definedName name="TFM43A" localSheetId="17">#REF!</definedName>
    <definedName name="TFM43A" localSheetId="8">#REF!</definedName>
    <definedName name="TFM43A" localSheetId="11">#REF!</definedName>
    <definedName name="TFM43A">#REF!</definedName>
    <definedName name="TFM43B" localSheetId="1">#REF!</definedName>
    <definedName name="TFM43B" localSheetId="15">#REF!</definedName>
    <definedName name="TFM43B" localSheetId="16">#REF!</definedName>
    <definedName name="TFM43B" localSheetId="9">#REF!</definedName>
    <definedName name="TFM43B" localSheetId="58">#REF!</definedName>
    <definedName name="TFM43B" localSheetId="57">#REF!</definedName>
    <definedName name="TFM43B" localSheetId="56">#REF!</definedName>
    <definedName name="TFM43B" localSheetId="55">#REF!</definedName>
    <definedName name="TFM43B" localSheetId="54">#REF!</definedName>
    <definedName name="TFM43B" localSheetId="53">#REF!</definedName>
    <definedName name="TFM43B" localSheetId="52">#REF!</definedName>
    <definedName name="TFM43B" localSheetId="51">#REF!</definedName>
    <definedName name="TFM43B" localSheetId="50">#REF!</definedName>
    <definedName name="TFM43B" localSheetId="49">#REF!</definedName>
    <definedName name="TFM43B" localSheetId="48">#REF!</definedName>
    <definedName name="TFM43B" localSheetId="47">#REF!</definedName>
    <definedName name="TFM43B" localSheetId="46">#REF!</definedName>
    <definedName name="TFM43B" localSheetId="45">#REF!</definedName>
    <definedName name="TFM43B" localSheetId="44">#REF!</definedName>
    <definedName name="TFM43B" localSheetId="6">#REF!</definedName>
    <definedName name="TFM43B" localSheetId="14">#REF!</definedName>
    <definedName name="TFM43B" localSheetId="13">#REF!</definedName>
    <definedName name="TFM43B" localSheetId="10">#REF!</definedName>
    <definedName name="TFM43B" localSheetId="7">#REF!</definedName>
    <definedName name="TFM43B" localSheetId="12">#REF!</definedName>
    <definedName name="TFM43B" localSheetId="17">#REF!</definedName>
    <definedName name="TFM43B" localSheetId="8">#REF!</definedName>
    <definedName name="TFM43B" localSheetId="11">#REF!</definedName>
    <definedName name="TFM43B">#REF!</definedName>
    <definedName name="TFM43C" localSheetId="1">#REF!</definedName>
    <definedName name="TFM43C" localSheetId="15">#REF!</definedName>
    <definedName name="TFM43C" localSheetId="16">#REF!</definedName>
    <definedName name="TFM43C" localSheetId="9">#REF!</definedName>
    <definedName name="TFM43C" localSheetId="58">#REF!</definedName>
    <definedName name="TFM43C" localSheetId="57">#REF!</definedName>
    <definedName name="TFM43C" localSheetId="56">#REF!</definedName>
    <definedName name="TFM43C" localSheetId="55">#REF!</definedName>
    <definedName name="TFM43C" localSheetId="54">#REF!</definedName>
    <definedName name="TFM43C" localSheetId="53">#REF!</definedName>
    <definedName name="TFM43C" localSheetId="52">#REF!</definedName>
    <definedName name="TFM43C" localSheetId="51">#REF!</definedName>
    <definedName name="TFM43C" localSheetId="50">#REF!</definedName>
    <definedName name="TFM43C" localSheetId="49">#REF!</definedName>
    <definedName name="TFM43C" localSheetId="48">#REF!</definedName>
    <definedName name="TFM43C" localSheetId="47">#REF!</definedName>
    <definedName name="TFM43C" localSheetId="46">#REF!</definedName>
    <definedName name="TFM43C" localSheetId="45">#REF!</definedName>
    <definedName name="TFM43C" localSheetId="44">#REF!</definedName>
    <definedName name="TFM43C" localSheetId="6">#REF!</definedName>
    <definedName name="TFM43C" localSheetId="14">#REF!</definedName>
    <definedName name="TFM43C" localSheetId="13">#REF!</definedName>
    <definedName name="TFM43C" localSheetId="10">#REF!</definedName>
    <definedName name="TFM43C" localSheetId="7">#REF!</definedName>
    <definedName name="TFM43C" localSheetId="12">#REF!</definedName>
    <definedName name="TFM43C" localSheetId="17">#REF!</definedName>
    <definedName name="TFM43C" localSheetId="8">#REF!</definedName>
    <definedName name="TFM43C" localSheetId="11">#REF!</definedName>
    <definedName name="TFM43C">#REF!</definedName>
    <definedName name="TFM43D" localSheetId="1">#REF!</definedName>
    <definedName name="TFM43D" localSheetId="15">#REF!</definedName>
    <definedName name="TFM43D" localSheetId="16">#REF!</definedName>
    <definedName name="TFM43D" localSheetId="9">#REF!</definedName>
    <definedName name="TFM43D" localSheetId="58">#REF!</definedName>
    <definedName name="TFM43D" localSheetId="57">#REF!</definedName>
    <definedName name="TFM43D" localSheetId="56">#REF!</definedName>
    <definedName name="TFM43D" localSheetId="55">#REF!</definedName>
    <definedName name="TFM43D" localSheetId="54">#REF!</definedName>
    <definedName name="TFM43D" localSheetId="53">#REF!</definedName>
    <definedName name="TFM43D" localSheetId="52">#REF!</definedName>
    <definedName name="TFM43D" localSheetId="51">#REF!</definedName>
    <definedName name="TFM43D" localSheetId="50">#REF!</definedName>
    <definedName name="TFM43D" localSheetId="49">#REF!</definedName>
    <definedName name="TFM43D" localSheetId="48">#REF!</definedName>
    <definedName name="TFM43D" localSheetId="47">#REF!</definedName>
    <definedName name="TFM43D" localSheetId="46">#REF!</definedName>
    <definedName name="TFM43D" localSheetId="45">#REF!</definedName>
    <definedName name="TFM43D" localSheetId="44">#REF!</definedName>
    <definedName name="TFM43D" localSheetId="6">#REF!</definedName>
    <definedName name="TFM43D" localSheetId="14">#REF!</definedName>
    <definedName name="TFM43D" localSheetId="13">#REF!</definedName>
    <definedName name="TFM43D" localSheetId="10">#REF!</definedName>
    <definedName name="TFM43D" localSheetId="7">#REF!</definedName>
    <definedName name="TFM43D" localSheetId="12">#REF!</definedName>
    <definedName name="TFM43D" localSheetId="17">#REF!</definedName>
    <definedName name="TFM43D" localSheetId="8">#REF!</definedName>
    <definedName name="TFM43D" localSheetId="11">#REF!</definedName>
    <definedName name="TFM43D">#REF!</definedName>
    <definedName name="TFM43E" localSheetId="1">#REF!</definedName>
    <definedName name="TFM43E" localSheetId="15">#REF!</definedName>
    <definedName name="TFM43E" localSheetId="16">#REF!</definedName>
    <definedName name="TFM43E" localSheetId="9">#REF!</definedName>
    <definedName name="TFM43E" localSheetId="58">#REF!</definedName>
    <definedName name="TFM43E" localSheetId="57">#REF!</definedName>
    <definedName name="TFM43E" localSheetId="56">#REF!</definedName>
    <definedName name="TFM43E" localSheetId="55">#REF!</definedName>
    <definedName name="TFM43E" localSheetId="54">#REF!</definedName>
    <definedName name="TFM43E" localSheetId="53">#REF!</definedName>
    <definedName name="TFM43E" localSheetId="52">#REF!</definedName>
    <definedName name="TFM43E" localSheetId="51">#REF!</definedName>
    <definedName name="TFM43E" localSheetId="50">#REF!</definedName>
    <definedName name="TFM43E" localSheetId="49">#REF!</definedName>
    <definedName name="TFM43E" localSheetId="48">#REF!</definedName>
    <definedName name="TFM43E" localSheetId="47">#REF!</definedName>
    <definedName name="TFM43E" localSheetId="46">#REF!</definedName>
    <definedName name="TFM43E" localSheetId="45">#REF!</definedName>
    <definedName name="TFM43E" localSheetId="44">#REF!</definedName>
    <definedName name="TFM43E" localSheetId="6">#REF!</definedName>
    <definedName name="TFM43E" localSheetId="14">#REF!</definedName>
    <definedName name="TFM43E" localSheetId="13">#REF!</definedName>
    <definedName name="TFM43E" localSheetId="10">#REF!</definedName>
    <definedName name="TFM43E" localSheetId="7">#REF!</definedName>
    <definedName name="TFM43E" localSheetId="12">#REF!</definedName>
    <definedName name="TFM43E" localSheetId="17">#REF!</definedName>
    <definedName name="TFM43E" localSheetId="8">#REF!</definedName>
    <definedName name="TFM43E" localSheetId="11">#REF!</definedName>
    <definedName name="TFM43E">#REF!</definedName>
    <definedName name="TFM44A" localSheetId="1">#REF!</definedName>
    <definedName name="TFM44A" localSheetId="15">#REF!</definedName>
    <definedName name="TFM44A" localSheetId="16">#REF!</definedName>
    <definedName name="TFM44A" localSheetId="9">#REF!</definedName>
    <definedName name="TFM44A" localSheetId="58">#REF!</definedName>
    <definedName name="TFM44A" localSheetId="57">#REF!</definedName>
    <definedName name="TFM44A" localSheetId="56">#REF!</definedName>
    <definedName name="TFM44A" localSheetId="55">#REF!</definedName>
    <definedName name="TFM44A" localSheetId="54">#REF!</definedName>
    <definedName name="TFM44A" localSheetId="53">#REF!</definedName>
    <definedName name="TFM44A" localSheetId="52">#REF!</definedName>
    <definedName name="TFM44A" localSheetId="51">#REF!</definedName>
    <definedName name="TFM44A" localSheetId="50">#REF!</definedName>
    <definedName name="TFM44A" localSheetId="49">#REF!</definedName>
    <definedName name="TFM44A" localSheetId="48">#REF!</definedName>
    <definedName name="TFM44A" localSheetId="47">#REF!</definedName>
    <definedName name="TFM44A" localSheetId="46">#REF!</definedName>
    <definedName name="TFM44A" localSheetId="45">#REF!</definedName>
    <definedName name="TFM44A" localSheetId="44">#REF!</definedName>
    <definedName name="TFM44A" localSheetId="6">#REF!</definedName>
    <definedName name="TFM44A" localSheetId="14">#REF!</definedName>
    <definedName name="TFM44A" localSheetId="13">#REF!</definedName>
    <definedName name="TFM44A" localSheetId="10">#REF!</definedName>
    <definedName name="TFM44A" localSheetId="7">#REF!</definedName>
    <definedName name="TFM44A" localSheetId="12">#REF!</definedName>
    <definedName name="TFM44A" localSheetId="17">#REF!</definedName>
    <definedName name="TFM44A" localSheetId="8">#REF!</definedName>
    <definedName name="TFM44A" localSheetId="11">#REF!</definedName>
    <definedName name="TFM44A">#REF!</definedName>
    <definedName name="TFM44B" localSheetId="1">#REF!</definedName>
    <definedName name="TFM44B" localSheetId="15">#REF!</definedName>
    <definedName name="TFM44B" localSheetId="16">#REF!</definedName>
    <definedName name="TFM44B" localSheetId="9">#REF!</definedName>
    <definedName name="TFM44B" localSheetId="58">#REF!</definedName>
    <definedName name="TFM44B" localSheetId="57">#REF!</definedName>
    <definedName name="TFM44B" localSheetId="56">#REF!</definedName>
    <definedName name="TFM44B" localSheetId="55">#REF!</definedName>
    <definedName name="TFM44B" localSheetId="54">#REF!</definedName>
    <definedName name="TFM44B" localSheetId="53">#REF!</definedName>
    <definedName name="TFM44B" localSheetId="52">#REF!</definedName>
    <definedName name="TFM44B" localSheetId="51">#REF!</definedName>
    <definedName name="TFM44B" localSheetId="50">#REF!</definedName>
    <definedName name="TFM44B" localSheetId="49">#REF!</definedName>
    <definedName name="TFM44B" localSheetId="48">#REF!</definedName>
    <definedName name="TFM44B" localSheetId="47">#REF!</definedName>
    <definedName name="TFM44B" localSheetId="46">#REF!</definedName>
    <definedName name="TFM44B" localSheetId="45">#REF!</definedName>
    <definedName name="TFM44B" localSheetId="44">#REF!</definedName>
    <definedName name="TFM44B" localSheetId="6">#REF!</definedName>
    <definedName name="TFM44B" localSheetId="14">#REF!</definedName>
    <definedName name="TFM44B" localSheetId="13">#REF!</definedName>
    <definedName name="TFM44B" localSheetId="10">#REF!</definedName>
    <definedName name="TFM44B" localSheetId="7">#REF!</definedName>
    <definedName name="TFM44B" localSheetId="12">#REF!</definedName>
    <definedName name="TFM44B" localSheetId="17">#REF!</definedName>
    <definedName name="TFM44B" localSheetId="8">#REF!</definedName>
    <definedName name="TFM44B" localSheetId="11">#REF!</definedName>
    <definedName name="TFM44B">#REF!</definedName>
    <definedName name="TFM44C" localSheetId="1">#REF!</definedName>
    <definedName name="TFM44C" localSheetId="15">#REF!</definedName>
    <definedName name="TFM44C" localSheetId="16">#REF!</definedName>
    <definedName name="TFM44C" localSheetId="9">#REF!</definedName>
    <definedName name="TFM44C" localSheetId="58">#REF!</definedName>
    <definedName name="TFM44C" localSheetId="57">#REF!</definedName>
    <definedName name="TFM44C" localSheetId="56">#REF!</definedName>
    <definedName name="TFM44C" localSheetId="55">#REF!</definedName>
    <definedName name="TFM44C" localSheetId="54">#REF!</definedName>
    <definedName name="TFM44C" localSheetId="53">#REF!</definedName>
    <definedName name="TFM44C" localSheetId="52">#REF!</definedName>
    <definedName name="TFM44C" localSheetId="51">#REF!</definedName>
    <definedName name="TFM44C" localSheetId="50">#REF!</definedName>
    <definedName name="TFM44C" localSheetId="49">#REF!</definedName>
    <definedName name="TFM44C" localSheetId="48">#REF!</definedName>
    <definedName name="TFM44C" localSheetId="47">#REF!</definedName>
    <definedName name="TFM44C" localSheetId="46">#REF!</definedName>
    <definedName name="TFM44C" localSheetId="45">#REF!</definedName>
    <definedName name="TFM44C" localSheetId="44">#REF!</definedName>
    <definedName name="TFM44C" localSheetId="6">#REF!</definedName>
    <definedName name="TFM44C" localSheetId="14">#REF!</definedName>
    <definedName name="TFM44C" localSheetId="13">#REF!</definedName>
    <definedName name="TFM44C" localSheetId="10">#REF!</definedName>
    <definedName name="TFM44C" localSheetId="7">#REF!</definedName>
    <definedName name="TFM44C" localSheetId="12">#REF!</definedName>
    <definedName name="TFM44C" localSheetId="17">#REF!</definedName>
    <definedName name="TFM44C" localSheetId="8">#REF!</definedName>
    <definedName name="TFM44C" localSheetId="11">#REF!</definedName>
    <definedName name="TFM44C">#REF!</definedName>
    <definedName name="TFM44D" localSheetId="1">#REF!</definedName>
    <definedName name="TFM44D" localSheetId="15">#REF!</definedName>
    <definedName name="TFM44D" localSheetId="16">#REF!</definedName>
    <definedName name="TFM44D" localSheetId="9">#REF!</definedName>
    <definedName name="TFM44D" localSheetId="58">#REF!</definedName>
    <definedName name="TFM44D" localSheetId="57">#REF!</definedName>
    <definedName name="TFM44D" localSheetId="56">#REF!</definedName>
    <definedName name="TFM44D" localSheetId="55">#REF!</definedName>
    <definedName name="TFM44D" localSheetId="54">#REF!</definedName>
    <definedName name="TFM44D" localSheetId="53">#REF!</definedName>
    <definedName name="TFM44D" localSheetId="52">#REF!</definedName>
    <definedName name="TFM44D" localSheetId="51">#REF!</definedName>
    <definedName name="TFM44D" localSheetId="50">#REF!</definedName>
    <definedName name="TFM44D" localSheetId="49">#REF!</definedName>
    <definedName name="TFM44D" localSheetId="48">#REF!</definedName>
    <definedName name="TFM44D" localSheetId="47">#REF!</definedName>
    <definedName name="TFM44D" localSheetId="46">#REF!</definedName>
    <definedName name="TFM44D" localSheetId="45">#REF!</definedName>
    <definedName name="TFM44D" localSheetId="44">#REF!</definedName>
    <definedName name="TFM44D" localSheetId="6">#REF!</definedName>
    <definedName name="TFM44D" localSheetId="14">#REF!</definedName>
    <definedName name="TFM44D" localSheetId="13">#REF!</definedName>
    <definedName name="TFM44D" localSheetId="10">#REF!</definedName>
    <definedName name="TFM44D" localSheetId="7">#REF!</definedName>
    <definedName name="TFM44D" localSheetId="12">#REF!</definedName>
    <definedName name="TFM44D" localSheetId="17">#REF!</definedName>
    <definedName name="TFM44D" localSheetId="8">#REF!</definedName>
    <definedName name="TFM44D" localSheetId="11">#REF!</definedName>
    <definedName name="TFM44D">#REF!</definedName>
    <definedName name="TFM45A" localSheetId="1">#REF!</definedName>
    <definedName name="TFM45A" localSheetId="15">#REF!</definedName>
    <definedName name="TFM45A" localSheetId="16">#REF!</definedName>
    <definedName name="TFM45A" localSheetId="9">#REF!</definedName>
    <definedName name="TFM45A" localSheetId="58">#REF!</definedName>
    <definedName name="TFM45A" localSheetId="57">#REF!</definedName>
    <definedName name="TFM45A" localSheetId="56">#REF!</definedName>
    <definedName name="TFM45A" localSheetId="55">#REF!</definedName>
    <definedName name="TFM45A" localSheetId="54">#REF!</definedName>
    <definedName name="TFM45A" localSheetId="53">#REF!</definedName>
    <definedName name="TFM45A" localSheetId="52">#REF!</definedName>
    <definedName name="TFM45A" localSheetId="51">#REF!</definedName>
    <definedName name="TFM45A" localSheetId="50">#REF!</definedName>
    <definedName name="TFM45A" localSheetId="49">#REF!</definedName>
    <definedName name="TFM45A" localSheetId="48">#REF!</definedName>
    <definedName name="TFM45A" localSheetId="47">#REF!</definedName>
    <definedName name="TFM45A" localSheetId="46">#REF!</definedName>
    <definedName name="TFM45A" localSheetId="45">#REF!</definedName>
    <definedName name="TFM45A" localSheetId="44">#REF!</definedName>
    <definedName name="TFM45A" localSheetId="6">#REF!</definedName>
    <definedName name="TFM45A" localSheetId="14">#REF!</definedName>
    <definedName name="TFM45A" localSheetId="13">#REF!</definedName>
    <definedName name="TFM45A" localSheetId="10">#REF!</definedName>
    <definedName name="TFM45A" localSheetId="7">#REF!</definedName>
    <definedName name="TFM45A" localSheetId="12">#REF!</definedName>
    <definedName name="TFM45A" localSheetId="17">#REF!</definedName>
    <definedName name="TFM45A" localSheetId="8">#REF!</definedName>
    <definedName name="TFM45A" localSheetId="11">#REF!</definedName>
    <definedName name="TFM45A">#REF!</definedName>
    <definedName name="TFM45B" localSheetId="1">#REF!</definedName>
    <definedName name="TFM45B" localSheetId="15">#REF!</definedName>
    <definedName name="TFM45B" localSheetId="16">#REF!</definedName>
    <definedName name="TFM45B" localSheetId="9">#REF!</definedName>
    <definedName name="TFM45B" localSheetId="58">#REF!</definedName>
    <definedName name="TFM45B" localSheetId="57">#REF!</definedName>
    <definedName name="TFM45B" localSheetId="56">#REF!</definedName>
    <definedName name="TFM45B" localSheetId="55">#REF!</definedName>
    <definedName name="TFM45B" localSheetId="54">#REF!</definedName>
    <definedName name="TFM45B" localSheetId="53">#REF!</definedName>
    <definedName name="TFM45B" localSheetId="52">#REF!</definedName>
    <definedName name="TFM45B" localSheetId="51">#REF!</definedName>
    <definedName name="TFM45B" localSheetId="50">#REF!</definedName>
    <definedName name="TFM45B" localSheetId="49">#REF!</definedName>
    <definedName name="TFM45B" localSheetId="48">#REF!</definedName>
    <definedName name="TFM45B" localSheetId="47">#REF!</definedName>
    <definedName name="TFM45B" localSheetId="46">#REF!</definedName>
    <definedName name="TFM45B" localSheetId="45">#REF!</definedName>
    <definedName name="TFM45B" localSheetId="44">#REF!</definedName>
    <definedName name="TFM45B" localSheetId="6">#REF!</definedName>
    <definedName name="TFM45B" localSheetId="14">#REF!</definedName>
    <definedName name="TFM45B" localSheetId="13">#REF!</definedName>
    <definedName name="TFM45B" localSheetId="10">#REF!</definedName>
    <definedName name="TFM45B" localSheetId="7">#REF!</definedName>
    <definedName name="TFM45B" localSheetId="12">#REF!</definedName>
    <definedName name="TFM45B" localSheetId="17">#REF!</definedName>
    <definedName name="TFM45B" localSheetId="8">#REF!</definedName>
    <definedName name="TFM45B" localSheetId="11">#REF!</definedName>
    <definedName name="TFM45B">#REF!</definedName>
    <definedName name="TFM45C" localSheetId="1">#REF!</definedName>
    <definedName name="TFM45C" localSheetId="15">#REF!</definedName>
    <definedName name="TFM45C" localSheetId="16">#REF!</definedName>
    <definedName name="TFM45C" localSheetId="9">#REF!</definedName>
    <definedName name="TFM45C" localSheetId="58">#REF!</definedName>
    <definedName name="TFM45C" localSheetId="57">#REF!</definedName>
    <definedName name="TFM45C" localSheetId="56">#REF!</definedName>
    <definedName name="TFM45C" localSheetId="55">#REF!</definedName>
    <definedName name="TFM45C" localSheetId="54">#REF!</definedName>
    <definedName name="TFM45C" localSheetId="53">#REF!</definedName>
    <definedName name="TFM45C" localSheetId="52">#REF!</definedName>
    <definedName name="TFM45C" localSheetId="51">#REF!</definedName>
    <definedName name="TFM45C" localSheetId="50">#REF!</definedName>
    <definedName name="TFM45C" localSheetId="49">#REF!</definedName>
    <definedName name="TFM45C" localSheetId="48">#REF!</definedName>
    <definedName name="TFM45C" localSheetId="47">#REF!</definedName>
    <definedName name="TFM45C" localSheetId="46">#REF!</definedName>
    <definedName name="TFM45C" localSheetId="45">#REF!</definedName>
    <definedName name="TFM45C" localSheetId="44">#REF!</definedName>
    <definedName name="TFM45C" localSheetId="6">#REF!</definedName>
    <definedName name="TFM45C" localSheetId="14">#REF!</definedName>
    <definedName name="TFM45C" localSheetId="13">#REF!</definedName>
    <definedName name="TFM45C" localSheetId="10">#REF!</definedName>
    <definedName name="TFM45C" localSheetId="7">#REF!</definedName>
    <definedName name="TFM45C" localSheetId="12">#REF!</definedName>
    <definedName name="TFM45C" localSheetId="17">#REF!</definedName>
    <definedName name="TFM45C" localSheetId="8">#REF!</definedName>
    <definedName name="TFM45C" localSheetId="11">#REF!</definedName>
    <definedName name="TFM45C">#REF!</definedName>
    <definedName name="TFM45D" localSheetId="1">#REF!</definedName>
    <definedName name="TFM45D" localSheetId="15">#REF!</definedName>
    <definedName name="TFM45D" localSheetId="16">#REF!</definedName>
    <definedName name="TFM45D" localSheetId="9">#REF!</definedName>
    <definedName name="TFM45D" localSheetId="58">#REF!</definedName>
    <definedName name="TFM45D" localSheetId="57">#REF!</definedName>
    <definedName name="TFM45D" localSheetId="56">#REF!</definedName>
    <definedName name="TFM45D" localSheetId="55">#REF!</definedName>
    <definedName name="TFM45D" localSheetId="54">#REF!</definedName>
    <definedName name="TFM45D" localSheetId="53">#REF!</definedName>
    <definedName name="TFM45D" localSheetId="52">#REF!</definedName>
    <definedName name="TFM45D" localSheetId="51">#REF!</definedName>
    <definedName name="TFM45D" localSheetId="50">#REF!</definedName>
    <definedName name="TFM45D" localSheetId="49">#REF!</definedName>
    <definedName name="TFM45D" localSheetId="48">#REF!</definedName>
    <definedName name="TFM45D" localSheetId="47">#REF!</definedName>
    <definedName name="TFM45D" localSheetId="46">#REF!</definedName>
    <definedName name="TFM45D" localSheetId="45">#REF!</definedName>
    <definedName name="TFM45D" localSheetId="44">#REF!</definedName>
    <definedName name="TFM45D" localSheetId="6">#REF!</definedName>
    <definedName name="TFM45D" localSheetId="14">#REF!</definedName>
    <definedName name="TFM45D" localSheetId="13">#REF!</definedName>
    <definedName name="TFM45D" localSheetId="10">#REF!</definedName>
    <definedName name="TFM45D" localSheetId="7">#REF!</definedName>
    <definedName name="TFM45D" localSheetId="12">#REF!</definedName>
    <definedName name="TFM45D" localSheetId="17">#REF!</definedName>
    <definedName name="TFM45D" localSheetId="8">#REF!</definedName>
    <definedName name="TFM45D" localSheetId="11">#REF!</definedName>
    <definedName name="TFM45D">#REF!</definedName>
    <definedName name="TFM45E" localSheetId="1">#REF!</definedName>
    <definedName name="TFM45E" localSheetId="15">#REF!</definedName>
    <definedName name="TFM45E" localSheetId="16">#REF!</definedName>
    <definedName name="TFM45E" localSheetId="9">#REF!</definedName>
    <definedName name="TFM45E" localSheetId="58">#REF!</definedName>
    <definedName name="TFM45E" localSheetId="57">#REF!</definedName>
    <definedName name="TFM45E" localSheetId="56">#REF!</definedName>
    <definedName name="TFM45E" localSheetId="55">#REF!</definedName>
    <definedName name="TFM45E" localSheetId="54">#REF!</definedName>
    <definedName name="TFM45E" localSheetId="53">#REF!</definedName>
    <definedName name="TFM45E" localSheetId="52">#REF!</definedName>
    <definedName name="TFM45E" localSheetId="51">#REF!</definedName>
    <definedName name="TFM45E" localSheetId="50">#REF!</definedName>
    <definedName name="TFM45E" localSheetId="49">#REF!</definedName>
    <definedName name="TFM45E" localSheetId="48">#REF!</definedName>
    <definedName name="TFM45E" localSheetId="47">#REF!</definedName>
    <definedName name="TFM45E" localSheetId="46">#REF!</definedName>
    <definedName name="TFM45E" localSheetId="45">#REF!</definedName>
    <definedName name="TFM45E" localSheetId="44">#REF!</definedName>
    <definedName name="TFM45E" localSheetId="6">#REF!</definedName>
    <definedName name="TFM45E" localSheetId="14">#REF!</definedName>
    <definedName name="TFM45E" localSheetId="13">#REF!</definedName>
    <definedName name="TFM45E" localSheetId="10">#REF!</definedName>
    <definedName name="TFM45E" localSheetId="7">#REF!</definedName>
    <definedName name="TFM45E" localSheetId="12">#REF!</definedName>
    <definedName name="TFM45E" localSheetId="17">#REF!</definedName>
    <definedName name="TFM45E" localSheetId="8">#REF!</definedName>
    <definedName name="TFM45E" localSheetId="11">#REF!</definedName>
    <definedName name="TFM45E">#REF!</definedName>
    <definedName name="TFM46A" localSheetId="1">#REF!</definedName>
    <definedName name="TFM46A" localSheetId="15">#REF!</definedName>
    <definedName name="TFM46A" localSheetId="16">#REF!</definedName>
    <definedName name="TFM46A" localSheetId="9">#REF!</definedName>
    <definedName name="TFM46A" localSheetId="58">#REF!</definedName>
    <definedName name="TFM46A" localSheetId="57">#REF!</definedName>
    <definedName name="TFM46A" localSheetId="56">#REF!</definedName>
    <definedName name="TFM46A" localSheetId="55">#REF!</definedName>
    <definedName name="TFM46A" localSheetId="54">#REF!</definedName>
    <definedName name="TFM46A" localSheetId="53">#REF!</definedName>
    <definedName name="TFM46A" localSheetId="52">#REF!</definedName>
    <definedName name="TFM46A" localSheetId="51">#REF!</definedName>
    <definedName name="TFM46A" localSheetId="50">#REF!</definedName>
    <definedName name="TFM46A" localSheetId="49">#REF!</definedName>
    <definedName name="TFM46A" localSheetId="48">#REF!</definedName>
    <definedName name="TFM46A" localSheetId="47">#REF!</definedName>
    <definedName name="TFM46A" localSheetId="46">#REF!</definedName>
    <definedName name="TFM46A" localSheetId="45">#REF!</definedName>
    <definedName name="TFM46A" localSheetId="44">#REF!</definedName>
    <definedName name="TFM46A" localSheetId="6">#REF!</definedName>
    <definedName name="TFM46A" localSheetId="14">#REF!</definedName>
    <definedName name="TFM46A" localSheetId="13">#REF!</definedName>
    <definedName name="TFM46A" localSheetId="10">#REF!</definedName>
    <definedName name="TFM46A" localSheetId="7">#REF!</definedName>
    <definedName name="TFM46A" localSheetId="12">#REF!</definedName>
    <definedName name="TFM46A" localSheetId="17">#REF!</definedName>
    <definedName name="TFM46A" localSheetId="8">#REF!</definedName>
    <definedName name="TFM46A" localSheetId="11">#REF!</definedName>
    <definedName name="TFM46A">#REF!</definedName>
    <definedName name="TFM46B" localSheetId="1">#REF!</definedName>
    <definedName name="TFM46B" localSheetId="15">#REF!</definedName>
    <definedName name="TFM46B" localSheetId="16">#REF!</definedName>
    <definedName name="TFM46B" localSheetId="9">#REF!</definedName>
    <definedName name="TFM46B" localSheetId="58">#REF!</definedName>
    <definedName name="TFM46B" localSheetId="57">#REF!</definedName>
    <definedName name="TFM46B" localSheetId="56">#REF!</definedName>
    <definedName name="TFM46B" localSheetId="55">#REF!</definedName>
    <definedName name="TFM46B" localSheetId="54">#REF!</definedName>
    <definedName name="TFM46B" localSheetId="53">#REF!</definedName>
    <definedName name="TFM46B" localSheetId="52">#REF!</definedName>
    <definedName name="TFM46B" localSheetId="51">#REF!</definedName>
    <definedName name="TFM46B" localSheetId="50">#REF!</definedName>
    <definedName name="TFM46B" localSheetId="49">#REF!</definedName>
    <definedName name="TFM46B" localSheetId="48">#REF!</definedName>
    <definedName name="TFM46B" localSheetId="47">#REF!</definedName>
    <definedName name="TFM46B" localSheetId="46">#REF!</definedName>
    <definedName name="TFM46B" localSheetId="45">#REF!</definedName>
    <definedName name="TFM46B" localSheetId="44">#REF!</definedName>
    <definedName name="TFM46B" localSheetId="6">#REF!</definedName>
    <definedName name="TFM46B" localSheetId="14">#REF!</definedName>
    <definedName name="TFM46B" localSheetId="13">#REF!</definedName>
    <definedName name="TFM46B" localSheetId="10">#REF!</definedName>
    <definedName name="TFM46B" localSheetId="7">#REF!</definedName>
    <definedName name="TFM46B" localSheetId="12">#REF!</definedName>
    <definedName name="TFM46B" localSheetId="17">#REF!</definedName>
    <definedName name="TFM46B" localSheetId="8">#REF!</definedName>
    <definedName name="TFM46B" localSheetId="11">#REF!</definedName>
    <definedName name="TFM46B">#REF!</definedName>
    <definedName name="TFM46C" localSheetId="1">#REF!</definedName>
    <definedName name="TFM46C" localSheetId="15">#REF!</definedName>
    <definedName name="TFM46C" localSheetId="16">#REF!</definedName>
    <definedName name="TFM46C" localSheetId="9">#REF!</definedName>
    <definedName name="TFM46C" localSheetId="58">#REF!</definedName>
    <definedName name="TFM46C" localSheetId="57">#REF!</definedName>
    <definedName name="TFM46C" localSheetId="56">#REF!</definedName>
    <definedName name="TFM46C" localSheetId="55">#REF!</definedName>
    <definedName name="TFM46C" localSheetId="54">#REF!</definedName>
    <definedName name="TFM46C" localSheetId="53">#REF!</definedName>
    <definedName name="TFM46C" localSheetId="52">#REF!</definedName>
    <definedName name="TFM46C" localSheetId="51">#REF!</definedName>
    <definedName name="TFM46C" localSheetId="50">#REF!</definedName>
    <definedName name="TFM46C" localSheetId="49">#REF!</definedName>
    <definedName name="TFM46C" localSheetId="48">#REF!</definedName>
    <definedName name="TFM46C" localSheetId="47">#REF!</definedName>
    <definedName name="TFM46C" localSheetId="46">#REF!</definedName>
    <definedName name="TFM46C" localSheetId="45">#REF!</definedName>
    <definedName name="TFM46C" localSheetId="44">#REF!</definedName>
    <definedName name="TFM46C" localSheetId="6">#REF!</definedName>
    <definedName name="TFM46C" localSheetId="14">#REF!</definedName>
    <definedName name="TFM46C" localSheetId="13">#REF!</definedName>
    <definedName name="TFM46C" localSheetId="10">#REF!</definedName>
    <definedName name="TFM46C" localSheetId="7">#REF!</definedName>
    <definedName name="TFM46C" localSheetId="12">#REF!</definedName>
    <definedName name="TFM46C" localSheetId="17">#REF!</definedName>
    <definedName name="TFM46C" localSheetId="8">#REF!</definedName>
    <definedName name="TFM46C" localSheetId="11">#REF!</definedName>
    <definedName name="TFM46C">#REF!</definedName>
    <definedName name="TFM46D" localSheetId="1">#REF!</definedName>
    <definedName name="TFM46D" localSheetId="15">#REF!</definedName>
    <definedName name="TFM46D" localSheetId="16">#REF!</definedName>
    <definedName name="TFM46D" localSheetId="9">#REF!</definedName>
    <definedName name="TFM46D" localSheetId="58">#REF!</definedName>
    <definedName name="TFM46D" localSheetId="57">#REF!</definedName>
    <definedName name="TFM46D" localSheetId="56">#REF!</definedName>
    <definedName name="TFM46D" localSheetId="55">#REF!</definedName>
    <definedName name="TFM46D" localSheetId="54">#REF!</definedName>
    <definedName name="TFM46D" localSheetId="53">#REF!</definedName>
    <definedName name="TFM46D" localSheetId="52">#REF!</definedName>
    <definedName name="TFM46D" localSheetId="51">#REF!</definedName>
    <definedName name="TFM46D" localSheetId="50">#REF!</definedName>
    <definedName name="TFM46D" localSheetId="49">#REF!</definedName>
    <definedName name="TFM46D" localSheetId="48">#REF!</definedName>
    <definedName name="TFM46D" localSheetId="47">#REF!</definedName>
    <definedName name="TFM46D" localSheetId="46">#REF!</definedName>
    <definedName name="TFM46D" localSheetId="45">#REF!</definedName>
    <definedName name="TFM46D" localSheetId="44">#REF!</definedName>
    <definedName name="TFM46D" localSheetId="6">#REF!</definedName>
    <definedName name="TFM46D" localSheetId="14">#REF!</definedName>
    <definedName name="TFM46D" localSheetId="13">#REF!</definedName>
    <definedName name="TFM46D" localSheetId="10">#REF!</definedName>
    <definedName name="TFM46D" localSheetId="7">#REF!</definedName>
    <definedName name="TFM46D" localSheetId="12">#REF!</definedName>
    <definedName name="TFM46D" localSheetId="17">#REF!</definedName>
    <definedName name="TFM46D" localSheetId="8">#REF!</definedName>
    <definedName name="TFM46D" localSheetId="11">#REF!</definedName>
    <definedName name="TFM46D">#REF!</definedName>
    <definedName name="TFM46E" localSheetId="1">#REF!</definedName>
    <definedName name="TFM46E" localSheetId="15">#REF!</definedName>
    <definedName name="TFM46E" localSheetId="16">#REF!</definedName>
    <definedName name="TFM46E" localSheetId="9">#REF!</definedName>
    <definedName name="TFM46E" localSheetId="58">#REF!</definedName>
    <definedName name="TFM46E" localSheetId="57">#REF!</definedName>
    <definedName name="TFM46E" localSheetId="56">#REF!</definedName>
    <definedName name="TFM46E" localSheetId="55">#REF!</definedName>
    <definedName name="TFM46E" localSheetId="54">#REF!</definedName>
    <definedName name="TFM46E" localSheetId="53">#REF!</definedName>
    <definedName name="TFM46E" localSheetId="52">#REF!</definedName>
    <definedName name="TFM46E" localSheetId="51">#REF!</definedName>
    <definedName name="TFM46E" localSheetId="50">#REF!</definedName>
    <definedName name="TFM46E" localSheetId="49">#REF!</definedName>
    <definedName name="TFM46E" localSheetId="48">#REF!</definedName>
    <definedName name="TFM46E" localSheetId="47">#REF!</definedName>
    <definedName name="TFM46E" localSheetId="46">#REF!</definedName>
    <definedName name="TFM46E" localSheetId="45">#REF!</definedName>
    <definedName name="TFM46E" localSheetId="44">#REF!</definedName>
    <definedName name="TFM46E" localSheetId="6">#REF!</definedName>
    <definedName name="TFM46E" localSheetId="14">#REF!</definedName>
    <definedName name="TFM46E" localSheetId="13">#REF!</definedName>
    <definedName name="TFM46E" localSheetId="10">#REF!</definedName>
    <definedName name="TFM46E" localSheetId="7">#REF!</definedName>
    <definedName name="TFM46E" localSheetId="12">#REF!</definedName>
    <definedName name="TFM46E" localSheetId="17">#REF!</definedName>
    <definedName name="TFM46E" localSheetId="8">#REF!</definedName>
    <definedName name="TFM46E" localSheetId="11">#REF!</definedName>
    <definedName name="TFM46E">#REF!</definedName>
    <definedName name="TFM46F" localSheetId="1">#REF!</definedName>
    <definedName name="TFM46F" localSheetId="15">#REF!</definedName>
    <definedName name="TFM46F" localSheetId="16">#REF!</definedName>
    <definedName name="TFM46F" localSheetId="9">#REF!</definedName>
    <definedName name="TFM46F" localSheetId="58">#REF!</definedName>
    <definedName name="TFM46F" localSheetId="57">#REF!</definedName>
    <definedName name="TFM46F" localSheetId="56">#REF!</definedName>
    <definedName name="TFM46F" localSheetId="55">#REF!</definedName>
    <definedName name="TFM46F" localSheetId="54">#REF!</definedName>
    <definedName name="TFM46F" localSheetId="53">#REF!</definedName>
    <definedName name="TFM46F" localSheetId="52">#REF!</definedName>
    <definedName name="TFM46F" localSheetId="51">#REF!</definedName>
    <definedName name="TFM46F" localSheetId="50">#REF!</definedName>
    <definedName name="TFM46F" localSheetId="49">#REF!</definedName>
    <definedName name="TFM46F" localSheetId="48">#REF!</definedName>
    <definedName name="TFM46F" localSheetId="47">#REF!</definedName>
    <definedName name="TFM46F" localSheetId="46">#REF!</definedName>
    <definedName name="TFM46F" localSheetId="45">#REF!</definedName>
    <definedName name="TFM46F" localSheetId="44">#REF!</definedName>
    <definedName name="TFM46F" localSheetId="6">#REF!</definedName>
    <definedName name="TFM46F" localSheetId="14">#REF!</definedName>
    <definedName name="TFM46F" localSheetId="13">#REF!</definedName>
    <definedName name="TFM46F" localSheetId="10">#REF!</definedName>
    <definedName name="TFM46F" localSheetId="7">#REF!</definedName>
    <definedName name="TFM46F" localSheetId="12">#REF!</definedName>
    <definedName name="TFM46F" localSheetId="17">#REF!</definedName>
    <definedName name="TFM46F" localSheetId="8">#REF!</definedName>
    <definedName name="TFM46F" localSheetId="11">#REF!</definedName>
    <definedName name="TFM46F">#REF!</definedName>
    <definedName name="TFM46G" localSheetId="1">#REF!</definedName>
    <definedName name="TFM46G" localSheetId="15">#REF!</definedName>
    <definedName name="TFM46G" localSheetId="16">#REF!</definedName>
    <definedName name="TFM46G" localSheetId="9">#REF!</definedName>
    <definedName name="TFM46G" localSheetId="58">#REF!</definedName>
    <definedName name="TFM46G" localSheetId="57">#REF!</definedName>
    <definedName name="TFM46G" localSheetId="56">#REF!</definedName>
    <definedName name="TFM46G" localSheetId="55">#REF!</definedName>
    <definedName name="TFM46G" localSheetId="54">#REF!</definedName>
    <definedName name="TFM46G" localSheetId="53">#REF!</definedName>
    <definedName name="TFM46G" localSheetId="52">#REF!</definedName>
    <definedName name="TFM46G" localSheetId="51">#REF!</definedName>
    <definedName name="TFM46G" localSheetId="50">#REF!</definedName>
    <definedName name="TFM46G" localSheetId="49">#REF!</definedName>
    <definedName name="TFM46G" localSheetId="48">#REF!</definedName>
    <definedName name="TFM46G" localSheetId="47">#REF!</definedName>
    <definedName name="TFM46G" localSheetId="46">#REF!</definedName>
    <definedName name="TFM46G" localSheetId="45">#REF!</definedName>
    <definedName name="TFM46G" localSheetId="44">#REF!</definedName>
    <definedName name="TFM46G" localSheetId="6">#REF!</definedName>
    <definedName name="TFM46G" localSheetId="14">#REF!</definedName>
    <definedName name="TFM46G" localSheetId="13">#REF!</definedName>
    <definedName name="TFM46G" localSheetId="10">#REF!</definedName>
    <definedName name="TFM46G" localSheetId="7">#REF!</definedName>
    <definedName name="TFM46G" localSheetId="12">#REF!</definedName>
    <definedName name="TFM46G" localSheetId="17">#REF!</definedName>
    <definedName name="TFM46G" localSheetId="8">#REF!</definedName>
    <definedName name="TFM46G" localSheetId="11">#REF!</definedName>
    <definedName name="TFM46G">#REF!</definedName>
    <definedName name="TFM46H" localSheetId="1">#REF!</definedName>
    <definedName name="TFM46H" localSheetId="15">#REF!</definedName>
    <definedName name="TFM46H" localSheetId="16">#REF!</definedName>
    <definedName name="TFM46H" localSheetId="9">#REF!</definedName>
    <definedName name="TFM46H" localSheetId="58">#REF!</definedName>
    <definedName name="TFM46H" localSheetId="57">#REF!</definedName>
    <definedName name="TFM46H" localSheetId="56">#REF!</definedName>
    <definedName name="TFM46H" localSheetId="55">#REF!</definedName>
    <definedName name="TFM46H" localSheetId="54">#REF!</definedName>
    <definedName name="TFM46H" localSheetId="53">#REF!</definedName>
    <definedName name="TFM46H" localSheetId="52">#REF!</definedName>
    <definedName name="TFM46H" localSheetId="51">#REF!</definedName>
    <definedName name="TFM46H" localSheetId="50">#REF!</definedName>
    <definedName name="TFM46H" localSheetId="49">#REF!</definedName>
    <definedName name="TFM46H" localSheetId="48">#REF!</definedName>
    <definedName name="TFM46H" localSheetId="47">#REF!</definedName>
    <definedName name="TFM46H" localSheetId="46">#REF!</definedName>
    <definedName name="TFM46H" localSheetId="45">#REF!</definedName>
    <definedName name="TFM46H" localSheetId="44">#REF!</definedName>
    <definedName name="TFM46H" localSheetId="6">#REF!</definedName>
    <definedName name="TFM46H" localSheetId="14">#REF!</definedName>
    <definedName name="TFM46H" localSheetId="13">#REF!</definedName>
    <definedName name="TFM46H" localSheetId="10">#REF!</definedName>
    <definedName name="TFM46H" localSheetId="7">#REF!</definedName>
    <definedName name="TFM46H" localSheetId="12">#REF!</definedName>
    <definedName name="TFM46H" localSheetId="17">#REF!</definedName>
    <definedName name="TFM46H" localSheetId="8">#REF!</definedName>
    <definedName name="TFM46H" localSheetId="11">#REF!</definedName>
    <definedName name="TFM46H">#REF!</definedName>
    <definedName name="TFM46I" localSheetId="1">#REF!</definedName>
    <definedName name="TFM46I" localSheetId="15">#REF!</definedName>
    <definedName name="TFM46I" localSheetId="16">#REF!</definedName>
    <definedName name="TFM46I" localSheetId="9">#REF!</definedName>
    <definedName name="TFM46I" localSheetId="58">#REF!</definedName>
    <definedName name="TFM46I" localSheetId="57">#REF!</definedName>
    <definedName name="TFM46I" localSheetId="56">#REF!</definedName>
    <definedName name="TFM46I" localSheetId="55">#REF!</definedName>
    <definedName name="TFM46I" localSheetId="54">#REF!</definedName>
    <definedName name="TFM46I" localSheetId="53">#REF!</definedName>
    <definedName name="TFM46I" localSheetId="52">#REF!</definedName>
    <definedName name="TFM46I" localSheetId="51">#REF!</definedName>
    <definedName name="TFM46I" localSheetId="50">#REF!</definedName>
    <definedName name="TFM46I" localSheetId="49">#REF!</definedName>
    <definedName name="TFM46I" localSheetId="48">#REF!</definedName>
    <definedName name="TFM46I" localSheetId="47">#REF!</definedName>
    <definedName name="TFM46I" localSheetId="46">#REF!</definedName>
    <definedName name="TFM46I" localSheetId="45">#REF!</definedName>
    <definedName name="TFM46I" localSheetId="44">#REF!</definedName>
    <definedName name="TFM46I" localSheetId="6">#REF!</definedName>
    <definedName name="TFM46I" localSheetId="14">#REF!</definedName>
    <definedName name="TFM46I" localSheetId="13">#REF!</definedName>
    <definedName name="TFM46I" localSheetId="10">#REF!</definedName>
    <definedName name="TFM46I" localSheetId="7">#REF!</definedName>
    <definedName name="TFM46I" localSheetId="12">#REF!</definedName>
    <definedName name="TFM46I" localSheetId="17">#REF!</definedName>
    <definedName name="TFM46I" localSheetId="8">#REF!</definedName>
    <definedName name="TFM46I" localSheetId="11">#REF!</definedName>
    <definedName name="TFM46I">#REF!</definedName>
    <definedName name="TFM46J" localSheetId="1">#REF!</definedName>
    <definedName name="TFM46J" localSheetId="15">#REF!</definedName>
    <definedName name="TFM46J" localSheetId="16">#REF!</definedName>
    <definedName name="TFM46J" localSheetId="9">#REF!</definedName>
    <definedName name="TFM46J" localSheetId="58">#REF!</definedName>
    <definedName name="TFM46J" localSheetId="57">#REF!</definedName>
    <definedName name="TFM46J" localSheetId="56">#REF!</definedName>
    <definedName name="TFM46J" localSheetId="55">#REF!</definedName>
    <definedName name="TFM46J" localSheetId="54">#REF!</definedName>
    <definedName name="TFM46J" localSheetId="53">#REF!</definedName>
    <definedName name="TFM46J" localSheetId="52">#REF!</definedName>
    <definedName name="TFM46J" localSheetId="51">#REF!</definedName>
    <definedName name="TFM46J" localSheetId="50">#REF!</definedName>
    <definedName name="TFM46J" localSheetId="49">#REF!</definedName>
    <definedName name="TFM46J" localSheetId="48">#REF!</definedName>
    <definedName name="TFM46J" localSheetId="47">#REF!</definedName>
    <definedName name="TFM46J" localSheetId="46">#REF!</definedName>
    <definedName name="TFM46J" localSheetId="45">#REF!</definedName>
    <definedName name="TFM46J" localSheetId="44">#REF!</definedName>
    <definedName name="TFM46J" localSheetId="6">#REF!</definedName>
    <definedName name="TFM46J" localSheetId="14">#REF!</definedName>
    <definedName name="TFM46J" localSheetId="13">#REF!</definedName>
    <definedName name="TFM46J" localSheetId="10">#REF!</definedName>
    <definedName name="TFM46J" localSheetId="7">#REF!</definedName>
    <definedName name="TFM46J" localSheetId="12">#REF!</definedName>
    <definedName name="TFM46J" localSheetId="17">#REF!</definedName>
    <definedName name="TFM46J" localSheetId="8">#REF!</definedName>
    <definedName name="TFM46J" localSheetId="11">#REF!</definedName>
    <definedName name="TFM46J">#REF!</definedName>
    <definedName name="TFM46K" localSheetId="1">#REF!</definedName>
    <definedName name="TFM46K" localSheetId="15">#REF!</definedName>
    <definedName name="TFM46K" localSheetId="16">#REF!</definedName>
    <definedName name="TFM46K" localSheetId="9">#REF!</definedName>
    <definedName name="TFM46K" localSheetId="58">#REF!</definedName>
    <definedName name="TFM46K" localSheetId="57">#REF!</definedName>
    <definedName name="TFM46K" localSheetId="56">#REF!</definedName>
    <definedName name="TFM46K" localSheetId="55">#REF!</definedName>
    <definedName name="TFM46K" localSheetId="54">#REF!</definedName>
    <definedName name="TFM46K" localSheetId="53">#REF!</definedName>
    <definedName name="TFM46K" localSheetId="52">#REF!</definedName>
    <definedName name="TFM46K" localSheetId="51">#REF!</definedName>
    <definedName name="TFM46K" localSheetId="50">#REF!</definedName>
    <definedName name="TFM46K" localSheetId="49">#REF!</definedName>
    <definedName name="TFM46K" localSheetId="48">#REF!</definedName>
    <definedName name="TFM46K" localSheetId="47">#REF!</definedName>
    <definedName name="TFM46K" localSheetId="46">#REF!</definedName>
    <definedName name="TFM46K" localSheetId="45">#REF!</definedName>
    <definedName name="TFM46K" localSheetId="44">#REF!</definedName>
    <definedName name="TFM46K" localSheetId="6">#REF!</definedName>
    <definedName name="TFM46K" localSheetId="14">#REF!</definedName>
    <definedName name="TFM46K" localSheetId="13">#REF!</definedName>
    <definedName name="TFM46K" localSheetId="10">#REF!</definedName>
    <definedName name="TFM46K" localSheetId="7">#REF!</definedName>
    <definedName name="TFM46K" localSheetId="12">#REF!</definedName>
    <definedName name="TFM46K" localSheetId="17">#REF!</definedName>
    <definedName name="TFM46K" localSheetId="8">#REF!</definedName>
    <definedName name="TFM46K" localSheetId="11">#REF!</definedName>
    <definedName name="TFM46K">#REF!</definedName>
    <definedName name="TFM46L" localSheetId="1">#REF!</definedName>
    <definedName name="TFM46L" localSheetId="15">#REF!</definedName>
    <definedName name="TFM46L" localSheetId="16">#REF!</definedName>
    <definedName name="TFM46L" localSheetId="9">#REF!</definedName>
    <definedName name="TFM46L" localSheetId="58">#REF!</definedName>
    <definedName name="TFM46L" localSheetId="57">#REF!</definedName>
    <definedName name="TFM46L" localSheetId="56">#REF!</definedName>
    <definedName name="TFM46L" localSheetId="55">#REF!</definedName>
    <definedName name="TFM46L" localSheetId="54">#REF!</definedName>
    <definedName name="TFM46L" localSheetId="53">#REF!</definedName>
    <definedName name="TFM46L" localSheetId="52">#REF!</definedName>
    <definedName name="TFM46L" localSheetId="51">#REF!</definedName>
    <definedName name="TFM46L" localSheetId="50">#REF!</definedName>
    <definedName name="TFM46L" localSheetId="49">#REF!</definedName>
    <definedName name="TFM46L" localSheetId="48">#REF!</definedName>
    <definedName name="TFM46L" localSheetId="47">#REF!</definedName>
    <definedName name="TFM46L" localSheetId="46">#REF!</definedName>
    <definedName name="TFM46L" localSheetId="45">#REF!</definedName>
    <definedName name="TFM46L" localSheetId="44">#REF!</definedName>
    <definedName name="TFM46L" localSheetId="6">#REF!</definedName>
    <definedName name="TFM46L" localSheetId="14">#REF!</definedName>
    <definedName name="TFM46L" localSheetId="13">#REF!</definedName>
    <definedName name="TFM46L" localSheetId="10">#REF!</definedName>
    <definedName name="TFM46L" localSheetId="7">#REF!</definedName>
    <definedName name="TFM46L" localSheetId="12">#REF!</definedName>
    <definedName name="TFM46L" localSheetId="17">#REF!</definedName>
    <definedName name="TFM46L" localSheetId="8">#REF!</definedName>
    <definedName name="TFM46L" localSheetId="11">#REF!</definedName>
    <definedName name="TFM46L">#REF!</definedName>
    <definedName name="TFM46M" localSheetId="1">#REF!</definedName>
    <definedName name="TFM46M" localSheetId="15">#REF!</definedName>
    <definedName name="TFM46M" localSheetId="16">#REF!</definedName>
    <definedName name="TFM46M" localSheetId="9">#REF!</definedName>
    <definedName name="TFM46M" localSheetId="58">#REF!</definedName>
    <definedName name="TFM46M" localSheetId="57">#REF!</definedName>
    <definedName name="TFM46M" localSheetId="56">#REF!</definedName>
    <definedName name="TFM46M" localSheetId="55">#REF!</definedName>
    <definedName name="TFM46M" localSheetId="54">#REF!</definedName>
    <definedName name="TFM46M" localSheetId="53">#REF!</definedName>
    <definedName name="TFM46M" localSheetId="52">#REF!</definedName>
    <definedName name="TFM46M" localSheetId="51">#REF!</definedName>
    <definedName name="TFM46M" localSheetId="50">#REF!</definedName>
    <definedName name="TFM46M" localSheetId="49">#REF!</definedName>
    <definedName name="TFM46M" localSheetId="48">#REF!</definedName>
    <definedName name="TFM46M" localSheetId="47">#REF!</definedName>
    <definedName name="TFM46M" localSheetId="46">#REF!</definedName>
    <definedName name="TFM46M" localSheetId="45">#REF!</definedName>
    <definedName name="TFM46M" localSheetId="44">#REF!</definedName>
    <definedName name="TFM46M" localSheetId="6">#REF!</definedName>
    <definedName name="TFM46M" localSheetId="14">#REF!</definedName>
    <definedName name="TFM46M" localSheetId="13">#REF!</definedName>
    <definedName name="TFM46M" localSheetId="10">#REF!</definedName>
    <definedName name="TFM46M" localSheetId="7">#REF!</definedName>
    <definedName name="TFM46M" localSheetId="12">#REF!</definedName>
    <definedName name="TFM46M" localSheetId="17">#REF!</definedName>
    <definedName name="TFM46M" localSheetId="8">#REF!</definedName>
    <definedName name="TFM46M" localSheetId="11">#REF!</definedName>
    <definedName name="TFM46M">#REF!</definedName>
    <definedName name="TFM46N" localSheetId="1">#REF!</definedName>
    <definedName name="TFM46N" localSheetId="15">#REF!</definedName>
    <definedName name="TFM46N" localSheetId="16">#REF!</definedName>
    <definedName name="TFM46N" localSheetId="9">#REF!</definedName>
    <definedName name="TFM46N" localSheetId="58">#REF!</definedName>
    <definedName name="TFM46N" localSheetId="57">#REF!</definedName>
    <definedName name="TFM46N" localSheetId="56">#REF!</definedName>
    <definedName name="TFM46N" localSheetId="55">#REF!</definedName>
    <definedName name="TFM46N" localSheetId="54">#REF!</definedName>
    <definedName name="TFM46N" localSheetId="53">#REF!</definedName>
    <definedName name="TFM46N" localSheetId="52">#REF!</definedName>
    <definedName name="TFM46N" localSheetId="51">#REF!</definedName>
    <definedName name="TFM46N" localSheetId="50">#REF!</definedName>
    <definedName name="TFM46N" localSheetId="49">#REF!</definedName>
    <definedName name="TFM46N" localSheetId="48">#REF!</definedName>
    <definedName name="TFM46N" localSheetId="47">#REF!</definedName>
    <definedName name="TFM46N" localSheetId="46">#REF!</definedName>
    <definedName name="TFM46N" localSheetId="45">#REF!</definedName>
    <definedName name="TFM46N" localSheetId="44">#REF!</definedName>
    <definedName name="TFM46N" localSheetId="6">#REF!</definedName>
    <definedName name="TFM46N" localSheetId="14">#REF!</definedName>
    <definedName name="TFM46N" localSheetId="13">#REF!</definedName>
    <definedName name="TFM46N" localSheetId="10">#REF!</definedName>
    <definedName name="TFM46N" localSheetId="7">#REF!</definedName>
    <definedName name="TFM46N" localSheetId="12">#REF!</definedName>
    <definedName name="TFM46N" localSheetId="17">#REF!</definedName>
    <definedName name="TFM46N" localSheetId="8">#REF!</definedName>
    <definedName name="TFM46N" localSheetId="11">#REF!</definedName>
    <definedName name="TFM46N">#REF!</definedName>
    <definedName name="TFM46O" localSheetId="1">#REF!</definedName>
    <definedName name="TFM46O" localSheetId="15">#REF!</definedName>
    <definedName name="TFM46O" localSheetId="16">#REF!</definedName>
    <definedName name="TFM46O" localSheetId="9">#REF!</definedName>
    <definedName name="TFM46O" localSheetId="58">#REF!</definedName>
    <definedName name="TFM46O" localSheetId="57">#REF!</definedName>
    <definedName name="TFM46O" localSheetId="56">#REF!</definedName>
    <definedName name="TFM46O" localSheetId="55">#REF!</definedName>
    <definedName name="TFM46O" localSheetId="54">#REF!</definedName>
    <definedName name="TFM46O" localSheetId="53">#REF!</definedName>
    <definedName name="TFM46O" localSheetId="52">#REF!</definedName>
    <definedName name="TFM46O" localSheetId="51">#REF!</definedName>
    <definedName name="TFM46O" localSheetId="50">#REF!</definedName>
    <definedName name="TFM46O" localSheetId="49">#REF!</definedName>
    <definedName name="TFM46O" localSheetId="48">#REF!</definedName>
    <definedName name="TFM46O" localSheetId="47">#REF!</definedName>
    <definedName name="TFM46O" localSheetId="46">#REF!</definedName>
    <definedName name="TFM46O" localSheetId="45">#REF!</definedName>
    <definedName name="TFM46O" localSheetId="44">#REF!</definedName>
    <definedName name="TFM46O" localSheetId="6">#REF!</definedName>
    <definedName name="TFM46O" localSheetId="14">#REF!</definedName>
    <definedName name="TFM46O" localSheetId="13">#REF!</definedName>
    <definedName name="TFM46O" localSheetId="10">#REF!</definedName>
    <definedName name="TFM46O" localSheetId="7">#REF!</definedName>
    <definedName name="TFM46O" localSheetId="12">#REF!</definedName>
    <definedName name="TFM46O" localSheetId="17">#REF!</definedName>
    <definedName name="TFM46O" localSheetId="8">#REF!</definedName>
    <definedName name="TFM46O" localSheetId="11">#REF!</definedName>
    <definedName name="TFM46O">#REF!</definedName>
    <definedName name="TFM46P" localSheetId="1">#REF!</definedName>
    <definedName name="TFM46P" localSheetId="15">#REF!</definedName>
    <definedName name="TFM46P" localSheetId="16">#REF!</definedName>
    <definedName name="TFM46P" localSheetId="9">#REF!</definedName>
    <definedName name="TFM46P" localSheetId="58">#REF!</definedName>
    <definedName name="TFM46P" localSheetId="57">#REF!</definedName>
    <definedName name="TFM46P" localSheetId="56">#REF!</definedName>
    <definedName name="TFM46P" localSheetId="55">#REF!</definedName>
    <definedName name="TFM46P" localSheetId="54">#REF!</definedName>
    <definedName name="TFM46P" localSheetId="53">#REF!</definedName>
    <definedName name="TFM46P" localSheetId="52">#REF!</definedName>
    <definedName name="TFM46P" localSheetId="51">#REF!</definedName>
    <definedName name="TFM46P" localSheetId="50">#REF!</definedName>
    <definedName name="TFM46P" localSheetId="49">#REF!</definedName>
    <definedName name="TFM46P" localSheetId="48">#REF!</definedName>
    <definedName name="TFM46P" localSheetId="47">#REF!</definedName>
    <definedName name="TFM46P" localSheetId="46">#REF!</definedName>
    <definedName name="TFM46P" localSheetId="45">#REF!</definedName>
    <definedName name="TFM46P" localSheetId="44">#REF!</definedName>
    <definedName name="TFM46P" localSheetId="6">#REF!</definedName>
    <definedName name="TFM46P" localSheetId="14">#REF!</definedName>
    <definedName name="TFM46P" localSheetId="13">#REF!</definedName>
    <definedName name="TFM46P" localSheetId="10">#REF!</definedName>
    <definedName name="TFM46P" localSheetId="7">#REF!</definedName>
    <definedName name="TFM46P" localSheetId="12">#REF!</definedName>
    <definedName name="TFM46P" localSheetId="17">#REF!</definedName>
    <definedName name="TFM46P" localSheetId="8">#REF!</definedName>
    <definedName name="TFM46P" localSheetId="11">#REF!</definedName>
    <definedName name="TFM46P">#REF!</definedName>
    <definedName name="TFM46Q" localSheetId="1">#REF!</definedName>
    <definedName name="TFM46Q" localSheetId="15">#REF!</definedName>
    <definedName name="TFM46Q" localSheetId="16">#REF!</definedName>
    <definedName name="TFM46Q" localSheetId="9">#REF!</definedName>
    <definedName name="TFM46Q" localSheetId="58">#REF!</definedName>
    <definedName name="TFM46Q" localSheetId="57">#REF!</definedName>
    <definedName name="TFM46Q" localSheetId="56">#REF!</definedName>
    <definedName name="TFM46Q" localSheetId="55">#REF!</definedName>
    <definedName name="TFM46Q" localSheetId="54">#REF!</definedName>
    <definedName name="TFM46Q" localSheetId="53">#REF!</definedName>
    <definedName name="TFM46Q" localSheetId="52">#REF!</definedName>
    <definedName name="TFM46Q" localSheetId="51">#REF!</definedName>
    <definedName name="TFM46Q" localSheetId="50">#REF!</definedName>
    <definedName name="TFM46Q" localSheetId="49">#REF!</definedName>
    <definedName name="TFM46Q" localSheetId="48">#REF!</definedName>
    <definedName name="TFM46Q" localSheetId="47">#REF!</definedName>
    <definedName name="TFM46Q" localSheetId="46">#REF!</definedName>
    <definedName name="TFM46Q" localSheetId="45">#REF!</definedName>
    <definedName name="TFM46Q" localSheetId="44">#REF!</definedName>
    <definedName name="TFM46Q" localSheetId="6">#REF!</definedName>
    <definedName name="TFM46Q" localSheetId="14">#REF!</definedName>
    <definedName name="TFM46Q" localSheetId="13">#REF!</definedName>
    <definedName name="TFM46Q" localSheetId="10">#REF!</definedName>
    <definedName name="TFM46Q" localSheetId="7">#REF!</definedName>
    <definedName name="TFM46Q" localSheetId="12">#REF!</definedName>
    <definedName name="TFM46Q" localSheetId="17">#REF!</definedName>
    <definedName name="TFM46Q" localSheetId="8">#REF!</definedName>
    <definedName name="TFM46Q" localSheetId="11">#REF!</definedName>
    <definedName name="TFM46Q">#REF!</definedName>
    <definedName name="TFM46R" localSheetId="1">#REF!</definedName>
    <definedName name="TFM46R" localSheetId="15">#REF!</definedName>
    <definedName name="TFM46R" localSheetId="16">#REF!</definedName>
    <definedName name="TFM46R" localSheetId="9">#REF!</definedName>
    <definedName name="TFM46R" localSheetId="58">#REF!</definedName>
    <definedName name="TFM46R" localSheetId="57">#REF!</definedName>
    <definedName name="TFM46R" localSheetId="56">#REF!</definedName>
    <definedName name="TFM46R" localSheetId="55">#REF!</definedName>
    <definedName name="TFM46R" localSheetId="54">#REF!</definedName>
    <definedName name="TFM46R" localSheetId="53">#REF!</definedName>
    <definedName name="TFM46R" localSheetId="52">#REF!</definedName>
    <definedName name="TFM46R" localSheetId="51">#REF!</definedName>
    <definedName name="TFM46R" localSheetId="50">#REF!</definedName>
    <definedName name="TFM46R" localSheetId="49">#REF!</definedName>
    <definedName name="TFM46R" localSheetId="48">#REF!</definedName>
    <definedName name="TFM46R" localSheetId="47">#REF!</definedName>
    <definedName name="TFM46R" localSheetId="46">#REF!</definedName>
    <definedName name="TFM46R" localSheetId="45">#REF!</definedName>
    <definedName name="TFM46R" localSheetId="44">#REF!</definedName>
    <definedName name="TFM46R" localSheetId="6">#REF!</definedName>
    <definedName name="TFM46R" localSheetId="14">#REF!</definedName>
    <definedName name="TFM46R" localSheetId="13">#REF!</definedName>
    <definedName name="TFM46R" localSheetId="10">#REF!</definedName>
    <definedName name="TFM46R" localSheetId="7">#REF!</definedName>
    <definedName name="TFM46R" localSheetId="12">#REF!</definedName>
    <definedName name="TFM46R" localSheetId="17">#REF!</definedName>
    <definedName name="TFM46R" localSheetId="8">#REF!</definedName>
    <definedName name="TFM46R" localSheetId="11">#REF!</definedName>
    <definedName name="TFM46R">#REF!</definedName>
    <definedName name="TFM46S" localSheetId="1">#REF!</definedName>
    <definedName name="TFM46S" localSheetId="15">#REF!</definedName>
    <definedName name="TFM46S" localSheetId="16">#REF!</definedName>
    <definedName name="TFM46S" localSheetId="9">#REF!</definedName>
    <definedName name="TFM46S" localSheetId="58">#REF!</definedName>
    <definedName name="TFM46S" localSheetId="57">#REF!</definedName>
    <definedName name="TFM46S" localSheetId="56">#REF!</definedName>
    <definedName name="TFM46S" localSheetId="55">#REF!</definedName>
    <definedName name="TFM46S" localSheetId="54">#REF!</definedName>
    <definedName name="TFM46S" localSheetId="53">#REF!</definedName>
    <definedName name="TFM46S" localSheetId="52">#REF!</definedName>
    <definedName name="TFM46S" localSheetId="51">#REF!</definedName>
    <definedName name="TFM46S" localSheetId="50">#REF!</definedName>
    <definedName name="TFM46S" localSheetId="49">#REF!</definedName>
    <definedName name="TFM46S" localSheetId="48">#REF!</definedName>
    <definedName name="TFM46S" localSheetId="47">#REF!</definedName>
    <definedName name="TFM46S" localSheetId="46">#REF!</definedName>
    <definedName name="TFM46S" localSheetId="45">#REF!</definedName>
    <definedName name="TFM46S" localSheetId="44">#REF!</definedName>
    <definedName name="TFM46S" localSheetId="6">#REF!</definedName>
    <definedName name="TFM46S" localSheetId="14">#REF!</definedName>
    <definedName name="TFM46S" localSheetId="13">#REF!</definedName>
    <definedName name="TFM46S" localSheetId="10">#REF!</definedName>
    <definedName name="TFM46S" localSheetId="7">#REF!</definedName>
    <definedName name="TFM46S" localSheetId="12">#REF!</definedName>
    <definedName name="TFM46S" localSheetId="17">#REF!</definedName>
    <definedName name="TFM46S" localSheetId="8">#REF!</definedName>
    <definedName name="TFM46S" localSheetId="11">#REF!</definedName>
    <definedName name="TFM46S">#REF!</definedName>
    <definedName name="TFM46T" localSheetId="1">#REF!</definedName>
    <definedName name="TFM46T" localSheetId="15">#REF!</definedName>
    <definedName name="TFM46T" localSheetId="16">#REF!</definedName>
    <definedName name="TFM46T" localSheetId="9">#REF!</definedName>
    <definedName name="TFM46T" localSheetId="58">#REF!</definedName>
    <definedName name="TFM46T" localSheetId="57">#REF!</definedName>
    <definedName name="TFM46T" localSheetId="56">#REF!</definedName>
    <definedName name="TFM46T" localSheetId="55">#REF!</definedName>
    <definedName name="TFM46T" localSheetId="54">#REF!</definedName>
    <definedName name="TFM46T" localSheetId="53">#REF!</definedName>
    <definedName name="TFM46T" localSheetId="52">#REF!</definedName>
    <definedName name="TFM46T" localSheetId="51">#REF!</definedName>
    <definedName name="TFM46T" localSheetId="50">#REF!</definedName>
    <definedName name="TFM46T" localSheetId="49">#REF!</definedName>
    <definedName name="TFM46T" localSheetId="48">#REF!</definedName>
    <definedName name="TFM46T" localSheetId="47">#REF!</definedName>
    <definedName name="TFM46T" localSheetId="46">#REF!</definedName>
    <definedName name="TFM46T" localSheetId="45">#REF!</definedName>
    <definedName name="TFM46T" localSheetId="44">#REF!</definedName>
    <definedName name="TFM46T" localSheetId="6">#REF!</definedName>
    <definedName name="TFM46T" localSheetId="14">#REF!</definedName>
    <definedName name="TFM46T" localSheetId="13">#REF!</definedName>
    <definedName name="TFM46T" localSheetId="10">#REF!</definedName>
    <definedName name="TFM46T" localSheetId="7">#REF!</definedName>
    <definedName name="TFM46T" localSheetId="12">#REF!</definedName>
    <definedName name="TFM46T" localSheetId="17">#REF!</definedName>
    <definedName name="TFM46T" localSheetId="8">#REF!</definedName>
    <definedName name="TFM46T" localSheetId="11">#REF!</definedName>
    <definedName name="TFM46T">#REF!</definedName>
    <definedName name="TFM47A" localSheetId="1">#REF!</definedName>
    <definedName name="TFM47A" localSheetId="15">#REF!</definedName>
    <definedName name="TFM47A" localSheetId="16">#REF!</definedName>
    <definedName name="TFM47A" localSheetId="9">#REF!</definedName>
    <definedName name="TFM47A" localSheetId="58">#REF!</definedName>
    <definedName name="TFM47A" localSheetId="57">#REF!</definedName>
    <definedName name="TFM47A" localSheetId="56">#REF!</definedName>
    <definedName name="TFM47A" localSheetId="55">#REF!</definedName>
    <definedName name="TFM47A" localSheetId="54">#REF!</definedName>
    <definedName name="TFM47A" localSheetId="53">#REF!</definedName>
    <definedName name="TFM47A" localSheetId="52">#REF!</definedName>
    <definedName name="TFM47A" localSheetId="51">#REF!</definedName>
    <definedName name="TFM47A" localSheetId="50">#REF!</definedName>
    <definedName name="TFM47A" localSheetId="49">#REF!</definedName>
    <definedName name="TFM47A" localSheetId="48">#REF!</definedName>
    <definedName name="TFM47A" localSheetId="47">#REF!</definedName>
    <definedName name="TFM47A" localSheetId="46">#REF!</definedName>
    <definedName name="TFM47A" localSheetId="45">#REF!</definedName>
    <definedName name="TFM47A" localSheetId="44">#REF!</definedName>
    <definedName name="TFM47A" localSheetId="6">#REF!</definedName>
    <definedName name="TFM47A" localSheetId="14">#REF!</definedName>
    <definedName name="TFM47A" localSheetId="13">#REF!</definedName>
    <definedName name="TFM47A" localSheetId="10">#REF!</definedName>
    <definedName name="TFM47A" localSheetId="7">#REF!</definedName>
    <definedName name="TFM47A" localSheetId="12">#REF!</definedName>
    <definedName name="TFM47A" localSheetId="17">#REF!</definedName>
    <definedName name="TFM47A" localSheetId="8">#REF!</definedName>
    <definedName name="TFM47A" localSheetId="11">#REF!</definedName>
    <definedName name="TFM47A">#REF!</definedName>
    <definedName name="TFM47B" localSheetId="1">#REF!</definedName>
    <definedName name="TFM47B" localSheetId="15">#REF!</definedName>
    <definedName name="TFM47B" localSheetId="16">#REF!</definedName>
    <definedName name="TFM47B" localSheetId="9">#REF!</definedName>
    <definedName name="TFM47B" localSheetId="58">#REF!</definedName>
    <definedName name="TFM47B" localSheetId="57">#REF!</definedName>
    <definedName name="TFM47B" localSheetId="56">#REF!</definedName>
    <definedName name="TFM47B" localSheetId="55">#REF!</definedName>
    <definedName name="TFM47B" localSheetId="54">#REF!</definedName>
    <definedName name="TFM47B" localSheetId="53">#REF!</definedName>
    <definedName name="TFM47B" localSheetId="52">#REF!</definedName>
    <definedName name="TFM47B" localSheetId="51">#REF!</definedName>
    <definedName name="TFM47B" localSheetId="50">#REF!</definedName>
    <definedName name="TFM47B" localSheetId="49">#REF!</definedName>
    <definedName name="TFM47B" localSheetId="48">#REF!</definedName>
    <definedName name="TFM47B" localSheetId="47">#REF!</definedName>
    <definedName name="TFM47B" localSheetId="46">#REF!</definedName>
    <definedName name="TFM47B" localSheetId="45">#REF!</definedName>
    <definedName name="TFM47B" localSheetId="44">#REF!</definedName>
    <definedName name="TFM47B" localSheetId="6">#REF!</definedName>
    <definedName name="TFM47B" localSheetId="14">#REF!</definedName>
    <definedName name="TFM47B" localSheetId="13">#REF!</definedName>
    <definedName name="TFM47B" localSheetId="10">#REF!</definedName>
    <definedName name="TFM47B" localSheetId="7">#REF!</definedName>
    <definedName name="TFM47B" localSheetId="12">#REF!</definedName>
    <definedName name="TFM47B" localSheetId="17">#REF!</definedName>
    <definedName name="TFM47B" localSheetId="8">#REF!</definedName>
    <definedName name="TFM47B" localSheetId="11">#REF!</definedName>
    <definedName name="TFM47B">#REF!</definedName>
    <definedName name="TFM47C" localSheetId="1">#REF!</definedName>
    <definedName name="TFM47C" localSheetId="15">#REF!</definedName>
    <definedName name="TFM47C" localSheetId="16">#REF!</definedName>
    <definedName name="TFM47C" localSheetId="9">#REF!</definedName>
    <definedName name="TFM47C" localSheetId="58">#REF!</definedName>
    <definedName name="TFM47C" localSheetId="57">#REF!</definedName>
    <definedName name="TFM47C" localSheetId="56">#REF!</definedName>
    <definedName name="TFM47C" localSheetId="55">#REF!</definedName>
    <definedName name="TFM47C" localSheetId="54">#REF!</definedName>
    <definedName name="TFM47C" localSheetId="53">#REF!</definedName>
    <definedName name="TFM47C" localSheetId="52">#REF!</definedName>
    <definedName name="TFM47C" localSheetId="51">#REF!</definedName>
    <definedName name="TFM47C" localSheetId="50">#REF!</definedName>
    <definedName name="TFM47C" localSheetId="49">#REF!</definedName>
    <definedName name="TFM47C" localSheetId="48">#REF!</definedName>
    <definedName name="TFM47C" localSheetId="47">#REF!</definedName>
    <definedName name="TFM47C" localSheetId="46">#REF!</definedName>
    <definedName name="TFM47C" localSheetId="45">#REF!</definedName>
    <definedName name="TFM47C" localSheetId="44">#REF!</definedName>
    <definedName name="TFM47C" localSheetId="6">#REF!</definedName>
    <definedName name="TFM47C" localSheetId="14">#REF!</definedName>
    <definedName name="TFM47C" localSheetId="13">#REF!</definedName>
    <definedName name="TFM47C" localSheetId="10">#REF!</definedName>
    <definedName name="TFM47C" localSheetId="7">#REF!</definedName>
    <definedName name="TFM47C" localSheetId="12">#REF!</definedName>
    <definedName name="TFM47C" localSheetId="17">#REF!</definedName>
    <definedName name="TFM47C" localSheetId="8">#REF!</definedName>
    <definedName name="TFM47C" localSheetId="11">#REF!</definedName>
    <definedName name="TFM47C">#REF!</definedName>
    <definedName name="TFM47D" localSheetId="1">#REF!</definedName>
    <definedName name="TFM47D" localSheetId="15">#REF!</definedName>
    <definedName name="TFM47D" localSheetId="16">#REF!</definedName>
    <definedName name="TFM47D" localSheetId="9">#REF!</definedName>
    <definedName name="TFM47D" localSheetId="58">#REF!</definedName>
    <definedName name="TFM47D" localSheetId="57">#REF!</definedName>
    <definedName name="TFM47D" localSheetId="56">#REF!</definedName>
    <definedName name="TFM47D" localSheetId="55">#REF!</definedName>
    <definedName name="TFM47D" localSheetId="54">#REF!</definedName>
    <definedName name="TFM47D" localSheetId="53">#REF!</definedName>
    <definedName name="TFM47D" localSheetId="52">#REF!</definedName>
    <definedName name="TFM47D" localSheetId="51">#REF!</definedName>
    <definedName name="TFM47D" localSheetId="50">#REF!</definedName>
    <definedName name="TFM47D" localSheetId="49">#REF!</definedName>
    <definedName name="TFM47D" localSheetId="48">#REF!</definedName>
    <definedName name="TFM47D" localSheetId="47">#REF!</definedName>
    <definedName name="TFM47D" localSheetId="46">#REF!</definedName>
    <definedName name="TFM47D" localSheetId="45">#REF!</definedName>
    <definedName name="TFM47D" localSheetId="44">#REF!</definedName>
    <definedName name="TFM47D" localSheetId="6">#REF!</definedName>
    <definedName name="TFM47D" localSheetId="14">#REF!</definedName>
    <definedName name="TFM47D" localSheetId="13">#REF!</definedName>
    <definedName name="TFM47D" localSheetId="10">#REF!</definedName>
    <definedName name="TFM47D" localSheetId="7">#REF!</definedName>
    <definedName name="TFM47D" localSheetId="12">#REF!</definedName>
    <definedName name="TFM47D" localSheetId="17">#REF!</definedName>
    <definedName name="TFM47D" localSheetId="8">#REF!</definedName>
    <definedName name="TFM47D" localSheetId="11">#REF!</definedName>
    <definedName name="TFM47D">#REF!</definedName>
    <definedName name="TFM47E" localSheetId="1">#REF!</definedName>
    <definedName name="TFM47E" localSheetId="15">#REF!</definedName>
    <definedName name="TFM47E" localSheetId="16">#REF!</definedName>
    <definedName name="TFM47E" localSheetId="9">#REF!</definedName>
    <definedName name="TFM47E" localSheetId="58">#REF!</definedName>
    <definedName name="TFM47E" localSheetId="57">#REF!</definedName>
    <definedName name="TFM47E" localSheetId="56">#REF!</definedName>
    <definedName name="TFM47E" localSheetId="55">#REF!</definedName>
    <definedName name="TFM47E" localSheetId="54">#REF!</definedName>
    <definedName name="TFM47E" localSheetId="53">#REF!</definedName>
    <definedName name="TFM47E" localSheetId="52">#REF!</definedName>
    <definedName name="TFM47E" localSheetId="51">#REF!</definedName>
    <definedName name="TFM47E" localSheetId="50">#REF!</definedName>
    <definedName name="TFM47E" localSheetId="49">#REF!</definedName>
    <definedName name="TFM47E" localSheetId="48">#REF!</definedName>
    <definedName name="TFM47E" localSheetId="47">#REF!</definedName>
    <definedName name="TFM47E" localSheetId="46">#REF!</definedName>
    <definedName name="TFM47E" localSheetId="45">#REF!</definedName>
    <definedName name="TFM47E" localSheetId="44">#REF!</definedName>
    <definedName name="TFM47E" localSheetId="6">#REF!</definedName>
    <definedName name="TFM47E" localSheetId="14">#REF!</definedName>
    <definedName name="TFM47E" localSheetId="13">#REF!</definedName>
    <definedName name="TFM47E" localSheetId="10">#REF!</definedName>
    <definedName name="TFM47E" localSheetId="7">#REF!</definedName>
    <definedName name="TFM47E" localSheetId="12">#REF!</definedName>
    <definedName name="TFM47E" localSheetId="17">#REF!</definedName>
    <definedName name="TFM47E" localSheetId="8">#REF!</definedName>
    <definedName name="TFM47E" localSheetId="11">#REF!</definedName>
    <definedName name="TFM47E">#REF!</definedName>
    <definedName name="TFM47F" localSheetId="1">#REF!</definedName>
    <definedName name="TFM47F" localSheetId="15">#REF!</definedName>
    <definedName name="TFM47F" localSheetId="16">#REF!</definedName>
    <definedName name="TFM47F" localSheetId="9">#REF!</definedName>
    <definedName name="TFM47F" localSheetId="58">#REF!</definedName>
    <definedName name="TFM47F" localSheetId="57">#REF!</definedName>
    <definedName name="TFM47F" localSheetId="56">#REF!</definedName>
    <definedName name="TFM47F" localSheetId="55">#REF!</definedName>
    <definedName name="TFM47F" localSheetId="54">#REF!</definedName>
    <definedName name="TFM47F" localSheetId="53">#REF!</definedName>
    <definedName name="TFM47F" localSheetId="52">#REF!</definedName>
    <definedName name="TFM47F" localSheetId="51">#REF!</definedName>
    <definedName name="TFM47F" localSheetId="50">#REF!</definedName>
    <definedName name="TFM47F" localSheetId="49">#REF!</definedName>
    <definedName name="TFM47F" localSheetId="48">#REF!</definedName>
    <definedName name="TFM47F" localSheetId="47">#REF!</definedName>
    <definedName name="TFM47F" localSheetId="46">#REF!</definedName>
    <definedName name="TFM47F" localSheetId="45">#REF!</definedName>
    <definedName name="TFM47F" localSheetId="44">#REF!</definedName>
    <definedName name="TFM47F" localSheetId="6">#REF!</definedName>
    <definedName name="TFM47F" localSheetId="14">#REF!</definedName>
    <definedName name="TFM47F" localSheetId="13">#REF!</definedName>
    <definedName name="TFM47F" localSheetId="10">#REF!</definedName>
    <definedName name="TFM47F" localSheetId="7">#REF!</definedName>
    <definedName name="TFM47F" localSheetId="12">#REF!</definedName>
    <definedName name="TFM47F" localSheetId="17">#REF!</definedName>
    <definedName name="TFM47F" localSheetId="8">#REF!</definedName>
    <definedName name="TFM47F" localSheetId="11">#REF!</definedName>
    <definedName name="TFM47F">#REF!</definedName>
    <definedName name="TFM47G" localSheetId="1">#REF!</definedName>
    <definedName name="TFM47G" localSheetId="15">#REF!</definedName>
    <definedName name="TFM47G" localSheetId="16">#REF!</definedName>
    <definedName name="TFM47G" localSheetId="9">#REF!</definedName>
    <definedName name="TFM47G" localSheetId="58">#REF!</definedName>
    <definedName name="TFM47G" localSheetId="57">#REF!</definedName>
    <definedName name="TFM47G" localSheetId="56">#REF!</definedName>
    <definedName name="TFM47G" localSheetId="55">#REF!</definedName>
    <definedName name="TFM47G" localSheetId="54">#REF!</definedName>
    <definedName name="TFM47G" localSheetId="53">#REF!</definedName>
    <definedName name="TFM47G" localSheetId="52">#REF!</definedName>
    <definedName name="TFM47G" localSheetId="51">#REF!</definedName>
    <definedName name="TFM47G" localSheetId="50">#REF!</definedName>
    <definedName name="TFM47G" localSheetId="49">#REF!</definedName>
    <definedName name="TFM47G" localSheetId="48">#REF!</definedName>
    <definedName name="TFM47G" localSheetId="47">#REF!</definedName>
    <definedName name="TFM47G" localSheetId="46">#REF!</definedName>
    <definedName name="TFM47G" localSheetId="45">#REF!</definedName>
    <definedName name="TFM47G" localSheetId="44">#REF!</definedName>
    <definedName name="TFM47G" localSheetId="6">#REF!</definedName>
    <definedName name="TFM47G" localSheetId="14">#REF!</definedName>
    <definedName name="TFM47G" localSheetId="13">#REF!</definedName>
    <definedName name="TFM47G" localSheetId="10">#REF!</definedName>
    <definedName name="TFM47G" localSheetId="7">#REF!</definedName>
    <definedName name="TFM47G" localSheetId="12">#REF!</definedName>
    <definedName name="TFM47G" localSheetId="17">#REF!</definedName>
    <definedName name="TFM47G" localSheetId="8">#REF!</definedName>
    <definedName name="TFM47G" localSheetId="11">#REF!</definedName>
    <definedName name="TFM47G">#REF!</definedName>
    <definedName name="TFM47H" localSheetId="1">#REF!</definedName>
    <definedName name="TFM47H" localSheetId="15">#REF!</definedName>
    <definedName name="TFM47H" localSheetId="16">#REF!</definedName>
    <definedName name="TFM47H" localSheetId="9">#REF!</definedName>
    <definedName name="TFM47H" localSheetId="58">#REF!</definedName>
    <definedName name="TFM47H" localSheetId="57">#REF!</definedName>
    <definedName name="TFM47H" localSheetId="56">#REF!</definedName>
    <definedName name="TFM47H" localSheetId="55">#REF!</definedName>
    <definedName name="TFM47H" localSheetId="54">#REF!</definedName>
    <definedName name="TFM47H" localSheetId="53">#REF!</definedName>
    <definedName name="TFM47H" localSheetId="52">#REF!</definedName>
    <definedName name="TFM47H" localSheetId="51">#REF!</definedName>
    <definedName name="TFM47H" localSheetId="50">#REF!</definedName>
    <definedName name="TFM47H" localSheetId="49">#REF!</definedName>
    <definedName name="TFM47H" localSheetId="48">#REF!</definedName>
    <definedName name="TFM47H" localSheetId="47">#REF!</definedName>
    <definedName name="TFM47H" localSheetId="46">#REF!</definedName>
    <definedName name="TFM47H" localSheetId="45">#REF!</definedName>
    <definedName name="TFM47H" localSheetId="44">#REF!</definedName>
    <definedName name="TFM47H" localSheetId="6">#REF!</definedName>
    <definedName name="TFM47H" localSheetId="14">#REF!</definedName>
    <definedName name="TFM47H" localSheetId="13">#REF!</definedName>
    <definedName name="TFM47H" localSheetId="10">#REF!</definedName>
    <definedName name="TFM47H" localSheetId="7">#REF!</definedName>
    <definedName name="TFM47H" localSheetId="12">#REF!</definedName>
    <definedName name="TFM47H" localSheetId="17">#REF!</definedName>
    <definedName name="TFM47H" localSheetId="8">#REF!</definedName>
    <definedName name="TFM47H" localSheetId="11">#REF!</definedName>
    <definedName name="TFM47H">#REF!</definedName>
    <definedName name="TFM47I" localSheetId="1">#REF!</definedName>
    <definedName name="TFM47I" localSheetId="15">#REF!</definedName>
    <definedName name="TFM47I" localSheetId="16">#REF!</definedName>
    <definedName name="TFM47I" localSheetId="9">#REF!</definedName>
    <definedName name="TFM47I" localSheetId="58">#REF!</definedName>
    <definedName name="TFM47I" localSheetId="57">#REF!</definedName>
    <definedName name="TFM47I" localSheetId="56">#REF!</definedName>
    <definedName name="TFM47I" localSheetId="55">#REF!</definedName>
    <definedName name="TFM47I" localSheetId="54">#REF!</definedName>
    <definedName name="TFM47I" localSheetId="53">#REF!</definedName>
    <definedName name="TFM47I" localSheetId="52">#REF!</definedName>
    <definedName name="TFM47I" localSheetId="51">#REF!</definedName>
    <definedName name="TFM47I" localSheetId="50">#REF!</definedName>
    <definedName name="TFM47I" localSheetId="49">#REF!</definedName>
    <definedName name="TFM47I" localSheetId="48">#REF!</definedName>
    <definedName name="TFM47I" localSheetId="47">#REF!</definedName>
    <definedName name="TFM47I" localSheetId="46">#REF!</definedName>
    <definedName name="TFM47I" localSheetId="45">#REF!</definedName>
    <definedName name="TFM47I" localSheetId="44">#REF!</definedName>
    <definedName name="TFM47I" localSheetId="6">#REF!</definedName>
    <definedName name="TFM47I" localSheetId="14">#REF!</definedName>
    <definedName name="TFM47I" localSheetId="13">#REF!</definedName>
    <definedName name="TFM47I" localSheetId="10">#REF!</definedName>
    <definedName name="TFM47I" localSheetId="7">#REF!</definedName>
    <definedName name="TFM47I" localSheetId="12">#REF!</definedName>
    <definedName name="TFM47I" localSheetId="17">#REF!</definedName>
    <definedName name="TFM47I" localSheetId="8">#REF!</definedName>
    <definedName name="TFM47I" localSheetId="11">#REF!</definedName>
    <definedName name="TFM47I">#REF!</definedName>
    <definedName name="TFM47J" localSheetId="1">#REF!</definedName>
    <definedName name="TFM47J" localSheetId="15">#REF!</definedName>
    <definedName name="TFM47J" localSheetId="16">#REF!</definedName>
    <definedName name="TFM47J" localSheetId="9">#REF!</definedName>
    <definedName name="TFM47J" localSheetId="58">#REF!</definedName>
    <definedName name="TFM47J" localSheetId="57">#REF!</definedName>
    <definedName name="TFM47J" localSheetId="56">#REF!</definedName>
    <definedName name="TFM47J" localSheetId="55">#REF!</definedName>
    <definedName name="TFM47J" localSheetId="54">#REF!</definedName>
    <definedName name="TFM47J" localSheetId="53">#REF!</definedName>
    <definedName name="TFM47J" localSheetId="52">#REF!</definedName>
    <definedName name="TFM47J" localSheetId="51">#REF!</definedName>
    <definedName name="TFM47J" localSheetId="50">#REF!</definedName>
    <definedName name="TFM47J" localSheetId="49">#REF!</definedName>
    <definedName name="TFM47J" localSheetId="48">#REF!</definedName>
    <definedName name="TFM47J" localSheetId="47">#REF!</definedName>
    <definedName name="TFM47J" localSheetId="46">#REF!</definedName>
    <definedName name="TFM47J" localSheetId="45">#REF!</definedName>
    <definedName name="TFM47J" localSheetId="44">#REF!</definedName>
    <definedName name="TFM47J" localSheetId="6">#REF!</definedName>
    <definedName name="TFM47J" localSheetId="14">#REF!</definedName>
    <definedName name="TFM47J" localSheetId="13">#REF!</definedName>
    <definedName name="TFM47J" localSheetId="10">#REF!</definedName>
    <definedName name="TFM47J" localSheetId="7">#REF!</definedName>
    <definedName name="TFM47J" localSheetId="12">#REF!</definedName>
    <definedName name="TFM47J" localSheetId="17">#REF!</definedName>
    <definedName name="TFM47J" localSheetId="8">#REF!</definedName>
    <definedName name="TFM47J" localSheetId="11">#REF!</definedName>
    <definedName name="TFM47J">#REF!</definedName>
    <definedName name="TFM47K" localSheetId="1">#REF!</definedName>
    <definedName name="TFM47K" localSheetId="15">#REF!</definedName>
    <definedName name="TFM47K" localSheetId="16">#REF!</definedName>
    <definedName name="TFM47K" localSheetId="9">#REF!</definedName>
    <definedName name="TFM47K" localSheetId="58">#REF!</definedName>
    <definedName name="TFM47K" localSheetId="57">#REF!</definedName>
    <definedName name="TFM47K" localSheetId="56">#REF!</definedName>
    <definedName name="TFM47K" localSheetId="55">#REF!</definedName>
    <definedName name="TFM47K" localSheetId="54">#REF!</definedName>
    <definedName name="TFM47K" localSheetId="53">#REF!</definedName>
    <definedName name="TFM47K" localSheetId="52">#REF!</definedName>
    <definedName name="TFM47K" localSheetId="51">#REF!</definedName>
    <definedName name="TFM47K" localSheetId="50">#REF!</definedName>
    <definedName name="TFM47K" localSheetId="49">#REF!</definedName>
    <definedName name="TFM47K" localSheetId="48">#REF!</definedName>
    <definedName name="TFM47K" localSheetId="47">#REF!</definedName>
    <definedName name="TFM47K" localSheetId="46">#REF!</definedName>
    <definedName name="TFM47K" localSheetId="45">#REF!</definedName>
    <definedName name="TFM47K" localSheetId="44">#REF!</definedName>
    <definedName name="TFM47K" localSheetId="6">#REF!</definedName>
    <definedName name="TFM47K" localSheetId="14">#REF!</definedName>
    <definedName name="TFM47K" localSheetId="13">#REF!</definedName>
    <definedName name="TFM47K" localSheetId="10">#REF!</definedName>
    <definedName name="TFM47K" localSheetId="7">#REF!</definedName>
    <definedName name="TFM47K" localSheetId="12">#REF!</definedName>
    <definedName name="TFM47K" localSheetId="17">#REF!</definedName>
    <definedName name="TFM47K" localSheetId="8">#REF!</definedName>
    <definedName name="TFM47K" localSheetId="11">#REF!</definedName>
    <definedName name="TFM47K">#REF!</definedName>
    <definedName name="TFM47L" localSheetId="1">#REF!</definedName>
    <definedName name="TFM47L" localSheetId="15">#REF!</definedName>
    <definedName name="TFM47L" localSheetId="16">#REF!</definedName>
    <definedName name="TFM47L" localSheetId="9">#REF!</definedName>
    <definedName name="TFM47L" localSheetId="58">#REF!</definedName>
    <definedName name="TFM47L" localSheetId="57">#REF!</definedName>
    <definedName name="TFM47L" localSheetId="56">#REF!</definedName>
    <definedName name="TFM47L" localSheetId="55">#REF!</definedName>
    <definedName name="TFM47L" localSheetId="54">#REF!</definedName>
    <definedName name="TFM47L" localSheetId="53">#REF!</definedName>
    <definedName name="TFM47L" localSheetId="52">#REF!</definedName>
    <definedName name="TFM47L" localSheetId="51">#REF!</definedName>
    <definedName name="TFM47L" localSheetId="50">#REF!</definedName>
    <definedName name="TFM47L" localSheetId="49">#REF!</definedName>
    <definedName name="TFM47L" localSheetId="48">#REF!</definedName>
    <definedName name="TFM47L" localSheetId="47">#REF!</definedName>
    <definedName name="TFM47L" localSheetId="46">#REF!</definedName>
    <definedName name="TFM47L" localSheetId="45">#REF!</definedName>
    <definedName name="TFM47L" localSheetId="44">#REF!</definedName>
    <definedName name="TFM47L" localSheetId="6">#REF!</definedName>
    <definedName name="TFM47L" localSheetId="14">#REF!</definedName>
    <definedName name="TFM47L" localSheetId="13">#REF!</definedName>
    <definedName name="TFM47L" localSheetId="10">#REF!</definedName>
    <definedName name="TFM47L" localSheetId="7">#REF!</definedName>
    <definedName name="TFM47L" localSheetId="12">#REF!</definedName>
    <definedName name="TFM47L" localSheetId="17">#REF!</definedName>
    <definedName name="TFM47L" localSheetId="8">#REF!</definedName>
    <definedName name="TFM47L" localSheetId="11">#REF!</definedName>
    <definedName name="TFM47L">#REF!</definedName>
    <definedName name="TFM47M" localSheetId="1">#REF!</definedName>
    <definedName name="TFM47M" localSheetId="15">#REF!</definedName>
    <definedName name="TFM47M" localSheetId="16">#REF!</definedName>
    <definedName name="TFM47M" localSheetId="9">#REF!</definedName>
    <definedName name="TFM47M" localSheetId="58">#REF!</definedName>
    <definedName name="TFM47M" localSheetId="57">#REF!</definedName>
    <definedName name="TFM47M" localSheetId="56">#REF!</definedName>
    <definedName name="TFM47M" localSheetId="55">#REF!</definedName>
    <definedName name="TFM47M" localSheetId="54">#REF!</definedName>
    <definedName name="TFM47M" localSheetId="53">#REF!</definedName>
    <definedName name="TFM47M" localSheetId="52">#REF!</definedName>
    <definedName name="TFM47M" localSheetId="51">#REF!</definedName>
    <definedName name="TFM47M" localSheetId="50">#REF!</definedName>
    <definedName name="TFM47M" localSheetId="49">#REF!</definedName>
    <definedName name="TFM47M" localSheetId="48">#REF!</definedName>
    <definedName name="TFM47M" localSheetId="47">#REF!</definedName>
    <definedName name="TFM47M" localSheetId="46">#REF!</definedName>
    <definedName name="TFM47M" localSheetId="45">#REF!</definedName>
    <definedName name="TFM47M" localSheetId="44">#REF!</definedName>
    <definedName name="TFM47M" localSheetId="6">#REF!</definedName>
    <definedName name="TFM47M" localSheetId="14">#REF!</definedName>
    <definedName name="TFM47M" localSheetId="13">#REF!</definedName>
    <definedName name="TFM47M" localSheetId="10">#REF!</definedName>
    <definedName name="TFM47M" localSheetId="7">#REF!</definedName>
    <definedName name="TFM47M" localSheetId="12">#REF!</definedName>
    <definedName name="TFM47M" localSheetId="17">#REF!</definedName>
    <definedName name="TFM47M" localSheetId="8">#REF!</definedName>
    <definedName name="TFM47M" localSheetId="11">#REF!</definedName>
    <definedName name="TFM47M">#REF!</definedName>
    <definedName name="TFM47N" localSheetId="1">#REF!</definedName>
    <definedName name="TFM47N" localSheetId="15">#REF!</definedName>
    <definedName name="TFM47N" localSheetId="16">#REF!</definedName>
    <definedName name="TFM47N" localSheetId="9">#REF!</definedName>
    <definedName name="TFM47N" localSheetId="58">#REF!</definedName>
    <definedName name="TFM47N" localSheetId="57">#REF!</definedName>
    <definedName name="TFM47N" localSheetId="56">#REF!</definedName>
    <definedName name="TFM47N" localSheetId="55">#REF!</definedName>
    <definedName name="TFM47N" localSheetId="54">#REF!</definedName>
    <definedName name="TFM47N" localSheetId="53">#REF!</definedName>
    <definedName name="TFM47N" localSheetId="52">#REF!</definedName>
    <definedName name="TFM47N" localSheetId="51">#REF!</definedName>
    <definedName name="TFM47N" localSheetId="50">#REF!</definedName>
    <definedName name="TFM47N" localSheetId="49">#REF!</definedName>
    <definedName name="TFM47N" localSheetId="48">#REF!</definedName>
    <definedName name="TFM47N" localSheetId="47">#REF!</definedName>
    <definedName name="TFM47N" localSheetId="46">#REF!</definedName>
    <definedName name="TFM47N" localSheetId="45">#REF!</definedName>
    <definedName name="TFM47N" localSheetId="44">#REF!</definedName>
    <definedName name="TFM47N" localSheetId="6">#REF!</definedName>
    <definedName name="TFM47N" localSheetId="14">#REF!</definedName>
    <definedName name="TFM47N" localSheetId="13">#REF!</definedName>
    <definedName name="TFM47N" localSheetId="10">#REF!</definedName>
    <definedName name="TFM47N" localSheetId="7">#REF!</definedName>
    <definedName name="TFM47N" localSheetId="12">#REF!</definedName>
    <definedName name="TFM47N" localSheetId="17">#REF!</definedName>
    <definedName name="TFM47N" localSheetId="8">#REF!</definedName>
    <definedName name="TFM47N" localSheetId="11">#REF!</definedName>
    <definedName name="TFM47N">#REF!</definedName>
    <definedName name="TFM48A" localSheetId="1">#REF!</definedName>
    <definedName name="TFM48A" localSheetId="15">#REF!</definedName>
    <definedName name="TFM48A" localSheetId="16">#REF!</definedName>
    <definedName name="TFM48A" localSheetId="9">#REF!</definedName>
    <definedName name="TFM48A" localSheetId="58">#REF!</definedName>
    <definedName name="TFM48A" localSheetId="57">#REF!</definedName>
    <definedName name="TFM48A" localSheetId="56">#REF!</definedName>
    <definedName name="TFM48A" localSheetId="55">#REF!</definedName>
    <definedName name="TFM48A" localSheetId="54">#REF!</definedName>
    <definedName name="TFM48A" localSheetId="53">#REF!</definedName>
    <definedName name="TFM48A" localSheetId="52">#REF!</definedName>
    <definedName name="TFM48A" localSheetId="51">#REF!</definedName>
    <definedName name="TFM48A" localSheetId="50">#REF!</definedName>
    <definedName name="TFM48A" localSheetId="49">#REF!</definedName>
    <definedName name="TFM48A" localSheetId="48">#REF!</definedName>
    <definedName name="TFM48A" localSheetId="47">#REF!</definedName>
    <definedName name="TFM48A" localSheetId="46">#REF!</definedName>
    <definedName name="TFM48A" localSheetId="45">#REF!</definedName>
    <definedName name="TFM48A" localSheetId="44">#REF!</definedName>
    <definedName name="TFM48A" localSheetId="6">#REF!</definedName>
    <definedName name="TFM48A" localSheetId="14">#REF!</definedName>
    <definedName name="TFM48A" localSheetId="13">#REF!</definedName>
    <definedName name="TFM48A" localSheetId="10">#REF!</definedName>
    <definedName name="TFM48A" localSheetId="7">#REF!</definedName>
    <definedName name="TFM48A" localSheetId="12">#REF!</definedName>
    <definedName name="TFM48A" localSheetId="17">#REF!</definedName>
    <definedName name="TFM48A" localSheetId="8">#REF!</definedName>
    <definedName name="TFM48A" localSheetId="11">#REF!</definedName>
    <definedName name="TFM48A">#REF!</definedName>
    <definedName name="TFM48B" localSheetId="1">#REF!</definedName>
    <definedName name="TFM48B" localSheetId="15">#REF!</definedName>
    <definedName name="TFM48B" localSheetId="16">#REF!</definedName>
    <definedName name="TFM48B" localSheetId="9">#REF!</definedName>
    <definedName name="TFM48B" localSheetId="58">#REF!</definedName>
    <definedName name="TFM48B" localSheetId="57">#REF!</definedName>
    <definedName name="TFM48B" localSheetId="56">#REF!</definedName>
    <definedName name="TFM48B" localSheetId="55">#REF!</definedName>
    <definedName name="TFM48B" localSheetId="54">#REF!</definedName>
    <definedName name="TFM48B" localSheetId="53">#REF!</definedName>
    <definedName name="TFM48B" localSheetId="52">#REF!</definedName>
    <definedName name="TFM48B" localSheetId="51">#REF!</definedName>
    <definedName name="TFM48B" localSheetId="50">#REF!</definedName>
    <definedName name="TFM48B" localSheetId="49">#REF!</definedName>
    <definedName name="TFM48B" localSheetId="48">#REF!</definedName>
    <definedName name="TFM48B" localSheetId="47">#REF!</definedName>
    <definedName name="TFM48B" localSheetId="46">#REF!</definedName>
    <definedName name="TFM48B" localSheetId="45">#REF!</definedName>
    <definedName name="TFM48B" localSheetId="44">#REF!</definedName>
    <definedName name="TFM48B" localSheetId="6">#REF!</definedName>
    <definedName name="TFM48B" localSheetId="14">#REF!</definedName>
    <definedName name="TFM48B" localSheetId="13">#REF!</definedName>
    <definedName name="TFM48B" localSheetId="10">#REF!</definedName>
    <definedName name="TFM48B" localSheetId="7">#REF!</definedName>
    <definedName name="TFM48B" localSheetId="12">#REF!</definedName>
    <definedName name="TFM48B" localSheetId="17">#REF!</definedName>
    <definedName name="TFM48B" localSheetId="8">#REF!</definedName>
    <definedName name="TFM48B" localSheetId="11">#REF!</definedName>
    <definedName name="TFM48B">#REF!</definedName>
    <definedName name="TFM48C" localSheetId="1">#REF!</definedName>
    <definedName name="TFM48C" localSheetId="15">#REF!</definedName>
    <definedName name="TFM48C" localSheetId="16">#REF!</definedName>
    <definedName name="TFM48C" localSheetId="9">#REF!</definedName>
    <definedName name="TFM48C" localSheetId="58">#REF!</definedName>
    <definedName name="TFM48C" localSheetId="57">#REF!</definedName>
    <definedName name="TFM48C" localSheetId="56">#REF!</definedName>
    <definedName name="TFM48C" localSheetId="55">#REF!</definedName>
    <definedName name="TFM48C" localSheetId="54">#REF!</definedName>
    <definedName name="TFM48C" localSheetId="53">#REF!</definedName>
    <definedName name="TFM48C" localSheetId="52">#REF!</definedName>
    <definedName name="TFM48C" localSheetId="51">#REF!</definedName>
    <definedName name="TFM48C" localSheetId="50">#REF!</definedName>
    <definedName name="TFM48C" localSheetId="49">#REF!</definedName>
    <definedName name="TFM48C" localSheetId="48">#REF!</definedName>
    <definedName name="TFM48C" localSheetId="47">#REF!</definedName>
    <definedName name="TFM48C" localSheetId="46">#REF!</definedName>
    <definedName name="TFM48C" localSheetId="45">#REF!</definedName>
    <definedName name="TFM48C" localSheetId="44">#REF!</definedName>
    <definedName name="TFM48C" localSheetId="6">#REF!</definedName>
    <definedName name="TFM48C" localSheetId="14">#REF!</definedName>
    <definedName name="TFM48C" localSheetId="13">#REF!</definedName>
    <definedName name="TFM48C" localSheetId="10">#REF!</definedName>
    <definedName name="TFM48C" localSheetId="7">#REF!</definedName>
    <definedName name="TFM48C" localSheetId="12">#REF!</definedName>
    <definedName name="TFM48C" localSheetId="17">#REF!</definedName>
    <definedName name="TFM48C" localSheetId="8">#REF!</definedName>
    <definedName name="TFM48C" localSheetId="11">#REF!</definedName>
    <definedName name="TFM48C">#REF!</definedName>
    <definedName name="TFM48D" localSheetId="1">#REF!</definedName>
    <definedName name="TFM48D" localSheetId="15">#REF!</definedName>
    <definedName name="TFM48D" localSheetId="16">#REF!</definedName>
    <definedName name="TFM48D" localSheetId="9">#REF!</definedName>
    <definedName name="TFM48D" localSheetId="58">#REF!</definedName>
    <definedName name="TFM48D" localSheetId="57">#REF!</definedName>
    <definedName name="TFM48D" localSheetId="56">#REF!</definedName>
    <definedName name="TFM48D" localSheetId="55">#REF!</definedName>
    <definedName name="TFM48D" localSheetId="54">#REF!</definedName>
    <definedName name="TFM48D" localSheetId="53">#REF!</definedName>
    <definedName name="TFM48D" localSheetId="52">#REF!</definedName>
    <definedName name="TFM48D" localSheetId="51">#REF!</definedName>
    <definedName name="TFM48D" localSheetId="50">#REF!</definedName>
    <definedName name="TFM48D" localSheetId="49">#REF!</definedName>
    <definedName name="TFM48D" localSheetId="48">#REF!</definedName>
    <definedName name="TFM48D" localSheetId="47">#REF!</definedName>
    <definedName name="TFM48D" localSheetId="46">#REF!</definedName>
    <definedName name="TFM48D" localSheetId="45">#REF!</definedName>
    <definedName name="TFM48D" localSheetId="44">#REF!</definedName>
    <definedName name="TFM48D" localSheetId="6">#REF!</definedName>
    <definedName name="TFM48D" localSheetId="14">#REF!</definedName>
    <definedName name="TFM48D" localSheetId="13">#REF!</definedName>
    <definedName name="TFM48D" localSheetId="10">#REF!</definedName>
    <definedName name="TFM48D" localSheetId="7">#REF!</definedName>
    <definedName name="TFM48D" localSheetId="12">#REF!</definedName>
    <definedName name="TFM48D" localSheetId="17">#REF!</definedName>
    <definedName name="TFM48D" localSheetId="8">#REF!</definedName>
    <definedName name="TFM48D" localSheetId="11">#REF!</definedName>
    <definedName name="TFM48D">#REF!</definedName>
    <definedName name="TFM48E" localSheetId="1">#REF!</definedName>
    <definedName name="TFM48E" localSheetId="15">#REF!</definedName>
    <definedName name="TFM48E" localSheetId="16">#REF!</definedName>
    <definedName name="TFM48E" localSheetId="9">#REF!</definedName>
    <definedName name="TFM48E" localSheetId="58">#REF!</definedName>
    <definedName name="TFM48E" localSheetId="57">#REF!</definedName>
    <definedName name="TFM48E" localSheetId="56">#REF!</definedName>
    <definedName name="TFM48E" localSheetId="55">#REF!</definedName>
    <definedName name="TFM48E" localSheetId="54">#REF!</definedName>
    <definedName name="TFM48E" localSheetId="53">#REF!</definedName>
    <definedName name="TFM48E" localSheetId="52">#REF!</definedName>
    <definedName name="TFM48E" localSheetId="51">#REF!</definedName>
    <definedName name="TFM48E" localSheetId="50">#REF!</definedName>
    <definedName name="TFM48E" localSheetId="49">#REF!</definedName>
    <definedName name="TFM48E" localSheetId="48">#REF!</definedName>
    <definedName name="TFM48E" localSheetId="47">#REF!</definedName>
    <definedName name="TFM48E" localSheetId="46">#REF!</definedName>
    <definedName name="TFM48E" localSheetId="45">#REF!</definedName>
    <definedName name="TFM48E" localSheetId="44">#REF!</definedName>
    <definedName name="TFM48E" localSheetId="6">#REF!</definedName>
    <definedName name="TFM48E" localSheetId="14">#REF!</definedName>
    <definedName name="TFM48E" localSheetId="13">#REF!</definedName>
    <definedName name="TFM48E" localSheetId="10">#REF!</definedName>
    <definedName name="TFM48E" localSheetId="7">#REF!</definedName>
    <definedName name="TFM48E" localSheetId="12">#REF!</definedName>
    <definedName name="TFM48E" localSheetId="17">#REF!</definedName>
    <definedName name="TFM48E" localSheetId="8">#REF!</definedName>
    <definedName name="TFM48E" localSheetId="11">#REF!</definedName>
    <definedName name="TFM48E">#REF!</definedName>
    <definedName name="TFM48F" localSheetId="1">#REF!</definedName>
    <definedName name="TFM48F" localSheetId="15">#REF!</definedName>
    <definedName name="TFM48F" localSheetId="16">#REF!</definedName>
    <definedName name="TFM48F" localSheetId="9">#REF!</definedName>
    <definedName name="TFM48F" localSheetId="58">#REF!</definedName>
    <definedName name="TFM48F" localSheetId="57">#REF!</definedName>
    <definedName name="TFM48F" localSheetId="56">#REF!</definedName>
    <definedName name="TFM48F" localSheetId="55">#REF!</definedName>
    <definedName name="TFM48F" localSheetId="54">#REF!</definedName>
    <definedName name="TFM48F" localSheetId="53">#REF!</definedName>
    <definedName name="TFM48F" localSheetId="52">#REF!</definedName>
    <definedName name="TFM48F" localSheetId="51">#REF!</definedName>
    <definedName name="TFM48F" localSheetId="50">#REF!</definedName>
    <definedName name="TFM48F" localSheetId="49">#REF!</definedName>
    <definedName name="TFM48F" localSheetId="48">#REF!</definedName>
    <definedName name="TFM48F" localSheetId="47">#REF!</definedName>
    <definedName name="TFM48F" localSheetId="46">#REF!</definedName>
    <definedName name="TFM48F" localSheetId="45">#REF!</definedName>
    <definedName name="TFM48F" localSheetId="44">#REF!</definedName>
    <definedName name="TFM48F" localSheetId="6">#REF!</definedName>
    <definedName name="TFM48F" localSheetId="14">#REF!</definedName>
    <definedName name="TFM48F" localSheetId="13">#REF!</definedName>
    <definedName name="TFM48F" localSheetId="10">#REF!</definedName>
    <definedName name="TFM48F" localSheetId="7">#REF!</definedName>
    <definedName name="TFM48F" localSheetId="12">#REF!</definedName>
    <definedName name="TFM48F" localSheetId="17">#REF!</definedName>
    <definedName name="TFM48F" localSheetId="8">#REF!</definedName>
    <definedName name="TFM48F" localSheetId="11">#REF!</definedName>
    <definedName name="TFM48F">#REF!</definedName>
    <definedName name="TFM48G" localSheetId="1">#REF!</definedName>
    <definedName name="TFM48G" localSheetId="15">#REF!</definedName>
    <definedName name="TFM48G" localSheetId="16">#REF!</definedName>
    <definedName name="TFM48G" localSheetId="9">#REF!</definedName>
    <definedName name="TFM48G" localSheetId="58">#REF!</definedName>
    <definedName name="TFM48G" localSheetId="57">#REF!</definedName>
    <definedName name="TFM48G" localSheetId="56">#REF!</definedName>
    <definedName name="TFM48G" localSheetId="55">#REF!</definedName>
    <definedName name="TFM48G" localSheetId="54">#REF!</definedName>
    <definedName name="TFM48G" localSheetId="53">#REF!</definedName>
    <definedName name="TFM48G" localSheetId="52">#REF!</definedName>
    <definedName name="TFM48G" localSheetId="51">#REF!</definedName>
    <definedName name="TFM48G" localSheetId="50">#REF!</definedName>
    <definedName name="TFM48G" localSheetId="49">#REF!</definedName>
    <definedName name="TFM48G" localSheetId="48">#REF!</definedName>
    <definedName name="TFM48G" localSheetId="47">#REF!</definedName>
    <definedName name="TFM48G" localSheetId="46">#REF!</definedName>
    <definedName name="TFM48G" localSheetId="45">#REF!</definedName>
    <definedName name="TFM48G" localSheetId="44">#REF!</definedName>
    <definedName name="TFM48G" localSheetId="6">#REF!</definedName>
    <definedName name="TFM48G" localSheetId="14">#REF!</definedName>
    <definedName name="TFM48G" localSheetId="13">#REF!</definedName>
    <definedName name="TFM48G" localSheetId="10">#REF!</definedName>
    <definedName name="TFM48G" localSheetId="7">#REF!</definedName>
    <definedName name="TFM48G" localSheetId="12">#REF!</definedName>
    <definedName name="TFM48G" localSheetId="17">#REF!</definedName>
    <definedName name="TFM48G" localSheetId="8">#REF!</definedName>
    <definedName name="TFM48G" localSheetId="11">#REF!</definedName>
    <definedName name="TFM48G">#REF!</definedName>
    <definedName name="TFM49A" localSheetId="1">#REF!</definedName>
    <definedName name="TFM49A" localSheetId="15">#REF!</definedName>
    <definedName name="TFM49A" localSheetId="16">#REF!</definedName>
    <definedName name="TFM49A" localSheetId="9">#REF!</definedName>
    <definedName name="TFM49A" localSheetId="58">#REF!</definedName>
    <definedName name="TFM49A" localSheetId="57">#REF!</definedName>
    <definedName name="TFM49A" localSheetId="56">#REF!</definedName>
    <definedName name="TFM49A" localSheetId="55">#REF!</definedName>
    <definedName name="TFM49A" localSheetId="54">#REF!</definedName>
    <definedName name="TFM49A" localSheetId="53">#REF!</definedName>
    <definedName name="TFM49A" localSheetId="52">#REF!</definedName>
    <definedName name="TFM49A" localSheetId="51">#REF!</definedName>
    <definedName name="TFM49A" localSheetId="50">#REF!</definedName>
    <definedName name="TFM49A" localSheetId="49">#REF!</definedName>
    <definedName name="TFM49A" localSheetId="48">#REF!</definedName>
    <definedName name="TFM49A" localSheetId="47">#REF!</definedName>
    <definedName name="TFM49A" localSheetId="46">#REF!</definedName>
    <definedName name="TFM49A" localSheetId="45">#REF!</definedName>
    <definedName name="TFM49A" localSheetId="44">#REF!</definedName>
    <definedName name="TFM49A" localSheetId="6">#REF!</definedName>
    <definedName name="TFM49A" localSheetId="14">#REF!</definedName>
    <definedName name="TFM49A" localSheetId="13">#REF!</definedName>
    <definedName name="TFM49A" localSheetId="10">#REF!</definedName>
    <definedName name="TFM49A" localSheetId="7">#REF!</definedName>
    <definedName name="TFM49A" localSheetId="12">#REF!</definedName>
    <definedName name="TFM49A" localSheetId="17">#REF!</definedName>
    <definedName name="TFM49A" localSheetId="8">#REF!</definedName>
    <definedName name="TFM49A" localSheetId="11">#REF!</definedName>
    <definedName name="TFM49A">#REF!</definedName>
    <definedName name="TFM49B" localSheetId="1">#REF!</definedName>
    <definedName name="TFM49B" localSheetId="15">#REF!</definedName>
    <definedName name="TFM49B" localSheetId="16">#REF!</definedName>
    <definedName name="TFM49B" localSheetId="9">#REF!</definedName>
    <definedName name="TFM49B" localSheetId="58">#REF!</definedName>
    <definedName name="TFM49B" localSheetId="57">#REF!</definedName>
    <definedName name="TFM49B" localSheetId="56">#REF!</definedName>
    <definedName name="TFM49B" localSheetId="55">#REF!</definedName>
    <definedName name="TFM49B" localSheetId="54">#REF!</definedName>
    <definedName name="TFM49B" localSheetId="53">#REF!</definedName>
    <definedName name="TFM49B" localSheetId="52">#REF!</definedName>
    <definedName name="TFM49B" localSheetId="51">#REF!</definedName>
    <definedName name="TFM49B" localSheetId="50">#REF!</definedName>
    <definedName name="TFM49B" localSheetId="49">#REF!</definedName>
    <definedName name="TFM49B" localSheetId="48">#REF!</definedName>
    <definedName name="TFM49B" localSheetId="47">#REF!</definedName>
    <definedName name="TFM49B" localSheetId="46">#REF!</definedName>
    <definedName name="TFM49B" localSheetId="45">#REF!</definedName>
    <definedName name="TFM49B" localSheetId="44">#REF!</definedName>
    <definedName name="TFM49B" localSheetId="6">#REF!</definedName>
    <definedName name="TFM49B" localSheetId="14">#REF!</definedName>
    <definedName name="TFM49B" localSheetId="13">#REF!</definedName>
    <definedName name="TFM49B" localSheetId="10">#REF!</definedName>
    <definedName name="TFM49B" localSheetId="7">#REF!</definedName>
    <definedName name="TFM49B" localSheetId="12">#REF!</definedName>
    <definedName name="TFM49B" localSheetId="17">#REF!</definedName>
    <definedName name="TFM49B" localSheetId="8">#REF!</definedName>
    <definedName name="TFM49B" localSheetId="11">#REF!</definedName>
    <definedName name="TFM49B">#REF!</definedName>
    <definedName name="TFM49C" localSheetId="1">#REF!</definedName>
    <definedName name="TFM49C" localSheetId="15">#REF!</definedName>
    <definedName name="TFM49C" localSheetId="16">#REF!</definedName>
    <definedName name="TFM49C" localSheetId="9">#REF!</definedName>
    <definedName name="TFM49C" localSheetId="58">#REF!</definedName>
    <definedName name="TFM49C" localSheetId="57">#REF!</definedName>
    <definedName name="TFM49C" localSheetId="56">#REF!</definedName>
    <definedName name="TFM49C" localSheetId="55">#REF!</definedName>
    <definedName name="TFM49C" localSheetId="54">#REF!</definedName>
    <definedName name="TFM49C" localSheetId="53">#REF!</definedName>
    <definedName name="TFM49C" localSheetId="52">#REF!</definedName>
    <definedName name="TFM49C" localSheetId="51">#REF!</definedName>
    <definedName name="TFM49C" localSheetId="50">#REF!</definedName>
    <definedName name="TFM49C" localSheetId="49">#REF!</definedName>
    <definedName name="TFM49C" localSheetId="48">#REF!</definedName>
    <definedName name="TFM49C" localSheetId="47">#REF!</definedName>
    <definedName name="TFM49C" localSheetId="46">#REF!</definedName>
    <definedName name="TFM49C" localSheetId="45">#REF!</definedName>
    <definedName name="TFM49C" localSheetId="44">#REF!</definedName>
    <definedName name="TFM49C" localSheetId="6">#REF!</definedName>
    <definedName name="TFM49C" localSheetId="14">#REF!</definedName>
    <definedName name="TFM49C" localSheetId="13">#REF!</definedName>
    <definedName name="TFM49C" localSheetId="10">#REF!</definedName>
    <definedName name="TFM49C" localSheetId="7">#REF!</definedName>
    <definedName name="TFM49C" localSheetId="12">#REF!</definedName>
    <definedName name="TFM49C" localSheetId="17">#REF!</definedName>
    <definedName name="TFM49C" localSheetId="8">#REF!</definedName>
    <definedName name="TFM49C" localSheetId="11">#REF!</definedName>
    <definedName name="TFM49C">#REF!</definedName>
    <definedName name="TFM53A" localSheetId="33">#REF!</definedName>
    <definedName name="TFM53A" localSheetId="15">TFM53A!$B$1</definedName>
    <definedName name="TFM53A" localSheetId="39">#REF!</definedName>
    <definedName name="TFM53A" localSheetId="16">TFM53A!$B$1</definedName>
    <definedName name="TFM53A" localSheetId="34">#REF!</definedName>
    <definedName name="TFM53A" localSheetId="26">#REF!</definedName>
    <definedName name="TFM53A" localSheetId="21">#REF!</definedName>
    <definedName name="TFM53A" localSheetId="24">#REF!</definedName>
    <definedName name="TFM53A" localSheetId="9">TFM53A!$B$1</definedName>
    <definedName name="TFM53A" localSheetId="58">TFM53A!$B$1</definedName>
    <definedName name="TFM53A" localSheetId="6">TFM53A!$B$1</definedName>
    <definedName name="TFM53A" localSheetId="14">TFM53A!$B$1</definedName>
    <definedName name="TFM53A" localSheetId="35">#REF!</definedName>
    <definedName name="TFM53A" localSheetId="13">TFM53A!$B$1</definedName>
    <definedName name="TFM53A" localSheetId="30">#REF!</definedName>
    <definedName name="TFM53A" localSheetId="29">#REF!</definedName>
    <definedName name="TFM53A" localSheetId="27">#REF!</definedName>
    <definedName name="TFM53A" localSheetId="10">TFM53A!$B$1</definedName>
    <definedName name="TFM53A" localSheetId="36">#REF!</definedName>
    <definedName name="TFM53A" localSheetId="38">#REF!</definedName>
    <definedName name="TFM53A" localSheetId="7">TFM53A!$B$1</definedName>
    <definedName name="TFM53A" localSheetId="23">#REF!</definedName>
    <definedName name="TFM53A" localSheetId="31">#REF!</definedName>
    <definedName name="TFM53A" localSheetId="32">#REF!</definedName>
    <definedName name="TFM53A" localSheetId="12">TFM53A!$B$1</definedName>
    <definedName name="TFM53A" localSheetId="41">#REF!</definedName>
    <definedName name="TFM53A" localSheetId="37">#REF!</definedName>
    <definedName name="TFM53A" localSheetId="17">TFM53A!$B$1</definedName>
    <definedName name="TFM53A" localSheetId="18">#REF!</definedName>
    <definedName name="TFM53A" localSheetId="19">#REF!</definedName>
    <definedName name="TFM53A" localSheetId="28">#REF!</definedName>
    <definedName name="TFM53A" localSheetId="8">TFM53A!$B$1</definedName>
    <definedName name="TFM53A" localSheetId="25">#REF!</definedName>
    <definedName name="TFM53A" localSheetId="22">#REF!</definedName>
    <definedName name="TFM53A" localSheetId="11">TFM53A!$B$1</definedName>
    <definedName name="TFM53A" localSheetId="42">#REF!</definedName>
    <definedName name="TFM53A" localSheetId="43">#REF!</definedName>
    <definedName name="TFM53A">#REF!</definedName>
    <definedName name="TFM53A_Debt_Related" localSheetId="58">TFM53A!$B$18:$H$30</definedName>
    <definedName name="TFM53A_Debt_Related_UNLISTED" localSheetId="58">TFM53A!$B$32:$H$33</definedName>
    <definedName name="TFM53A_GOV_SEC" localSheetId="58">TFM53A!$B$12:$H$16</definedName>
    <definedName name="TFM53A_MM" localSheetId="58">TFM53A!$B$35:$H$36</definedName>
    <definedName name="TFM53ANAV" localSheetId="58">TFM53A!$B$49:$B$56</definedName>
    <definedName name="TFM53B" localSheetId="33">#REF!</definedName>
    <definedName name="TFM53B" localSheetId="15">TFM53B!$B$1</definedName>
    <definedName name="TFM53B" localSheetId="39">#REF!</definedName>
    <definedName name="TFM53B" localSheetId="16">TFM53B!$B$1</definedName>
    <definedName name="TFM53B" localSheetId="34">#REF!</definedName>
    <definedName name="TFM53B" localSheetId="26">#REF!</definedName>
    <definedName name="TFM53B" localSheetId="21">#REF!</definedName>
    <definedName name="TFM53B" localSheetId="24">#REF!</definedName>
    <definedName name="TFM53B" localSheetId="9">TFM53B!$B$1</definedName>
    <definedName name="TFM53B" localSheetId="58">TFM53B!$B$1</definedName>
    <definedName name="TFM53B" localSheetId="57">TFM53B!$B$1</definedName>
    <definedName name="TFM53B" localSheetId="6">TFM53B!$B$1</definedName>
    <definedName name="TFM53B" localSheetId="14">TFM53B!$B$1</definedName>
    <definedName name="TFM53B" localSheetId="35">#REF!</definedName>
    <definedName name="TFM53B" localSheetId="13">TFM53B!$B$1</definedName>
    <definedName name="TFM53B" localSheetId="30">#REF!</definedName>
    <definedName name="TFM53B" localSheetId="29">#REF!</definedName>
    <definedName name="TFM53B" localSheetId="27">#REF!</definedName>
    <definedName name="TFM53B" localSheetId="10">TFM53B!$B$1</definedName>
    <definedName name="TFM53B" localSheetId="36">#REF!</definedName>
    <definedName name="TFM53B" localSheetId="38">#REF!</definedName>
    <definedName name="TFM53B" localSheetId="7">TFM53B!$B$1</definedName>
    <definedName name="TFM53B" localSheetId="23">#REF!</definedName>
    <definedName name="TFM53B" localSheetId="31">#REF!</definedName>
    <definedName name="TFM53B" localSheetId="32">#REF!</definedName>
    <definedName name="TFM53B" localSheetId="12">TFM53B!$B$1</definedName>
    <definedName name="TFM53B" localSheetId="41">#REF!</definedName>
    <definedName name="TFM53B" localSheetId="37">#REF!</definedName>
    <definedName name="TFM53B" localSheetId="17">TFM53B!$B$1</definedName>
    <definedName name="TFM53B" localSheetId="18">#REF!</definedName>
    <definedName name="TFM53B" localSheetId="19">#REF!</definedName>
    <definedName name="TFM53B" localSheetId="28">#REF!</definedName>
    <definedName name="TFM53B" localSheetId="8">TFM53B!$B$1</definedName>
    <definedName name="TFM53B" localSheetId="25">#REF!</definedName>
    <definedName name="TFM53B" localSheetId="22">#REF!</definedName>
    <definedName name="TFM53B" localSheetId="11">TFM53B!$B$1</definedName>
    <definedName name="TFM53B" localSheetId="42">#REF!</definedName>
    <definedName name="TFM53B" localSheetId="43">#REF!</definedName>
    <definedName name="TFM53B">#REF!</definedName>
    <definedName name="TFM53B_Debt_Related" localSheetId="57">TFM53B!$B$19:$H$30</definedName>
    <definedName name="TFM53B_GOV_SEC" localSheetId="57">TFM53B!$B$12:$H$17</definedName>
    <definedName name="TFM53BNAV" localSheetId="57">TFM53B!$B$43:$B$50</definedName>
    <definedName name="TFM53C" localSheetId="1">#REF!</definedName>
    <definedName name="TFM53C" localSheetId="15">#REF!</definedName>
    <definedName name="TFM53C" localSheetId="16">#REF!</definedName>
    <definedName name="TFM53C" localSheetId="9">#REF!</definedName>
    <definedName name="TFM53C" localSheetId="58">#REF!</definedName>
    <definedName name="TFM53C" localSheetId="57">#REF!</definedName>
    <definedName name="TFM53C" localSheetId="56">#REF!</definedName>
    <definedName name="TFM53C" localSheetId="55">#REF!</definedName>
    <definedName name="TFM53C" localSheetId="54">#REF!</definedName>
    <definedName name="TFM53C" localSheetId="53">#REF!</definedName>
    <definedName name="TFM53C" localSheetId="52">#REF!</definedName>
    <definedName name="TFM53C" localSheetId="51">#REF!</definedName>
    <definedName name="TFM53C" localSheetId="50">#REF!</definedName>
    <definedName name="TFM53C" localSheetId="49">#REF!</definedName>
    <definedName name="TFM53C" localSheetId="48">#REF!</definedName>
    <definedName name="TFM53C" localSheetId="47">#REF!</definedName>
    <definedName name="TFM53C" localSheetId="46">#REF!</definedName>
    <definedName name="TFM53C" localSheetId="45">#REF!</definedName>
    <definedName name="TFM53C" localSheetId="44">#REF!</definedName>
    <definedName name="TFM53C" localSheetId="6">#REF!</definedName>
    <definedName name="TFM53C" localSheetId="14">#REF!</definedName>
    <definedName name="TFM53C" localSheetId="13">#REF!</definedName>
    <definedName name="TFM53C" localSheetId="10">#REF!</definedName>
    <definedName name="TFM53C" localSheetId="7">#REF!</definedName>
    <definedName name="TFM53C" localSheetId="12">#REF!</definedName>
    <definedName name="TFM53C" localSheetId="17">#REF!</definedName>
    <definedName name="TFM53C" localSheetId="8">#REF!</definedName>
    <definedName name="TFM53C" localSheetId="11">#REF!</definedName>
    <definedName name="TFM53C">#REF!</definedName>
    <definedName name="TFM54A" localSheetId="33">#REF!</definedName>
    <definedName name="TFM54A" localSheetId="15">TFM54A!$B$1</definedName>
    <definedName name="TFM54A" localSheetId="39">#REF!</definedName>
    <definedName name="TFM54A" localSheetId="16">TFM54A!$B$1</definedName>
    <definedName name="TFM54A" localSheetId="34">#REF!</definedName>
    <definedName name="TFM54A" localSheetId="26">#REF!</definedName>
    <definedName name="TFM54A" localSheetId="21">#REF!</definedName>
    <definedName name="TFM54A" localSheetId="24">#REF!</definedName>
    <definedName name="TFM54A" localSheetId="9">TFM54A!$B$1</definedName>
    <definedName name="TFM54A" localSheetId="58">TFM54A!$B$1</definedName>
    <definedName name="TFM54A" localSheetId="57">TFM54A!$B$1</definedName>
    <definedName name="TFM54A" localSheetId="56">TFM54A!$B$1</definedName>
    <definedName name="TFM54A" localSheetId="6">TFM54A!$B$1</definedName>
    <definedName name="TFM54A" localSheetId="14">TFM54A!$B$1</definedName>
    <definedName name="TFM54A" localSheetId="35">#REF!</definedName>
    <definedName name="TFM54A" localSheetId="13">TFM54A!$B$1</definedName>
    <definedName name="TFM54A" localSheetId="30">#REF!</definedName>
    <definedName name="TFM54A" localSheetId="29">#REF!</definedName>
    <definedName name="TFM54A" localSheetId="27">#REF!</definedName>
    <definedName name="TFM54A" localSheetId="10">TFM54A!$B$1</definedName>
    <definedName name="TFM54A" localSheetId="36">#REF!</definedName>
    <definedName name="TFM54A" localSheetId="38">#REF!</definedName>
    <definedName name="TFM54A" localSheetId="7">TFM54A!$B$1</definedName>
    <definedName name="TFM54A" localSheetId="23">#REF!</definedName>
    <definedName name="TFM54A" localSheetId="31">#REF!</definedName>
    <definedName name="TFM54A" localSheetId="32">#REF!</definedName>
    <definedName name="TFM54A" localSheetId="12">TFM54A!$B$1</definedName>
    <definedName name="TFM54A" localSheetId="41">#REF!</definedName>
    <definedName name="TFM54A" localSheetId="37">#REF!</definedName>
    <definedName name="TFM54A" localSheetId="17">TFM54A!$B$1</definedName>
    <definedName name="TFM54A" localSheetId="18">#REF!</definedName>
    <definedName name="TFM54A" localSheetId="19">#REF!</definedName>
    <definedName name="TFM54A" localSheetId="28">#REF!</definedName>
    <definedName name="TFM54A" localSheetId="8">TFM54A!$B$1</definedName>
    <definedName name="TFM54A" localSheetId="25">#REF!</definedName>
    <definedName name="TFM54A" localSheetId="22">#REF!</definedName>
    <definedName name="TFM54A" localSheetId="11">TFM54A!$B$1</definedName>
    <definedName name="TFM54A" localSheetId="42">#REF!</definedName>
    <definedName name="TFM54A" localSheetId="43">#REF!</definedName>
    <definedName name="TFM54A">#REF!</definedName>
    <definedName name="TFM54A_Debt_Related" localSheetId="56">TFM54A!$B$18:$H$33</definedName>
    <definedName name="TFM54A_GOV_SEC" localSheetId="56">TFM54A!$B$12:$H$16</definedName>
    <definedName name="TFM54ANAV" localSheetId="56">TFM54A!$B$46:$B$53</definedName>
    <definedName name="TFM54B" localSheetId="1">#REF!</definedName>
    <definedName name="TFM54B" localSheetId="15">#REF!</definedName>
    <definedName name="TFM54B" localSheetId="16">#REF!</definedName>
    <definedName name="TFM54B" localSheetId="9">#REF!</definedName>
    <definedName name="TFM54B" localSheetId="58">#REF!</definedName>
    <definedName name="TFM54B" localSheetId="57">#REF!</definedName>
    <definedName name="TFM54B" localSheetId="56">#REF!</definedName>
    <definedName name="TFM54B" localSheetId="55">#REF!</definedName>
    <definedName name="TFM54B" localSheetId="54">#REF!</definedName>
    <definedName name="TFM54B" localSheetId="53">#REF!</definedName>
    <definedName name="TFM54B" localSheetId="52">#REF!</definedName>
    <definedName name="TFM54B" localSheetId="51">#REF!</definedName>
    <definedName name="TFM54B" localSheetId="50">#REF!</definedName>
    <definedName name="TFM54B" localSheetId="49">#REF!</definedName>
    <definedName name="TFM54B" localSheetId="48">#REF!</definedName>
    <definedName name="TFM54B" localSheetId="47">#REF!</definedName>
    <definedName name="TFM54B" localSheetId="46">#REF!</definedName>
    <definedName name="TFM54B" localSheetId="45">#REF!</definedName>
    <definedName name="TFM54B" localSheetId="44">#REF!</definedName>
    <definedName name="TFM54B" localSheetId="6">#REF!</definedName>
    <definedName name="TFM54B" localSheetId="14">#REF!</definedName>
    <definedName name="TFM54B" localSheetId="13">#REF!</definedName>
    <definedName name="TFM54B" localSheetId="10">#REF!</definedName>
    <definedName name="TFM54B" localSheetId="7">#REF!</definedName>
    <definedName name="TFM54B" localSheetId="12">#REF!</definedName>
    <definedName name="TFM54B" localSheetId="17">#REF!</definedName>
    <definedName name="TFM54B" localSheetId="8">#REF!</definedName>
    <definedName name="TFM54B" localSheetId="11">#REF!</definedName>
    <definedName name="TFM54B">#REF!</definedName>
    <definedName name="TFM54C" localSheetId="1">#REF!</definedName>
    <definedName name="TFM54C" localSheetId="15">#REF!</definedName>
    <definedName name="TFM54C" localSheetId="16">#REF!</definedName>
    <definedName name="TFM54C" localSheetId="9">#REF!</definedName>
    <definedName name="TFM54C" localSheetId="58">#REF!</definedName>
    <definedName name="TFM54C" localSheetId="57">#REF!</definedName>
    <definedName name="TFM54C" localSheetId="56">#REF!</definedName>
    <definedName name="TFM54C" localSheetId="55">#REF!</definedName>
    <definedName name="TFM54C" localSheetId="54">#REF!</definedName>
    <definedName name="TFM54C" localSheetId="53">#REF!</definedName>
    <definedName name="TFM54C" localSheetId="52">#REF!</definedName>
    <definedName name="TFM54C" localSheetId="51">#REF!</definedName>
    <definedName name="TFM54C" localSheetId="50">#REF!</definedName>
    <definedName name="TFM54C" localSheetId="49">#REF!</definedName>
    <definedName name="TFM54C" localSheetId="48">#REF!</definedName>
    <definedName name="TFM54C" localSheetId="47">#REF!</definedName>
    <definedName name="TFM54C" localSheetId="46">#REF!</definedName>
    <definedName name="TFM54C" localSheetId="45">#REF!</definedName>
    <definedName name="TFM54C" localSheetId="44">#REF!</definedName>
    <definedName name="TFM54C" localSheetId="6">#REF!</definedName>
    <definedName name="TFM54C" localSheetId="14">#REF!</definedName>
    <definedName name="TFM54C" localSheetId="13">#REF!</definedName>
    <definedName name="TFM54C" localSheetId="10">#REF!</definedName>
    <definedName name="TFM54C" localSheetId="7">#REF!</definedName>
    <definedName name="TFM54C" localSheetId="12">#REF!</definedName>
    <definedName name="TFM54C" localSheetId="17">#REF!</definedName>
    <definedName name="TFM54C" localSheetId="8">#REF!</definedName>
    <definedName name="TFM54C" localSheetId="11">#REF!</definedName>
    <definedName name="TFM54C">#REF!</definedName>
    <definedName name="TFM55A" localSheetId="33">#REF!</definedName>
    <definedName name="TFM55A" localSheetId="15">TFM55A!$B$1</definedName>
    <definedName name="TFM55A" localSheetId="39">#REF!</definedName>
    <definedName name="TFM55A" localSheetId="16">TFM55A!$B$1</definedName>
    <definedName name="TFM55A" localSheetId="34">#REF!</definedName>
    <definedName name="TFM55A" localSheetId="26">#REF!</definedName>
    <definedName name="TFM55A" localSheetId="21">#REF!</definedName>
    <definedName name="TFM55A" localSheetId="24">#REF!</definedName>
    <definedName name="TFM55A" localSheetId="9">TFM55A!$B$1</definedName>
    <definedName name="TFM55A" localSheetId="58">TFM55A!$B$1</definedName>
    <definedName name="TFM55A" localSheetId="57">TFM55A!$B$1</definedName>
    <definedName name="TFM55A" localSheetId="56">TFM55A!$B$1</definedName>
    <definedName name="TFM55A" localSheetId="55">TFM55A!$B$1</definedName>
    <definedName name="TFM55A" localSheetId="6">TFM55A!$B$1</definedName>
    <definedName name="TFM55A" localSheetId="14">TFM55A!$B$1</definedName>
    <definedName name="TFM55A" localSheetId="35">#REF!</definedName>
    <definedName name="TFM55A" localSheetId="13">TFM55A!$B$1</definedName>
    <definedName name="TFM55A" localSheetId="30">#REF!</definedName>
    <definedName name="TFM55A" localSheetId="29">#REF!</definedName>
    <definedName name="TFM55A" localSheetId="27">#REF!</definedName>
    <definedName name="TFM55A" localSheetId="10">TFM55A!$B$1</definedName>
    <definedName name="TFM55A" localSheetId="36">#REF!</definedName>
    <definedName name="TFM55A" localSheetId="38">#REF!</definedName>
    <definedName name="TFM55A" localSheetId="7">TFM55A!$B$1</definedName>
    <definedName name="TFM55A" localSheetId="23">#REF!</definedName>
    <definedName name="TFM55A" localSheetId="31">#REF!</definedName>
    <definedName name="TFM55A" localSheetId="32">#REF!</definedName>
    <definedName name="TFM55A" localSheetId="12">TFM55A!$B$1</definedName>
    <definedName name="TFM55A" localSheetId="41">#REF!</definedName>
    <definedName name="TFM55A" localSheetId="37">#REF!</definedName>
    <definedName name="TFM55A" localSheetId="17">TFM55A!$B$1</definedName>
    <definedName name="TFM55A" localSheetId="18">#REF!</definedName>
    <definedName name="TFM55A" localSheetId="19">#REF!</definedName>
    <definedName name="TFM55A" localSheetId="28">#REF!</definedName>
    <definedName name="TFM55A" localSheetId="8">TFM55A!$B$1</definedName>
    <definedName name="TFM55A" localSheetId="25">#REF!</definedName>
    <definedName name="TFM55A" localSheetId="22">#REF!</definedName>
    <definedName name="TFM55A" localSheetId="11">TFM55A!$B$1</definedName>
    <definedName name="TFM55A" localSheetId="42">#REF!</definedName>
    <definedName name="TFM55A" localSheetId="43">#REF!</definedName>
    <definedName name="TFM55A">#REF!</definedName>
    <definedName name="TFM55A_Debt_Related" localSheetId="55">TFM55A!$B$18:$H$40</definedName>
    <definedName name="TFM55A_GOV_SEC" localSheetId="55">TFM55A!$B$12:$H$16</definedName>
    <definedName name="TFM55A_MM" localSheetId="55">TFM55A!$B$42:$H$43</definedName>
    <definedName name="TFM55ANAV" localSheetId="55">TFM55A!$B$56:$B$63</definedName>
    <definedName name="TFM55B" localSheetId="33">#REF!</definedName>
    <definedName name="TFM55B" localSheetId="15">TFM55B!$B$1</definedName>
    <definedName name="TFM55B" localSheetId="39">#REF!</definedName>
    <definedName name="TFM55B" localSheetId="16">TFM55B!$B$1</definedName>
    <definedName name="TFM55B" localSheetId="34">#REF!</definedName>
    <definedName name="TFM55B" localSheetId="26">#REF!</definedName>
    <definedName name="TFM55B" localSheetId="21">#REF!</definedName>
    <definedName name="TFM55B" localSheetId="24">#REF!</definedName>
    <definedName name="TFM55B" localSheetId="9">TFM55B!$B$1</definedName>
    <definedName name="TFM55B" localSheetId="58">TFM55B!$B$1</definedName>
    <definedName name="TFM55B" localSheetId="57">TFM55B!$B$1</definedName>
    <definedName name="TFM55B" localSheetId="56">TFM55B!$B$1</definedName>
    <definedName name="TFM55B" localSheetId="55">TFM55B!$B$1</definedName>
    <definedName name="TFM55B" localSheetId="54">TFM55B!$B$1</definedName>
    <definedName name="TFM55B" localSheetId="6">TFM55B!$B$1</definedName>
    <definedName name="TFM55B" localSheetId="14">TFM55B!$B$1</definedName>
    <definedName name="TFM55B" localSheetId="35">#REF!</definedName>
    <definedName name="TFM55B" localSheetId="13">TFM55B!$B$1</definedName>
    <definedName name="TFM55B" localSheetId="30">#REF!</definedName>
    <definedName name="TFM55B" localSheetId="29">#REF!</definedName>
    <definedName name="TFM55B" localSheetId="27">#REF!</definedName>
    <definedName name="TFM55B" localSheetId="10">TFM55B!$B$1</definedName>
    <definedName name="TFM55B" localSheetId="36">#REF!</definedName>
    <definedName name="TFM55B" localSheetId="38">#REF!</definedName>
    <definedName name="TFM55B" localSheetId="7">TFM55B!$B$1</definedName>
    <definedName name="TFM55B" localSheetId="23">#REF!</definedName>
    <definedName name="TFM55B" localSheetId="31">#REF!</definedName>
    <definedName name="TFM55B" localSheetId="32">#REF!</definedName>
    <definedName name="TFM55B" localSheetId="12">TFM55B!$B$1</definedName>
    <definedName name="TFM55B" localSheetId="41">#REF!</definedName>
    <definedName name="TFM55B" localSheetId="37">#REF!</definedName>
    <definedName name="TFM55B" localSheetId="17">TFM55B!$B$1</definedName>
    <definedName name="TFM55B" localSheetId="18">#REF!</definedName>
    <definedName name="TFM55B" localSheetId="19">#REF!</definedName>
    <definedName name="TFM55B" localSheetId="28">#REF!</definedName>
    <definedName name="TFM55B" localSheetId="8">TFM55B!$B$1</definedName>
    <definedName name="TFM55B" localSheetId="25">#REF!</definedName>
    <definedName name="TFM55B" localSheetId="22">#REF!</definedName>
    <definedName name="TFM55B" localSheetId="11">TFM55B!$B$1</definedName>
    <definedName name="TFM55B" localSheetId="42">#REF!</definedName>
    <definedName name="TFM55B" localSheetId="43">#REF!</definedName>
    <definedName name="TFM55B">#REF!</definedName>
    <definedName name="TFM55B_Debt_Related" localSheetId="54">TFM55B!$B$18:$H$31</definedName>
    <definedName name="TFM55B_GOV_SEC" localSheetId="54">TFM55B!$B$12:$H$16</definedName>
    <definedName name="TFM55BNAV" localSheetId="54">TFM55B!$B$44:$B$51</definedName>
    <definedName name="TFM55C" localSheetId="1">#REF!</definedName>
    <definedName name="TFM55C" localSheetId="15">#REF!</definedName>
    <definedName name="TFM55C" localSheetId="16">#REF!</definedName>
    <definedName name="TFM55C" localSheetId="9">#REF!</definedName>
    <definedName name="TFM55C" localSheetId="58">#REF!</definedName>
    <definedName name="TFM55C" localSheetId="57">#REF!</definedName>
    <definedName name="TFM55C" localSheetId="56">#REF!</definedName>
    <definedName name="TFM55C" localSheetId="55">#REF!</definedName>
    <definedName name="TFM55C" localSheetId="54">#REF!</definedName>
    <definedName name="TFM55C" localSheetId="53">#REF!</definedName>
    <definedName name="TFM55C" localSheetId="52">#REF!</definedName>
    <definedName name="TFM55C" localSheetId="51">#REF!</definedName>
    <definedName name="TFM55C" localSheetId="50">#REF!</definedName>
    <definedName name="TFM55C" localSheetId="49">#REF!</definedName>
    <definedName name="TFM55C" localSheetId="48">#REF!</definedName>
    <definedName name="TFM55C" localSheetId="47">#REF!</definedName>
    <definedName name="TFM55C" localSheetId="46">#REF!</definedName>
    <definedName name="TFM55C" localSheetId="45">#REF!</definedName>
    <definedName name="TFM55C" localSheetId="44">#REF!</definedName>
    <definedName name="TFM55C" localSheetId="6">#REF!</definedName>
    <definedName name="TFM55C" localSheetId="14">#REF!</definedName>
    <definedName name="TFM55C" localSheetId="13">#REF!</definedName>
    <definedName name="TFM55C" localSheetId="10">#REF!</definedName>
    <definedName name="TFM55C" localSheetId="7">#REF!</definedName>
    <definedName name="TFM55C" localSheetId="12">#REF!</definedName>
    <definedName name="TFM55C" localSheetId="17">#REF!</definedName>
    <definedName name="TFM55C" localSheetId="8">#REF!</definedName>
    <definedName name="TFM55C" localSheetId="11">#REF!</definedName>
    <definedName name="TFM55C">#REF!</definedName>
    <definedName name="TFM55D" localSheetId="33">#REF!</definedName>
    <definedName name="TFM55D" localSheetId="15">TFM55D!$B$1</definedName>
    <definedName name="TFM55D" localSheetId="39">#REF!</definedName>
    <definedName name="TFM55D" localSheetId="16">TFM55D!$B$1</definedName>
    <definedName name="TFM55D" localSheetId="34">#REF!</definedName>
    <definedName name="TFM55D" localSheetId="26">#REF!</definedName>
    <definedName name="TFM55D" localSheetId="21">#REF!</definedName>
    <definedName name="TFM55D" localSheetId="24">#REF!</definedName>
    <definedName name="TFM55D" localSheetId="9">TFM55D!$B$1</definedName>
    <definedName name="TFM55D" localSheetId="58">TFM55D!$B$1</definedName>
    <definedName name="TFM55D" localSheetId="57">TFM55D!$B$1</definedName>
    <definedName name="TFM55D" localSheetId="56">TFM55D!$B$1</definedName>
    <definedName name="TFM55D" localSheetId="55">TFM55D!$B$1</definedName>
    <definedName name="TFM55D" localSheetId="54">TFM55D!$B$1</definedName>
    <definedName name="TFM55D" localSheetId="53">TFM55D!$B$1</definedName>
    <definedName name="TFM55D" localSheetId="6">TFM55D!$B$1</definedName>
    <definedName name="TFM55D" localSheetId="14">TFM55D!$B$1</definedName>
    <definedName name="TFM55D" localSheetId="35">#REF!</definedName>
    <definedName name="TFM55D" localSheetId="13">TFM55D!$B$1</definedName>
    <definedName name="TFM55D" localSheetId="30">#REF!</definedName>
    <definedName name="TFM55D" localSheetId="29">#REF!</definedName>
    <definedName name="TFM55D" localSheetId="27">#REF!</definedName>
    <definedName name="TFM55D" localSheetId="10">TFM55D!$B$1</definedName>
    <definedName name="TFM55D" localSheetId="36">#REF!</definedName>
    <definedName name="TFM55D" localSheetId="38">#REF!</definedName>
    <definedName name="TFM55D" localSheetId="7">TFM55D!$B$1</definedName>
    <definedName name="TFM55D" localSheetId="23">#REF!</definedName>
    <definedName name="TFM55D" localSheetId="31">#REF!</definedName>
    <definedName name="TFM55D" localSheetId="32">#REF!</definedName>
    <definedName name="TFM55D" localSheetId="12">TFM55D!$B$1</definedName>
    <definedName name="TFM55D" localSheetId="41">#REF!</definedName>
    <definedName name="TFM55D" localSheetId="37">#REF!</definedName>
    <definedName name="TFM55D" localSheetId="17">TFM55D!$B$1</definedName>
    <definedName name="TFM55D" localSheetId="18">#REF!</definedName>
    <definedName name="TFM55D" localSheetId="19">#REF!</definedName>
    <definedName name="TFM55D" localSheetId="28">#REF!</definedName>
    <definedName name="TFM55D" localSheetId="8">TFM55D!$B$1</definedName>
    <definedName name="TFM55D" localSheetId="25">#REF!</definedName>
    <definedName name="TFM55D" localSheetId="22">#REF!</definedName>
    <definedName name="TFM55D" localSheetId="11">TFM55D!$B$1</definedName>
    <definedName name="TFM55D" localSheetId="42">#REF!</definedName>
    <definedName name="TFM55D" localSheetId="43">#REF!</definedName>
    <definedName name="TFM55D">#REF!</definedName>
    <definedName name="TFM55D_Debt_Related" localSheetId="53">TFM55D!$B$17:$H$35</definedName>
    <definedName name="TFM55D_GOV_SEC" localSheetId="53">TFM55D!$B$11:$H$15</definedName>
    <definedName name="TFM55DNAV" localSheetId="53">TFM55D!$B$48:$B$55</definedName>
    <definedName name="TFM55E" localSheetId="33">#REF!</definedName>
    <definedName name="TFM55E" localSheetId="15">TFM55E!$B$1</definedName>
    <definedName name="TFM55E" localSheetId="39">#REF!</definedName>
    <definedName name="TFM55E" localSheetId="16">TFM55E!$B$1</definedName>
    <definedName name="TFM55E" localSheetId="34">#REF!</definedName>
    <definedName name="TFM55E" localSheetId="26">#REF!</definedName>
    <definedName name="TFM55E" localSheetId="21">#REF!</definedName>
    <definedName name="TFM55E" localSheetId="24">#REF!</definedName>
    <definedName name="TFM55E" localSheetId="9">TFM55E!$B$1</definedName>
    <definedName name="TFM55E" localSheetId="58">TFM55E!$B$1</definedName>
    <definedName name="TFM55E" localSheetId="57">TFM55E!$B$1</definedName>
    <definedName name="TFM55E" localSheetId="56">TFM55E!$B$1</definedName>
    <definedName name="TFM55E" localSheetId="55">TFM55E!$B$1</definedName>
    <definedName name="TFM55E" localSheetId="54">TFM55E!$B$1</definedName>
    <definedName name="TFM55E" localSheetId="53">TFM55E!$B$1</definedName>
    <definedName name="TFM55E" localSheetId="52">TFM55E!$B$1</definedName>
    <definedName name="TFM55E" localSheetId="6">TFM55E!$B$1</definedName>
    <definedName name="TFM55E" localSheetId="14">TFM55E!$B$1</definedName>
    <definedName name="TFM55E" localSheetId="35">#REF!</definedName>
    <definedName name="TFM55E" localSheetId="13">TFM55E!$B$1</definedName>
    <definedName name="TFM55E" localSheetId="30">#REF!</definedName>
    <definedName name="TFM55E" localSheetId="29">#REF!</definedName>
    <definedName name="TFM55E" localSheetId="27">#REF!</definedName>
    <definedName name="TFM55E" localSheetId="10">TFM55E!$B$1</definedName>
    <definedName name="TFM55E" localSheetId="36">#REF!</definedName>
    <definedName name="TFM55E" localSheetId="38">#REF!</definedName>
    <definedName name="TFM55E" localSheetId="7">TFM55E!$B$1</definedName>
    <definedName name="TFM55E" localSheetId="23">#REF!</definedName>
    <definedName name="TFM55E" localSheetId="31">#REF!</definedName>
    <definedName name="TFM55E" localSheetId="32">#REF!</definedName>
    <definedName name="TFM55E" localSheetId="12">TFM55E!$B$1</definedName>
    <definedName name="TFM55E" localSheetId="41">#REF!</definedName>
    <definedName name="TFM55E" localSheetId="37">#REF!</definedName>
    <definedName name="TFM55E" localSheetId="17">TFM55E!$B$1</definedName>
    <definedName name="TFM55E" localSheetId="18">#REF!</definedName>
    <definedName name="TFM55E" localSheetId="19">#REF!</definedName>
    <definedName name="TFM55E" localSheetId="28">#REF!</definedName>
    <definedName name="TFM55E" localSheetId="8">TFM55E!$B$1</definedName>
    <definedName name="TFM55E" localSheetId="25">#REF!</definedName>
    <definedName name="TFM55E" localSheetId="22">#REF!</definedName>
    <definedName name="TFM55E" localSheetId="11">TFM55E!$B$1</definedName>
    <definedName name="TFM55E" localSheetId="42">#REF!</definedName>
    <definedName name="TFM55E" localSheetId="43">#REF!</definedName>
    <definedName name="TFM55E">#REF!</definedName>
    <definedName name="TFM55E_Debt_Related" localSheetId="52">TFM55E!$B$17:$H$32</definedName>
    <definedName name="TFM55E_GOV_SEC" localSheetId="52">TFM55E!$B$11:$H$15</definedName>
    <definedName name="TFM55ENAV" localSheetId="52">TFM55E!$B$45:$B$52</definedName>
    <definedName name="TFM55F" localSheetId="33">#REF!</definedName>
    <definedName name="TFM55F" localSheetId="15">TFM55F!$B$1</definedName>
    <definedName name="TFM55F" localSheetId="39">#REF!</definedName>
    <definedName name="TFM55F" localSheetId="16">TFM55F!$B$1</definedName>
    <definedName name="TFM55F" localSheetId="34">#REF!</definedName>
    <definedName name="TFM55F" localSheetId="26">#REF!</definedName>
    <definedName name="TFM55F" localSheetId="21">#REF!</definedName>
    <definedName name="TFM55F" localSheetId="24">#REF!</definedName>
    <definedName name="TFM55F" localSheetId="9">TFM55F!$B$1</definedName>
    <definedName name="TFM55F" localSheetId="58">TFM55F!$B$1</definedName>
    <definedName name="TFM55F" localSheetId="57">TFM55F!$B$1</definedName>
    <definedName name="TFM55F" localSheetId="56">TFM55F!$B$1</definedName>
    <definedName name="TFM55F" localSheetId="55">TFM55F!$B$1</definedName>
    <definedName name="TFM55F" localSheetId="54">TFM55F!$B$1</definedName>
    <definedName name="TFM55F" localSheetId="53">TFM55F!$B$1</definedName>
    <definedName name="TFM55F" localSheetId="52">TFM55F!$B$1</definedName>
    <definedName name="TFM55F" localSheetId="51">TFM55F!$B$1</definedName>
    <definedName name="TFM55F" localSheetId="6">TFM55F!$B$1</definedName>
    <definedName name="TFM55F" localSheetId="14">TFM55F!$B$1</definedName>
    <definedName name="TFM55F" localSheetId="35">#REF!</definedName>
    <definedName name="TFM55F" localSheetId="13">TFM55F!$B$1</definedName>
    <definedName name="TFM55F" localSheetId="30">#REF!</definedName>
    <definedName name="TFM55F" localSheetId="29">#REF!</definedName>
    <definedName name="TFM55F" localSheetId="27">#REF!</definedName>
    <definedName name="TFM55F" localSheetId="10">TFM55F!$B$1</definedName>
    <definedName name="TFM55F" localSheetId="36">#REF!</definedName>
    <definedName name="TFM55F" localSheetId="38">#REF!</definedName>
    <definedName name="TFM55F" localSheetId="7">TFM55F!$B$1</definedName>
    <definedName name="TFM55F" localSheetId="23">#REF!</definedName>
    <definedName name="TFM55F" localSheetId="31">#REF!</definedName>
    <definedName name="TFM55F" localSheetId="32">#REF!</definedName>
    <definedName name="TFM55F" localSheetId="12">TFM55F!$B$1</definedName>
    <definedName name="TFM55F" localSheetId="41">#REF!</definedName>
    <definedName name="TFM55F" localSheetId="37">#REF!</definedName>
    <definedName name="TFM55F" localSheetId="17">TFM55F!$B$1</definedName>
    <definedName name="TFM55F" localSheetId="18">#REF!</definedName>
    <definedName name="TFM55F" localSheetId="19">#REF!</definedName>
    <definedName name="TFM55F" localSheetId="28">#REF!</definedName>
    <definedName name="TFM55F" localSheetId="8">TFM55F!$B$1</definedName>
    <definedName name="TFM55F" localSheetId="25">#REF!</definedName>
    <definedName name="TFM55F" localSheetId="22">#REF!</definedName>
    <definedName name="TFM55F" localSheetId="11">TFM55F!$B$1</definedName>
    <definedName name="TFM55F" localSheetId="42">#REF!</definedName>
    <definedName name="TFM55F" localSheetId="43">#REF!</definedName>
    <definedName name="TFM55F">#REF!</definedName>
    <definedName name="TFM55F_Debt_Related" localSheetId="51">TFM55F!$B$17:$H$33</definedName>
    <definedName name="TFM55F_GOV_SEC" localSheetId="51">TFM55F!$B$11:$H$15</definedName>
    <definedName name="TFM55FNAV" localSheetId="51">TFM55F!$B$46:$B$53</definedName>
    <definedName name="TFM55G" localSheetId="33">#REF!</definedName>
    <definedName name="TFM55G" localSheetId="15">TFM55G!$B$1</definedName>
    <definedName name="TFM55G" localSheetId="39">#REF!</definedName>
    <definedName name="TFM55G" localSheetId="16">TFM55G!$B$1</definedName>
    <definedName name="TFM55G" localSheetId="34">#REF!</definedName>
    <definedName name="TFM55G" localSheetId="26">#REF!</definedName>
    <definedName name="TFM55G" localSheetId="21">#REF!</definedName>
    <definedName name="TFM55G" localSheetId="24">#REF!</definedName>
    <definedName name="TFM55G" localSheetId="9">TFM55G!$B$1</definedName>
    <definedName name="TFM55G" localSheetId="58">TFM55G!$B$1</definedName>
    <definedName name="TFM55G" localSheetId="57">TFM55G!$B$1</definedName>
    <definedName name="TFM55G" localSheetId="56">TFM55G!$B$1</definedName>
    <definedName name="TFM55G" localSheetId="55">TFM55G!$B$1</definedName>
    <definedName name="TFM55G" localSheetId="54">TFM55G!$B$1</definedName>
    <definedName name="TFM55G" localSheetId="53">TFM55G!$B$1</definedName>
    <definedName name="TFM55G" localSheetId="52">TFM55G!$B$1</definedName>
    <definedName name="TFM55G" localSheetId="51">TFM55G!$B$1</definedName>
    <definedName name="TFM55G" localSheetId="50">TFM55G!$B$1</definedName>
    <definedName name="TFM55G" localSheetId="6">TFM55G!$B$1</definedName>
    <definedName name="TFM55G" localSheetId="14">TFM55G!$B$1</definedName>
    <definedName name="TFM55G" localSheetId="35">#REF!</definedName>
    <definedName name="TFM55G" localSheetId="13">TFM55G!$B$1</definedName>
    <definedName name="TFM55G" localSheetId="30">#REF!</definedName>
    <definedName name="TFM55G" localSheetId="29">#REF!</definedName>
    <definedName name="TFM55G" localSheetId="27">#REF!</definedName>
    <definedName name="TFM55G" localSheetId="10">TFM55G!$B$1</definedName>
    <definedName name="TFM55G" localSheetId="36">#REF!</definedName>
    <definedName name="TFM55G" localSheetId="38">#REF!</definedName>
    <definedName name="TFM55G" localSheetId="7">TFM55G!$B$1</definedName>
    <definedName name="TFM55G" localSheetId="23">#REF!</definedName>
    <definedName name="TFM55G" localSheetId="31">#REF!</definedName>
    <definedName name="TFM55G" localSheetId="32">#REF!</definedName>
    <definedName name="TFM55G" localSheetId="12">TFM55G!$B$1</definedName>
    <definedName name="TFM55G" localSheetId="41">#REF!</definedName>
    <definedName name="TFM55G" localSheetId="37">#REF!</definedName>
    <definedName name="TFM55G" localSheetId="17">TFM55G!$B$1</definedName>
    <definedName name="TFM55G" localSheetId="18">#REF!</definedName>
    <definedName name="TFM55G" localSheetId="19">#REF!</definedName>
    <definedName name="TFM55G" localSheetId="28">#REF!</definedName>
    <definedName name="TFM55G" localSheetId="8">TFM55G!$B$1</definedName>
    <definedName name="TFM55G" localSheetId="25">#REF!</definedName>
    <definedName name="TFM55G" localSheetId="22">#REF!</definedName>
    <definedName name="TFM55G" localSheetId="11">TFM55G!$B$1</definedName>
    <definedName name="TFM55G" localSheetId="42">#REF!</definedName>
    <definedName name="TFM55G" localSheetId="43">#REF!</definedName>
    <definedName name="TFM55G">#REF!</definedName>
    <definedName name="TFM55G_Debt_Related" localSheetId="50">TFM55G!$B$18:$H$34</definedName>
    <definedName name="TFM55G_GOV_SEC" localSheetId="50">TFM55G!$B$11:$H$16</definedName>
    <definedName name="TFM55GNAV" localSheetId="50">TFM55G!$B$47:$B$54</definedName>
    <definedName name="TFM55H" localSheetId="1">#REF!</definedName>
    <definedName name="TFM55H" localSheetId="15">#REF!</definedName>
    <definedName name="TFM55H" localSheetId="16">#REF!</definedName>
    <definedName name="TFM55H" localSheetId="9">#REF!</definedName>
    <definedName name="TFM55H" localSheetId="58">#REF!</definedName>
    <definedName name="TFM55H" localSheetId="57">#REF!</definedName>
    <definedName name="TFM55H" localSheetId="56">#REF!</definedName>
    <definedName name="TFM55H" localSheetId="55">#REF!</definedName>
    <definedName name="TFM55H" localSheetId="54">#REF!</definedName>
    <definedName name="TFM55H" localSheetId="53">#REF!</definedName>
    <definedName name="TFM55H" localSheetId="52">#REF!</definedName>
    <definedName name="TFM55H" localSheetId="51">#REF!</definedName>
    <definedName name="TFM55H" localSheetId="50">#REF!</definedName>
    <definedName name="TFM55H" localSheetId="49">#REF!</definedName>
    <definedName name="TFM55H" localSheetId="48">#REF!</definedName>
    <definedName name="TFM55H" localSheetId="47">#REF!</definedName>
    <definedName name="TFM55H" localSheetId="46">#REF!</definedName>
    <definedName name="TFM55H" localSheetId="45">#REF!</definedName>
    <definedName name="TFM55H" localSheetId="44">#REF!</definedName>
    <definedName name="TFM55H" localSheetId="6">#REF!</definedName>
    <definedName name="TFM55H" localSheetId="14">#REF!</definedName>
    <definedName name="TFM55H" localSheetId="13">#REF!</definedName>
    <definedName name="TFM55H" localSheetId="10">#REF!</definedName>
    <definedName name="TFM55H" localSheetId="7">#REF!</definedName>
    <definedName name="TFM55H" localSheetId="12">#REF!</definedName>
    <definedName name="TFM55H" localSheetId="17">#REF!</definedName>
    <definedName name="TFM55H" localSheetId="8">#REF!</definedName>
    <definedName name="TFM55H" localSheetId="11">#REF!</definedName>
    <definedName name="TFM55H">#REF!</definedName>
    <definedName name="TFM55I" localSheetId="33">#REF!</definedName>
    <definedName name="TFM55I" localSheetId="15">TFM55I!$B$1</definedName>
    <definedName name="TFM55I" localSheetId="39">#REF!</definedName>
    <definedName name="TFM55I" localSheetId="16">TFM55I!$B$1</definedName>
    <definedName name="TFM55I" localSheetId="34">#REF!</definedName>
    <definedName name="TFM55I" localSheetId="26">#REF!</definedName>
    <definedName name="TFM55I" localSheetId="21">#REF!</definedName>
    <definedName name="TFM55I" localSheetId="24">#REF!</definedName>
    <definedName name="TFM55I" localSheetId="9">TFM55I!$B$1</definedName>
    <definedName name="TFM55I" localSheetId="58">TFM55I!$B$1</definedName>
    <definedName name="TFM55I" localSheetId="57">TFM55I!$B$1</definedName>
    <definedName name="TFM55I" localSheetId="56">TFM55I!$B$1</definedName>
    <definedName name="TFM55I" localSheetId="55">TFM55I!$B$1</definedName>
    <definedName name="TFM55I" localSheetId="54">TFM55I!$B$1</definedName>
    <definedName name="TFM55I" localSheetId="53">TFM55I!$B$1</definedName>
    <definedName name="TFM55I" localSheetId="52">TFM55I!$B$1</definedName>
    <definedName name="TFM55I" localSheetId="51">TFM55I!$B$1</definedName>
    <definedName name="TFM55I" localSheetId="50">TFM55I!$B$1</definedName>
    <definedName name="TFM55I" localSheetId="49">TFM55I!$B$1</definedName>
    <definedName name="TFM55I" localSheetId="6">TFM55I!$B$1</definedName>
    <definedName name="TFM55I" localSheetId="14">TFM55I!$B$1</definedName>
    <definedName name="TFM55I" localSheetId="35">#REF!</definedName>
    <definedName name="TFM55I" localSheetId="13">TFM55I!$B$1</definedName>
    <definedName name="TFM55I" localSheetId="30">#REF!</definedName>
    <definedName name="TFM55I" localSheetId="29">#REF!</definedName>
    <definedName name="TFM55I" localSheetId="27">#REF!</definedName>
    <definedName name="TFM55I" localSheetId="10">TFM55I!$B$1</definedName>
    <definedName name="TFM55I" localSheetId="36">#REF!</definedName>
    <definedName name="TFM55I" localSheetId="38">#REF!</definedName>
    <definedName name="TFM55I" localSheetId="7">TFM55I!$B$1</definedName>
    <definedName name="TFM55I" localSheetId="23">#REF!</definedName>
    <definedName name="TFM55I" localSheetId="31">#REF!</definedName>
    <definedName name="TFM55I" localSheetId="32">#REF!</definedName>
    <definedName name="TFM55I" localSheetId="12">TFM55I!$B$1</definedName>
    <definedName name="TFM55I" localSheetId="41">#REF!</definedName>
    <definedName name="TFM55I" localSheetId="37">#REF!</definedName>
    <definedName name="TFM55I" localSheetId="17">TFM55I!$B$1</definedName>
    <definedName name="TFM55I" localSheetId="18">#REF!</definedName>
    <definedName name="TFM55I" localSheetId="19">#REF!</definedName>
    <definedName name="TFM55I" localSheetId="28">#REF!</definedName>
    <definedName name="TFM55I" localSheetId="8">TFM55I!$B$1</definedName>
    <definedName name="TFM55I" localSheetId="25">#REF!</definedName>
    <definedName name="TFM55I" localSheetId="22">#REF!</definedName>
    <definedName name="TFM55I" localSheetId="11">TFM55I!$B$1</definedName>
    <definedName name="TFM55I" localSheetId="42">#REF!</definedName>
    <definedName name="TFM55I" localSheetId="43">#REF!</definedName>
    <definedName name="TFM55I">#REF!</definedName>
    <definedName name="TFM55I_Debt_Related" localSheetId="49">TFM55I!$B$11:$H$27</definedName>
    <definedName name="TFM55INAV" localSheetId="49">TFM55I!$B$40:$B$47</definedName>
    <definedName name="TFM55J" localSheetId="1">#REF!</definedName>
    <definedName name="TFM55J" localSheetId="15">#REF!</definedName>
    <definedName name="TFM55J" localSheetId="16">#REF!</definedName>
    <definedName name="TFM55J" localSheetId="9">#REF!</definedName>
    <definedName name="TFM55J" localSheetId="58">#REF!</definedName>
    <definedName name="TFM55J" localSheetId="57">#REF!</definedName>
    <definedName name="TFM55J" localSheetId="56">#REF!</definedName>
    <definedName name="TFM55J" localSheetId="55">#REF!</definedName>
    <definedName name="TFM55J" localSheetId="54">#REF!</definedName>
    <definedName name="TFM55J" localSheetId="53">#REF!</definedName>
    <definedName name="TFM55J" localSheetId="52">#REF!</definedName>
    <definedName name="TFM55J" localSheetId="51">#REF!</definedName>
    <definedName name="TFM55J" localSheetId="50">#REF!</definedName>
    <definedName name="TFM55J" localSheetId="49">#REF!</definedName>
    <definedName name="TFM55J" localSheetId="48">#REF!</definedName>
    <definedName name="TFM55J" localSheetId="47">#REF!</definedName>
    <definedName name="TFM55J" localSheetId="46">#REF!</definedName>
    <definedName name="TFM55J" localSheetId="45">#REF!</definedName>
    <definedName name="TFM55J" localSheetId="44">#REF!</definedName>
    <definedName name="TFM55J" localSheetId="6">#REF!</definedName>
    <definedName name="TFM55J" localSheetId="14">#REF!</definedName>
    <definedName name="TFM55J" localSheetId="13">#REF!</definedName>
    <definedName name="TFM55J" localSheetId="10">#REF!</definedName>
    <definedName name="TFM55J" localSheetId="7">#REF!</definedName>
    <definedName name="TFM55J" localSheetId="12">#REF!</definedName>
    <definedName name="TFM55J" localSheetId="17">#REF!</definedName>
    <definedName name="TFM55J" localSheetId="8">#REF!</definedName>
    <definedName name="TFM55J" localSheetId="11">#REF!</definedName>
    <definedName name="TFM55J">#REF!</definedName>
    <definedName name="TFM56A" localSheetId="33">#REF!</definedName>
    <definedName name="TFM56A" localSheetId="15">TFM56A!$B$1</definedName>
    <definedName name="TFM56A" localSheetId="39">#REF!</definedName>
    <definedName name="TFM56A" localSheetId="16">TFM56A!$B$1</definedName>
    <definedName name="TFM56A" localSheetId="34">#REF!</definedName>
    <definedName name="TFM56A" localSheetId="26">#REF!</definedName>
    <definedName name="TFM56A" localSheetId="21">#REF!</definedName>
    <definedName name="TFM56A" localSheetId="24">#REF!</definedName>
    <definedName name="TFM56A" localSheetId="9">TFM56A!$B$1</definedName>
    <definedName name="TFM56A" localSheetId="58">TFM56A!$B$1</definedName>
    <definedName name="TFM56A" localSheetId="57">TFM56A!$B$1</definedName>
    <definedName name="TFM56A" localSheetId="56">TFM56A!$B$1</definedName>
    <definedName name="TFM56A" localSheetId="55">TFM56A!$B$1</definedName>
    <definedName name="TFM56A" localSheetId="54">TFM56A!$B$1</definedName>
    <definedName name="TFM56A" localSheetId="53">TFM56A!$B$1</definedName>
    <definedName name="TFM56A" localSheetId="52">TFM56A!$B$1</definedName>
    <definedName name="TFM56A" localSheetId="51">TFM56A!$B$1</definedName>
    <definedName name="TFM56A" localSheetId="50">TFM56A!$B$1</definedName>
    <definedName name="TFM56A" localSheetId="49">TFM56A!$B$1</definedName>
    <definedName name="TFM56A" localSheetId="48">TFM56A!$B$1</definedName>
    <definedName name="TFM56A" localSheetId="6">TFM56A!$B$1</definedName>
    <definedName name="TFM56A" localSheetId="14">TFM56A!$B$1</definedName>
    <definedName name="TFM56A" localSheetId="35">#REF!</definedName>
    <definedName name="TFM56A" localSheetId="13">TFM56A!$B$1</definedName>
    <definedName name="TFM56A" localSheetId="30">#REF!</definedName>
    <definedName name="TFM56A" localSheetId="29">#REF!</definedName>
    <definedName name="TFM56A" localSheetId="27">#REF!</definedName>
    <definedName name="TFM56A" localSheetId="10">TFM56A!$B$1</definedName>
    <definedName name="TFM56A" localSheetId="36">#REF!</definedName>
    <definedName name="TFM56A" localSheetId="38">#REF!</definedName>
    <definedName name="TFM56A" localSheetId="7">TFM56A!$B$1</definedName>
    <definedName name="TFM56A" localSheetId="23">#REF!</definedName>
    <definedName name="TFM56A" localSheetId="31">#REF!</definedName>
    <definedName name="TFM56A" localSheetId="32">#REF!</definedName>
    <definedName name="TFM56A" localSheetId="12">TFM56A!$B$1</definedName>
    <definedName name="TFM56A" localSheetId="41">#REF!</definedName>
    <definedName name="TFM56A" localSheetId="37">#REF!</definedName>
    <definedName name="TFM56A" localSheetId="17">TFM56A!$B$1</definedName>
    <definedName name="TFM56A" localSheetId="18">#REF!</definedName>
    <definedName name="TFM56A" localSheetId="19">#REF!</definedName>
    <definedName name="TFM56A" localSheetId="28">#REF!</definedName>
    <definedName name="TFM56A" localSheetId="8">TFM56A!$B$1</definedName>
    <definedName name="TFM56A" localSheetId="25">#REF!</definedName>
    <definedName name="TFM56A" localSheetId="22">#REF!</definedName>
    <definedName name="TFM56A" localSheetId="11">TFM56A!$B$1</definedName>
    <definedName name="TFM56A" localSheetId="42">#REF!</definedName>
    <definedName name="TFM56A" localSheetId="43">#REF!</definedName>
    <definedName name="TFM56A">#REF!</definedName>
    <definedName name="TFM56A_Debt_Related" localSheetId="48">TFM56A!$B$11:$H$26</definedName>
    <definedName name="TFM56ANAV" localSheetId="48">TFM56A!$B$39:$B$46</definedName>
    <definedName name="TFM56B" localSheetId="15">#REF!</definedName>
    <definedName name="TFM56B" localSheetId="16">#REF!</definedName>
    <definedName name="TFM56B" localSheetId="9">#REF!</definedName>
    <definedName name="TFM56B" localSheetId="58">#REF!</definedName>
    <definedName name="TFM56B" localSheetId="57">#REF!</definedName>
    <definedName name="TFM56B" localSheetId="56">#REF!</definedName>
    <definedName name="TFM56B" localSheetId="55">#REF!</definedName>
    <definedName name="TFM56B" localSheetId="54">#REF!</definedName>
    <definedName name="TFM56B" localSheetId="53">#REF!</definedName>
    <definedName name="TFM56B" localSheetId="52">#REF!</definedName>
    <definedName name="TFM56B" localSheetId="51">#REF!</definedName>
    <definedName name="TFM56B" localSheetId="50">#REF!</definedName>
    <definedName name="TFM56B" localSheetId="49">#REF!</definedName>
    <definedName name="TFM56B" localSheetId="48">#REF!</definedName>
    <definedName name="TFM56B" localSheetId="47">TFM56B!$B$1</definedName>
    <definedName name="TFM56B" localSheetId="6">#REF!</definedName>
    <definedName name="TFM56B" localSheetId="14">#REF!</definedName>
    <definedName name="TFM56B" localSheetId="13">#REF!</definedName>
    <definedName name="TFM56B" localSheetId="10">#REF!</definedName>
    <definedName name="TFM56B" localSheetId="7">#REF!</definedName>
    <definedName name="TFM56B" localSheetId="12">#REF!</definedName>
    <definedName name="TFM56B" localSheetId="17">#REF!</definedName>
    <definedName name="TFM56B" localSheetId="8">#REF!</definedName>
    <definedName name="TFM56B" localSheetId="11">#REF!</definedName>
    <definedName name="TFM56B">#REF!</definedName>
    <definedName name="TFM56B_Debt_Related" localSheetId="47">TFM56B!$B$11:$H$31</definedName>
    <definedName name="TFM56BNAV" localSheetId="47">TFM56B!$B$44:$B$51</definedName>
    <definedName name="TFM56C" localSheetId="15">#REF!</definedName>
    <definedName name="TFM56C" localSheetId="16">#REF!</definedName>
    <definedName name="TFM56C" localSheetId="9">#REF!</definedName>
    <definedName name="TFM56C" localSheetId="58">#REF!</definedName>
    <definedName name="TFM56C" localSheetId="57">#REF!</definedName>
    <definedName name="TFM56C" localSheetId="56">#REF!</definedName>
    <definedName name="TFM56C" localSheetId="55">#REF!</definedName>
    <definedName name="TFM56C" localSheetId="54">#REF!</definedName>
    <definedName name="TFM56C" localSheetId="53">#REF!</definedName>
    <definedName name="TFM56C" localSheetId="52">#REF!</definedName>
    <definedName name="TFM56C" localSheetId="51">#REF!</definedName>
    <definedName name="TFM56C" localSheetId="50">#REF!</definedName>
    <definedName name="TFM56C" localSheetId="49">#REF!</definedName>
    <definedName name="TFM56C" localSheetId="48">#REF!</definedName>
    <definedName name="TFM56C" localSheetId="47">#REF!</definedName>
    <definedName name="TFM56C" localSheetId="46">TFM56C!$B$1</definedName>
    <definedName name="TFM56C" localSheetId="6">#REF!</definedName>
    <definedName name="TFM56C" localSheetId="14">#REF!</definedName>
    <definedName name="TFM56C" localSheetId="13">#REF!</definedName>
    <definedName name="TFM56C" localSheetId="10">#REF!</definedName>
    <definedName name="TFM56C" localSheetId="7">#REF!</definedName>
    <definedName name="TFM56C" localSheetId="12">#REF!</definedName>
    <definedName name="TFM56C" localSheetId="17">#REF!</definedName>
    <definedName name="TFM56C" localSheetId="8">#REF!</definedName>
    <definedName name="TFM56C" localSheetId="11">#REF!</definedName>
    <definedName name="TFM56C">#REF!</definedName>
    <definedName name="TFM56C_Debt_Related" localSheetId="46">TFM56C!$B$11:$H$26</definedName>
    <definedName name="TFM56CNAV" localSheetId="46">TFM56C!$B$39:$B$46</definedName>
    <definedName name="TFM56D" localSheetId="15">#REF!</definedName>
    <definedName name="TFM56D" localSheetId="16">#REF!</definedName>
    <definedName name="TFM56D" localSheetId="9">#REF!</definedName>
    <definedName name="TFM56D" localSheetId="58">#REF!</definedName>
    <definedName name="TFM56D" localSheetId="57">#REF!</definedName>
    <definedName name="TFM56D" localSheetId="56">#REF!</definedName>
    <definedName name="TFM56D" localSheetId="55">#REF!</definedName>
    <definedName name="TFM56D" localSheetId="54">#REF!</definedName>
    <definedName name="TFM56D" localSheetId="53">#REF!</definedName>
    <definedName name="TFM56D" localSheetId="52">#REF!</definedName>
    <definedName name="TFM56D" localSheetId="51">#REF!</definedName>
    <definedName name="TFM56D" localSheetId="50">#REF!</definedName>
    <definedName name="TFM56D" localSheetId="49">#REF!</definedName>
    <definedName name="TFM56D" localSheetId="48">#REF!</definedName>
    <definedName name="TFM56D" localSheetId="47">#REF!</definedName>
    <definedName name="TFM56D" localSheetId="46">#REF!</definedName>
    <definedName name="TFM56D" localSheetId="45">TFM56D!$B$1</definedName>
    <definedName name="TFM56D" localSheetId="6">#REF!</definedName>
    <definedName name="TFM56D" localSheetId="14">#REF!</definedName>
    <definedName name="TFM56D" localSheetId="13">#REF!</definedName>
    <definedName name="TFM56D" localSheetId="10">#REF!</definedName>
    <definedName name="TFM56D" localSheetId="7">#REF!</definedName>
    <definedName name="TFM56D" localSheetId="12">#REF!</definedName>
    <definedName name="TFM56D" localSheetId="17">#REF!</definedName>
    <definedName name="TFM56D" localSheetId="8">#REF!</definedName>
    <definedName name="TFM56D" localSheetId="11">#REF!</definedName>
    <definedName name="TFM56D">#REF!</definedName>
    <definedName name="TFM56D_Debt_Related" localSheetId="45">TFM56D!$B$11:$H$27</definedName>
    <definedName name="TFM56DNAV" localSheetId="45">TFM56D!$B$40:$B$47</definedName>
    <definedName name="TFM56E" localSheetId="1">#REF!</definedName>
    <definedName name="TFM56E" localSheetId="15">#REF!</definedName>
    <definedName name="TFM56E" localSheetId="16">#REF!</definedName>
    <definedName name="TFM56E" localSheetId="9">#REF!</definedName>
    <definedName name="TFM56E" localSheetId="58">#REF!</definedName>
    <definedName name="TFM56E" localSheetId="57">#REF!</definedName>
    <definedName name="TFM56E" localSheetId="56">#REF!</definedName>
    <definedName name="TFM56E" localSheetId="55">#REF!</definedName>
    <definedName name="TFM56E" localSheetId="54">#REF!</definedName>
    <definedName name="TFM56E" localSheetId="53">#REF!</definedName>
    <definedName name="TFM56E" localSheetId="52">#REF!</definedName>
    <definedName name="TFM56E" localSheetId="51">#REF!</definedName>
    <definedName name="TFM56E" localSheetId="50">#REF!</definedName>
    <definedName name="TFM56E" localSheetId="49">#REF!</definedName>
    <definedName name="TFM56E" localSheetId="48">#REF!</definedName>
    <definedName name="TFM56E" localSheetId="47">#REF!</definedName>
    <definedName name="TFM56E" localSheetId="46">#REF!</definedName>
    <definedName name="TFM56E" localSheetId="45">#REF!</definedName>
    <definedName name="TFM56E" localSheetId="44">#REF!</definedName>
    <definedName name="TFM56E" localSheetId="6">#REF!</definedName>
    <definedName name="TFM56E" localSheetId="14">#REF!</definedName>
    <definedName name="TFM56E" localSheetId="13">#REF!</definedName>
    <definedName name="TFM56E" localSheetId="10">#REF!</definedName>
    <definedName name="TFM56E" localSheetId="7">#REF!</definedName>
    <definedName name="TFM56E" localSheetId="12">#REF!</definedName>
    <definedName name="TFM56E" localSheetId="17">#REF!</definedName>
    <definedName name="TFM56E" localSheetId="8">#REF!</definedName>
    <definedName name="TFM56E" localSheetId="11">#REF!</definedName>
    <definedName name="TFM56E">#REF!</definedName>
    <definedName name="TFM56F" localSheetId="15">#REF!</definedName>
    <definedName name="TFM56F" localSheetId="16">#REF!</definedName>
    <definedName name="TFM56F" localSheetId="9">#REF!</definedName>
    <definedName name="TFM56F" localSheetId="58">#REF!</definedName>
    <definedName name="TFM56F" localSheetId="57">#REF!</definedName>
    <definedName name="TFM56F" localSheetId="56">#REF!</definedName>
    <definedName name="TFM56F" localSheetId="55">#REF!</definedName>
    <definedName name="TFM56F" localSheetId="54">#REF!</definedName>
    <definedName name="TFM56F" localSheetId="53">#REF!</definedName>
    <definedName name="TFM56F" localSheetId="52">#REF!</definedName>
    <definedName name="TFM56F" localSheetId="51">#REF!</definedName>
    <definedName name="TFM56F" localSheetId="50">#REF!</definedName>
    <definedName name="TFM56F" localSheetId="49">#REF!</definedName>
    <definedName name="TFM56F" localSheetId="48">#REF!</definedName>
    <definedName name="TFM56F" localSheetId="47">#REF!</definedName>
    <definedName name="TFM56F" localSheetId="46">#REF!</definedName>
    <definedName name="TFM56F" localSheetId="45">#REF!</definedName>
    <definedName name="TFM56F" localSheetId="44">TFM56F!$B$1</definedName>
    <definedName name="TFM56F" localSheetId="6">#REF!</definedName>
    <definedName name="TFM56F" localSheetId="14">#REF!</definedName>
    <definedName name="TFM56F" localSheetId="13">#REF!</definedName>
    <definedName name="TFM56F" localSheetId="10">#REF!</definedName>
    <definedName name="TFM56F" localSheetId="7">#REF!</definedName>
    <definedName name="TFM56F" localSheetId="12">#REF!</definedName>
    <definedName name="TFM56F" localSheetId="17">#REF!</definedName>
    <definedName name="TFM56F" localSheetId="8">#REF!</definedName>
    <definedName name="TFM56F" localSheetId="11">#REF!</definedName>
    <definedName name="TFM56F">#REF!</definedName>
    <definedName name="TFM56F_Debt_Related" localSheetId="44">TFM56F!$B$11:$H$30</definedName>
    <definedName name="TFM56FNAV" localSheetId="44">TFM56F!$B$43:$B$50</definedName>
    <definedName name="TFMP02" localSheetId="1">#REF!</definedName>
    <definedName name="TFMP02" localSheetId="15">#REF!</definedName>
    <definedName name="TFMP02" localSheetId="16">#REF!</definedName>
    <definedName name="TFMP02" localSheetId="9">#REF!</definedName>
    <definedName name="TFMP02" localSheetId="58">#REF!</definedName>
    <definedName name="TFMP02" localSheetId="57">#REF!</definedName>
    <definedName name="TFMP02" localSheetId="56">#REF!</definedName>
    <definedName name="TFMP02" localSheetId="55">#REF!</definedName>
    <definedName name="TFMP02" localSheetId="54">#REF!</definedName>
    <definedName name="TFMP02" localSheetId="53">#REF!</definedName>
    <definedName name="TFMP02" localSheetId="52">#REF!</definedName>
    <definedName name="TFMP02" localSheetId="51">#REF!</definedName>
    <definedName name="TFMP02" localSheetId="50">#REF!</definedName>
    <definedName name="TFMP02" localSheetId="49">#REF!</definedName>
    <definedName name="TFMP02" localSheetId="48">#REF!</definedName>
    <definedName name="TFMP02" localSheetId="47">#REF!</definedName>
    <definedName name="TFMP02" localSheetId="46">#REF!</definedName>
    <definedName name="TFMP02" localSheetId="45">#REF!</definedName>
    <definedName name="TFMP02" localSheetId="44">#REF!</definedName>
    <definedName name="TFMP02" localSheetId="6">#REF!</definedName>
    <definedName name="TFMP02" localSheetId="14">#REF!</definedName>
    <definedName name="TFMP02" localSheetId="13">#REF!</definedName>
    <definedName name="TFMP02" localSheetId="10">#REF!</definedName>
    <definedName name="TFMP02" localSheetId="7">#REF!</definedName>
    <definedName name="TFMP02" localSheetId="12">#REF!</definedName>
    <definedName name="TFMP02" localSheetId="17">#REF!</definedName>
    <definedName name="TFMP02" localSheetId="8">#REF!</definedName>
    <definedName name="TFMP02" localSheetId="11">#REF!</definedName>
    <definedName name="TFMP02">#REF!</definedName>
    <definedName name="TFMP04" localSheetId="1">#REF!</definedName>
    <definedName name="TFMP04" localSheetId="15">#REF!</definedName>
    <definedName name="TFMP04" localSheetId="16">#REF!</definedName>
    <definedName name="TFMP04" localSheetId="9">#REF!</definedName>
    <definedName name="TFMP04" localSheetId="58">#REF!</definedName>
    <definedName name="TFMP04" localSheetId="57">#REF!</definedName>
    <definedName name="TFMP04" localSheetId="56">#REF!</definedName>
    <definedName name="TFMP04" localSheetId="55">#REF!</definedName>
    <definedName name="TFMP04" localSheetId="54">#REF!</definedName>
    <definedName name="TFMP04" localSheetId="53">#REF!</definedName>
    <definedName name="TFMP04" localSheetId="52">#REF!</definedName>
    <definedName name="TFMP04" localSheetId="51">#REF!</definedName>
    <definedName name="TFMP04" localSheetId="50">#REF!</definedName>
    <definedName name="TFMP04" localSheetId="49">#REF!</definedName>
    <definedName name="TFMP04" localSheetId="48">#REF!</definedName>
    <definedName name="TFMP04" localSheetId="47">#REF!</definedName>
    <definedName name="TFMP04" localSheetId="46">#REF!</definedName>
    <definedName name="TFMP04" localSheetId="45">#REF!</definedName>
    <definedName name="TFMP04" localSheetId="44">#REF!</definedName>
    <definedName name="TFMP04" localSheetId="6">#REF!</definedName>
    <definedName name="TFMP04" localSheetId="14">#REF!</definedName>
    <definedName name="TFMP04" localSheetId="13">#REF!</definedName>
    <definedName name="TFMP04" localSheetId="10">#REF!</definedName>
    <definedName name="TFMP04" localSheetId="7">#REF!</definedName>
    <definedName name="TFMP04" localSheetId="12">#REF!</definedName>
    <definedName name="TFMP04" localSheetId="17">#REF!</definedName>
    <definedName name="TFMP04" localSheetId="8">#REF!</definedName>
    <definedName name="TFMP04" localSheetId="11">#REF!</definedName>
    <definedName name="TFMP04">#REF!</definedName>
    <definedName name="TFMP15" localSheetId="1">#REF!</definedName>
    <definedName name="TFMP15" localSheetId="15">#REF!</definedName>
    <definedName name="TFMP15" localSheetId="16">#REF!</definedName>
    <definedName name="TFMP15" localSheetId="9">#REF!</definedName>
    <definedName name="TFMP15" localSheetId="58">#REF!</definedName>
    <definedName name="TFMP15" localSheetId="57">#REF!</definedName>
    <definedName name="TFMP15" localSheetId="56">#REF!</definedName>
    <definedName name="TFMP15" localSheetId="55">#REF!</definedName>
    <definedName name="TFMP15" localSheetId="54">#REF!</definedName>
    <definedName name="TFMP15" localSheetId="53">#REF!</definedName>
    <definedName name="TFMP15" localSheetId="52">#REF!</definedName>
    <definedName name="TFMP15" localSheetId="51">#REF!</definedName>
    <definedName name="TFMP15" localSheetId="50">#REF!</definedName>
    <definedName name="TFMP15" localSheetId="49">#REF!</definedName>
    <definedName name="TFMP15" localSheetId="48">#REF!</definedName>
    <definedName name="TFMP15" localSheetId="47">#REF!</definedName>
    <definedName name="TFMP15" localSheetId="46">#REF!</definedName>
    <definedName name="TFMP15" localSheetId="45">#REF!</definedName>
    <definedName name="TFMP15" localSheetId="44">#REF!</definedName>
    <definedName name="TFMP15" localSheetId="6">#REF!</definedName>
    <definedName name="TFMP15" localSheetId="14">#REF!</definedName>
    <definedName name="TFMP15" localSheetId="13">#REF!</definedName>
    <definedName name="TFMP15" localSheetId="10">#REF!</definedName>
    <definedName name="TFMP15" localSheetId="7">#REF!</definedName>
    <definedName name="TFMP15" localSheetId="12">#REF!</definedName>
    <definedName name="TFMP15" localSheetId="17">#REF!</definedName>
    <definedName name="TFMP15" localSheetId="8">#REF!</definedName>
    <definedName name="TFMP15" localSheetId="11">#REF!</definedName>
    <definedName name="TFMP15">#REF!</definedName>
    <definedName name="TFMP19" localSheetId="1">#REF!</definedName>
    <definedName name="TFMP19" localSheetId="15">#REF!</definedName>
    <definedName name="TFMP19" localSheetId="16">#REF!</definedName>
    <definedName name="TFMP19" localSheetId="9">#REF!</definedName>
    <definedName name="TFMP19" localSheetId="58">#REF!</definedName>
    <definedName name="TFMP19" localSheetId="57">#REF!</definedName>
    <definedName name="TFMP19" localSheetId="56">#REF!</definedName>
    <definedName name="TFMP19" localSheetId="55">#REF!</definedName>
    <definedName name="TFMP19" localSheetId="54">#REF!</definedName>
    <definedName name="TFMP19" localSheetId="53">#REF!</definedName>
    <definedName name="TFMP19" localSheetId="52">#REF!</definedName>
    <definedName name="TFMP19" localSheetId="51">#REF!</definedName>
    <definedName name="TFMP19" localSheetId="50">#REF!</definedName>
    <definedName name="TFMP19" localSheetId="49">#REF!</definedName>
    <definedName name="TFMP19" localSheetId="48">#REF!</definedName>
    <definedName name="TFMP19" localSheetId="47">#REF!</definedName>
    <definedName name="TFMP19" localSheetId="46">#REF!</definedName>
    <definedName name="TFMP19" localSheetId="45">#REF!</definedName>
    <definedName name="TFMP19" localSheetId="44">#REF!</definedName>
    <definedName name="TFMP19" localSheetId="6">#REF!</definedName>
    <definedName name="TFMP19" localSheetId="14">#REF!</definedName>
    <definedName name="TFMP19" localSheetId="13">#REF!</definedName>
    <definedName name="TFMP19" localSheetId="10">#REF!</definedName>
    <definedName name="TFMP19" localSheetId="7">#REF!</definedName>
    <definedName name="TFMP19" localSheetId="12">#REF!</definedName>
    <definedName name="TFMP19" localSheetId="17">#REF!</definedName>
    <definedName name="TFMP19" localSheetId="8">#REF!</definedName>
    <definedName name="TFMP19" localSheetId="11">#REF!</definedName>
    <definedName name="TFMP19">#REF!</definedName>
    <definedName name="TFMP22" localSheetId="1">#REF!</definedName>
    <definedName name="TFMP22" localSheetId="15">#REF!</definedName>
    <definedName name="TFMP22" localSheetId="16">#REF!</definedName>
    <definedName name="TFMP22" localSheetId="9">#REF!</definedName>
    <definedName name="TFMP22" localSheetId="58">#REF!</definedName>
    <definedName name="TFMP22" localSheetId="57">#REF!</definedName>
    <definedName name="TFMP22" localSheetId="56">#REF!</definedName>
    <definedName name="TFMP22" localSheetId="55">#REF!</definedName>
    <definedName name="TFMP22" localSheetId="54">#REF!</definedName>
    <definedName name="TFMP22" localSheetId="53">#REF!</definedName>
    <definedName name="TFMP22" localSheetId="52">#REF!</definedName>
    <definedName name="TFMP22" localSheetId="51">#REF!</definedName>
    <definedName name="TFMP22" localSheetId="50">#REF!</definedName>
    <definedName name="TFMP22" localSheetId="49">#REF!</definedName>
    <definedName name="TFMP22" localSheetId="48">#REF!</definedName>
    <definedName name="TFMP22" localSheetId="47">#REF!</definedName>
    <definedName name="TFMP22" localSheetId="46">#REF!</definedName>
    <definedName name="TFMP22" localSheetId="45">#REF!</definedName>
    <definedName name="TFMP22" localSheetId="44">#REF!</definedName>
    <definedName name="TFMP22" localSheetId="6">#REF!</definedName>
    <definedName name="TFMP22" localSheetId="14">#REF!</definedName>
    <definedName name="TFMP22" localSheetId="13">#REF!</definedName>
    <definedName name="TFMP22" localSheetId="10">#REF!</definedName>
    <definedName name="TFMP22" localSheetId="7">#REF!</definedName>
    <definedName name="TFMP22" localSheetId="12">#REF!</definedName>
    <definedName name="TFMP22" localSheetId="17">#REF!</definedName>
    <definedName name="TFMP22" localSheetId="8">#REF!</definedName>
    <definedName name="TFMP22" localSheetId="11">#REF!</definedName>
    <definedName name="TFMP22">#REF!</definedName>
    <definedName name="TFMP23" localSheetId="1">#REF!</definedName>
    <definedName name="TFMP23" localSheetId="15">#REF!</definedName>
    <definedName name="TFMP23" localSheetId="16">#REF!</definedName>
    <definedName name="TFMP23" localSheetId="9">#REF!</definedName>
    <definedName name="TFMP23" localSheetId="58">#REF!</definedName>
    <definedName name="TFMP23" localSheetId="57">#REF!</definedName>
    <definedName name="TFMP23" localSheetId="56">#REF!</definedName>
    <definedName name="TFMP23" localSheetId="55">#REF!</definedName>
    <definedName name="TFMP23" localSheetId="54">#REF!</definedName>
    <definedName name="TFMP23" localSheetId="53">#REF!</definedName>
    <definedName name="TFMP23" localSheetId="52">#REF!</definedName>
    <definedName name="TFMP23" localSheetId="51">#REF!</definedName>
    <definedName name="TFMP23" localSheetId="50">#REF!</definedName>
    <definedName name="TFMP23" localSheetId="49">#REF!</definedName>
    <definedName name="TFMP23" localSheetId="48">#REF!</definedName>
    <definedName name="TFMP23" localSheetId="47">#REF!</definedName>
    <definedName name="TFMP23" localSheetId="46">#REF!</definedName>
    <definedName name="TFMP23" localSheetId="45">#REF!</definedName>
    <definedName name="TFMP23" localSheetId="44">#REF!</definedName>
    <definedName name="TFMP23" localSheetId="6">#REF!</definedName>
    <definedName name="TFMP23" localSheetId="14">#REF!</definedName>
    <definedName name="TFMP23" localSheetId="13">#REF!</definedName>
    <definedName name="TFMP23" localSheetId="10">#REF!</definedName>
    <definedName name="TFMP23" localSheetId="7">#REF!</definedName>
    <definedName name="TFMP23" localSheetId="12">#REF!</definedName>
    <definedName name="TFMP23" localSheetId="17">#REF!</definedName>
    <definedName name="TFMP23" localSheetId="8">#REF!</definedName>
    <definedName name="TFMP23" localSheetId="11">#REF!</definedName>
    <definedName name="TFMP23">#REF!</definedName>
    <definedName name="TFMP24" localSheetId="1">#REF!</definedName>
    <definedName name="TFMP24" localSheetId="15">#REF!</definedName>
    <definedName name="TFMP24" localSheetId="16">#REF!</definedName>
    <definedName name="TFMP24" localSheetId="9">#REF!</definedName>
    <definedName name="TFMP24" localSheetId="58">#REF!</definedName>
    <definedName name="TFMP24" localSheetId="57">#REF!</definedName>
    <definedName name="TFMP24" localSheetId="56">#REF!</definedName>
    <definedName name="TFMP24" localSheetId="55">#REF!</definedName>
    <definedName name="TFMP24" localSheetId="54">#REF!</definedName>
    <definedName name="TFMP24" localSheetId="53">#REF!</definedName>
    <definedName name="TFMP24" localSheetId="52">#REF!</definedName>
    <definedName name="TFMP24" localSheetId="51">#REF!</definedName>
    <definedName name="TFMP24" localSheetId="50">#REF!</definedName>
    <definedName name="TFMP24" localSheetId="49">#REF!</definedName>
    <definedName name="TFMP24" localSheetId="48">#REF!</definedName>
    <definedName name="TFMP24" localSheetId="47">#REF!</definedName>
    <definedName name="TFMP24" localSheetId="46">#REF!</definedName>
    <definedName name="TFMP24" localSheetId="45">#REF!</definedName>
    <definedName name="TFMP24" localSheetId="44">#REF!</definedName>
    <definedName name="TFMP24" localSheetId="6">#REF!</definedName>
    <definedName name="TFMP24" localSheetId="14">#REF!</definedName>
    <definedName name="TFMP24" localSheetId="13">#REF!</definedName>
    <definedName name="TFMP24" localSheetId="10">#REF!</definedName>
    <definedName name="TFMP24" localSheetId="7">#REF!</definedName>
    <definedName name="TFMP24" localSheetId="12">#REF!</definedName>
    <definedName name="TFMP24" localSheetId="17">#REF!</definedName>
    <definedName name="TFMP24" localSheetId="8">#REF!</definedName>
    <definedName name="TFMP24" localSheetId="11">#REF!</definedName>
    <definedName name="TFMP24">#REF!</definedName>
    <definedName name="TFMP25" localSheetId="1">#REF!</definedName>
    <definedName name="TFMP25" localSheetId="15">#REF!</definedName>
    <definedName name="TFMP25" localSheetId="16">#REF!</definedName>
    <definedName name="TFMP25" localSheetId="9">#REF!</definedName>
    <definedName name="TFMP25" localSheetId="58">#REF!</definedName>
    <definedName name="TFMP25" localSheetId="57">#REF!</definedName>
    <definedName name="TFMP25" localSheetId="56">#REF!</definedName>
    <definedName name="TFMP25" localSheetId="55">#REF!</definedName>
    <definedName name="TFMP25" localSheetId="54">#REF!</definedName>
    <definedName name="TFMP25" localSheetId="53">#REF!</definedName>
    <definedName name="TFMP25" localSheetId="52">#REF!</definedName>
    <definedName name="TFMP25" localSheetId="51">#REF!</definedName>
    <definedName name="TFMP25" localSheetId="50">#REF!</definedName>
    <definedName name="TFMP25" localSheetId="49">#REF!</definedName>
    <definedName name="TFMP25" localSheetId="48">#REF!</definedName>
    <definedName name="TFMP25" localSheetId="47">#REF!</definedName>
    <definedName name="TFMP25" localSheetId="46">#REF!</definedName>
    <definedName name="TFMP25" localSheetId="45">#REF!</definedName>
    <definedName name="TFMP25" localSheetId="44">#REF!</definedName>
    <definedName name="TFMP25" localSheetId="6">#REF!</definedName>
    <definedName name="TFMP25" localSheetId="14">#REF!</definedName>
    <definedName name="TFMP25" localSheetId="13">#REF!</definedName>
    <definedName name="TFMP25" localSheetId="10">#REF!</definedName>
    <definedName name="TFMP25" localSheetId="7">#REF!</definedName>
    <definedName name="TFMP25" localSheetId="12">#REF!</definedName>
    <definedName name="TFMP25" localSheetId="17">#REF!</definedName>
    <definedName name="TFMP25" localSheetId="8">#REF!</definedName>
    <definedName name="TFMP25" localSheetId="11">#REF!</definedName>
    <definedName name="TFMP25">#REF!</definedName>
    <definedName name="TFMP27" localSheetId="1">#REF!</definedName>
    <definedName name="TFMP27" localSheetId="15">#REF!</definedName>
    <definedName name="TFMP27" localSheetId="16">#REF!</definedName>
    <definedName name="TFMP27" localSheetId="9">#REF!</definedName>
    <definedName name="TFMP27" localSheetId="58">#REF!</definedName>
    <definedName name="TFMP27" localSheetId="57">#REF!</definedName>
    <definedName name="TFMP27" localSheetId="56">#REF!</definedName>
    <definedName name="TFMP27" localSheetId="55">#REF!</definedName>
    <definedName name="TFMP27" localSheetId="54">#REF!</definedName>
    <definedName name="TFMP27" localSheetId="53">#REF!</definedName>
    <definedName name="TFMP27" localSheetId="52">#REF!</definedName>
    <definedName name="TFMP27" localSheetId="51">#REF!</definedName>
    <definedName name="TFMP27" localSheetId="50">#REF!</definedName>
    <definedName name="TFMP27" localSheetId="49">#REF!</definedName>
    <definedName name="TFMP27" localSheetId="48">#REF!</definedName>
    <definedName name="TFMP27" localSheetId="47">#REF!</definedName>
    <definedName name="TFMP27" localSheetId="46">#REF!</definedName>
    <definedName name="TFMP27" localSheetId="45">#REF!</definedName>
    <definedName name="TFMP27" localSheetId="44">#REF!</definedName>
    <definedName name="TFMP27" localSheetId="6">#REF!</definedName>
    <definedName name="TFMP27" localSheetId="14">#REF!</definedName>
    <definedName name="TFMP27" localSheetId="13">#REF!</definedName>
    <definedName name="TFMP27" localSheetId="10">#REF!</definedName>
    <definedName name="TFMP27" localSheetId="7">#REF!</definedName>
    <definedName name="TFMP27" localSheetId="12">#REF!</definedName>
    <definedName name="TFMP27" localSheetId="17">#REF!</definedName>
    <definedName name="TFMP27" localSheetId="8">#REF!</definedName>
    <definedName name="TFMP27" localSheetId="11">#REF!</definedName>
    <definedName name="TFMP27">#REF!</definedName>
    <definedName name="TFMP30" localSheetId="1">#REF!</definedName>
    <definedName name="TFMP30" localSheetId="15">#REF!</definedName>
    <definedName name="TFMP30" localSheetId="16">#REF!</definedName>
    <definedName name="TFMP30" localSheetId="9">#REF!</definedName>
    <definedName name="TFMP30" localSheetId="58">#REF!</definedName>
    <definedName name="TFMP30" localSheetId="57">#REF!</definedName>
    <definedName name="TFMP30" localSheetId="56">#REF!</definedName>
    <definedName name="TFMP30" localSheetId="55">#REF!</definedName>
    <definedName name="TFMP30" localSheetId="54">#REF!</definedName>
    <definedName name="TFMP30" localSheetId="53">#REF!</definedName>
    <definedName name="TFMP30" localSheetId="52">#REF!</definedName>
    <definedName name="TFMP30" localSheetId="51">#REF!</definedName>
    <definedName name="TFMP30" localSheetId="50">#REF!</definedName>
    <definedName name="TFMP30" localSheetId="49">#REF!</definedName>
    <definedName name="TFMP30" localSheetId="48">#REF!</definedName>
    <definedName name="TFMP30" localSheetId="47">#REF!</definedName>
    <definedName name="TFMP30" localSheetId="46">#REF!</definedName>
    <definedName name="TFMP30" localSheetId="45">#REF!</definedName>
    <definedName name="TFMP30" localSheetId="44">#REF!</definedName>
    <definedName name="TFMP30" localSheetId="6">#REF!</definedName>
    <definedName name="TFMP30" localSheetId="14">#REF!</definedName>
    <definedName name="TFMP30" localSheetId="13">#REF!</definedName>
    <definedName name="TFMP30" localSheetId="10">#REF!</definedName>
    <definedName name="TFMP30" localSheetId="7">#REF!</definedName>
    <definedName name="TFMP30" localSheetId="12">#REF!</definedName>
    <definedName name="TFMP30" localSheetId="17">#REF!</definedName>
    <definedName name="TFMP30" localSheetId="8">#REF!</definedName>
    <definedName name="TFMP30" localSheetId="11">#REF!</definedName>
    <definedName name="TFMP30">#REF!</definedName>
    <definedName name="TFMP32" localSheetId="1">#REF!</definedName>
    <definedName name="TFMP32" localSheetId="15">#REF!</definedName>
    <definedName name="TFMP32" localSheetId="16">#REF!</definedName>
    <definedName name="TFMP32" localSheetId="9">#REF!</definedName>
    <definedName name="TFMP32" localSheetId="58">#REF!</definedName>
    <definedName name="TFMP32" localSheetId="57">#REF!</definedName>
    <definedName name="TFMP32" localSheetId="56">#REF!</definedName>
    <definedName name="TFMP32" localSheetId="55">#REF!</definedName>
    <definedName name="TFMP32" localSheetId="54">#REF!</definedName>
    <definedName name="TFMP32" localSheetId="53">#REF!</definedName>
    <definedName name="TFMP32" localSheetId="52">#REF!</definedName>
    <definedName name="TFMP32" localSheetId="51">#REF!</definedName>
    <definedName name="TFMP32" localSheetId="50">#REF!</definedName>
    <definedName name="TFMP32" localSheetId="49">#REF!</definedName>
    <definedName name="TFMP32" localSheetId="48">#REF!</definedName>
    <definedName name="TFMP32" localSheetId="47">#REF!</definedName>
    <definedName name="TFMP32" localSheetId="46">#REF!</definedName>
    <definedName name="TFMP32" localSheetId="45">#REF!</definedName>
    <definedName name="TFMP32" localSheetId="44">#REF!</definedName>
    <definedName name="TFMP32" localSheetId="6">#REF!</definedName>
    <definedName name="TFMP32" localSheetId="14">#REF!</definedName>
    <definedName name="TFMP32" localSheetId="13">#REF!</definedName>
    <definedName name="TFMP32" localSheetId="10">#REF!</definedName>
    <definedName name="TFMP32" localSheetId="7">#REF!</definedName>
    <definedName name="TFMP32" localSheetId="12">#REF!</definedName>
    <definedName name="TFMP32" localSheetId="17">#REF!</definedName>
    <definedName name="TFMP32" localSheetId="8">#REF!</definedName>
    <definedName name="TFMP32" localSheetId="11">#REF!</definedName>
    <definedName name="TFMP32">#REF!</definedName>
    <definedName name="TFMP33" localSheetId="1">#REF!</definedName>
    <definedName name="TFMP33" localSheetId="15">#REF!</definedName>
    <definedName name="TFMP33" localSheetId="16">#REF!</definedName>
    <definedName name="TFMP33" localSheetId="9">#REF!</definedName>
    <definedName name="TFMP33" localSheetId="58">#REF!</definedName>
    <definedName name="TFMP33" localSheetId="57">#REF!</definedName>
    <definedName name="TFMP33" localSheetId="56">#REF!</definedName>
    <definedName name="TFMP33" localSheetId="55">#REF!</definedName>
    <definedName name="TFMP33" localSheetId="54">#REF!</definedName>
    <definedName name="TFMP33" localSheetId="53">#REF!</definedName>
    <definedName name="TFMP33" localSheetId="52">#REF!</definedName>
    <definedName name="TFMP33" localSheetId="51">#REF!</definedName>
    <definedName name="TFMP33" localSheetId="50">#REF!</definedName>
    <definedName name="TFMP33" localSheetId="49">#REF!</definedName>
    <definedName name="TFMP33" localSheetId="48">#REF!</definedName>
    <definedName name="TFMP33" localSheetId="47">#REF!</definedName>
    <definedName name="TFMP33" localSheetId="46">#REF!</definedName>
    <definedName name="TFMP33" localSheetId="45">#REF!</definedName>
    <definedName name="TFMP33" localSheetId="44">#REF!</definedName>
    <definedName name="TFMP33" localSheetId="6">#REF!</definedName>
    <definedName name="TFMP33" localSheetId="14">#REF!</definedName>
    <definedName name="TFMP33" localSheetId="13">#REF!</definedName>
    <definedName name="TFMP33" localSheetId="10">#REF!</definedName>
    <definedName name="TFMP33" localSheetId="7">#REF!</definedName>
    <definedName name="TFMP33" localSheetId="12">#REF!</definedName>
    <definedName name="TFMP33" localSheetId="17">#REF!</definedName>
    <definedName name="TFMP33" localSheetId="8">#REF!</definedName>
    <definedName name="TFMP33" localSheetId="11">#REF!</definedName>
    <definedName name="TFMP33">#REF!</definedName>
    <definedName name="TFMP35" localSheetId="1">#REF!</definedName>
    <definedName name="TFMP35" localSheetId="15">#REF!</definedName>
    <definedName name="TFMP35" localSheetId="16">#REF!</definedName>
    <definedName name="TFMP35" localSheetId="9">#REF!</definedName>
    <definedName name="TFMP35" localSheetId="58">#REF!</definedName>
    <definedName name="TFMP35" localSheetId="57">#REF!</definedName>
    <definedName name="TFMP35" localSheetId="56">#REF!</definedName>
    <definedName name="TFMP35" localSheetId="55">#REF!</definedName>
    <definedName name="TFMP35" localSheetId="54">#REF!</definedName>
    <definedName name="TFMP35" localSheetId="53">#REF!</definedName>
    <definedName name="TFMP35" localSheetId="52">#REF!</definedName>
    <definedName name="TFMP35" localSheetId="51">#REF!</definedName>
    <definedName name="TFMP35" localSheetId="50">#REF!</definedName>
    <definedName name="TFMP35" localSheetId="49">#REF!</definedName>
    <definedName name="TFMP35" localSheetId="48">#REF!</definedName>
    <definedName name="TFMP35" localSheetId="47">#REF!</definedName>
    <definedName name="TFMP35" localSheetId="46">#REF!</definedName>
    <definedName name="TFMP35" localSheetId="45">#REF!</definedName>
    <definedName name="TFMP35" localSheetId="44">#REF!</definedName>
    <definedName name="TFMP35" localSheetId="6">#REF!</definedName>
    <definedName name="TFMP35" localSheetId="14">#REF!</definedName>
    <definedName name="TFMP35" localSheetId="13">#REF!</definedName>
    <definedName name="TFMP35" localSheetId="10">#REF!</definedName>
    <definedName name="TFMP35" localSheetId="7">#REF!</definedName>
    <definedName name="TFMP35" localSheetId="12">#REF!</definedName>
    <definedName name="TFMP35" localSheetId="17">#REF!</definedName>
    <definedName name="TFMP35" localSheetId="8">#REF!</definedName>
    <definedName name="TFMP35" localSheetId="11">#REF!</definedName>
    <definedName name="TFMP35">#REF!</definedName>
    <definedName name="TFMP36" localSheetId="1">#REF!</definedName>
    <definedName name="TFMP36" localSheetId="15">#REF!</definedName>
    <definedName name="TFMP36" localSheetId="16">#REF!</definedName>
    <definedName name="TFMP36" localSheetId="9">#REF!</definedName>
    <definedName name="TFMP36" localSheetId="58">#REF!</definedName>
    <definedName name="TFMP36" localSheetId="57">#REF!</definedName>
    <definedName name="TFMP36" localSheetId="56">#REF!</definedName>
    <definedName name="TFMP36" localSheetId="55">#REF!</definedName>
    <definedName name="TFMP36" localSheetId="54">#REF!</definedName>
    <definedName name="TFMP36" localSheetId="53">#REF!</definedName>
    <definedName name="TFMP36" localSheetId="52">#REF!</definedName>
    <definedName name="TFMP36" localSheetId="51">#REF!</definedName>
    <definedName name="TFMP36" localSheetId="50">#REF!</definedName>
    <definedName name="TFMP36" localSheetId="49">#REF!</definedName>
    <definedName name="TFMP36" localSheetId="48">#REF!</definedName>
    <definedName name="TFMP36" localSheetId="47">#REF!</definedName>
    <definedName name="TFMP36" localSheetId="46">#REF!</definedName>
    <definedName name="TFMP36" localSheetId="45">#REF!</definedName>
    <definedName name="TFMP36" localSheetId="44">#REF!</definedName>
    <definedName name="TFMP36" localSheetId="6">#REF!</definedName>
    <definedName name="TFMP36" localSheetId="14">#REF!</definedName>
    <definedName name="TFMP36" localSheetId="13">#REF!</definedName>
    <definedName name="TFMP36" localSheetId="10">#REF!</definedName>
    <definedName name="TFMP36" localSheetId="7">#REF!</definedName>
    <definedName name="TFMP36" localSheetId="12">#REF!</definedName>
    <definedName name="TFMP36" localSheetId="17">#REF!</definedName>
    <definedName name="TFMP36" localSheetId="8">#REF!</definedName>
    <definedName name="TFMP36" localSheetId="11">#REF!</definedName>
    <definedName name="TFMP36">#REF!</definedName>
    <definedName name="TFMP37" localSheetId="1">#REF!</definedName>
    <definedName name="TFMP37" localSheetId="15">#REF!</definedName>
    <definedName name="TFMP37" localSheetId="16">#REF!</definedName>
    <definedName name="TFMP37" localSheetId="9">#REF!</definedName>
    <definedName name="TFMP37" localSheetId="58">#REF!</definedName>
    <definedName name="TFMP37" localSheetId="57">#REF!</definedName>
    <definedName name="TFMP37" localSheetId="56">#REF!</definedName>
    <definedName name="TFMP37" localSheetId="55">#REF!</definedName>
    <definedName name="TFMP37" localSheetId="54">#REF!</definedName>
    <definedName name="TFMP37" localSheetId="53">#REF!</definedName>
    <definedName name="TFMP37" localSheetId="52">#REF!</definedName>
    <definedName name="TFMP37" localSheetId="51">#REF!</definedName>
    <definedName name="TFMP37" localSheetId="50">#REF!</definedName>
    <definedName name="TFMP37" localSheetId="49">#REF!</definedName>
    <definedName name="TFMP37" localSheetId="48">#REF!</definedName>
    <definedName name="TFMP37" localSheetId="47">#REF!</definedName>
    <definedName name="TFMP37" localSheetId="46">#REF!</definedName>
    <definedName name="TFMP37" localSheetId="45">#REF!</definedName>
    <definedName name="TFMP37" localSheetId="44">#REF!</definedName>
    <definedName name="TFMP37" localSheetId="6">#REF!</definedName>
    <definedName name="TFMP37" localSheetId="14">#REF!</definedName>
    <definedName name="TFMP37" localSheetId="13">#REF!</definedName>
    <definedName name="TFMP37" localSheetId="10">#REF!</definedName>
    <definedName name="TFMP37" localSheetId="7">#REF!</definedName>
    <definedName name="TFMP37" localSheetId="12">#REF!</definedName>
    <definedName name="TFMP37" localSheetId="17">#REF!</definedName>
    <definedName name="TFMP37" localSheetId="8">#REF!</definedName>
    <definedName name="TFMP37" localSheetId="11">#REF!</definedName>
    <definedName name="TFMP37">#REF!</definedName>
    <definedName name="TFMP38" localSheetId="1">#REF!</definedName>
    <definedName name="TFMP38" localSheetId="15">#REF!</definedName>
    <definedName name="TFMP38" localSheetId="16">#REF!</definedName>
    <definedName name="TFMP38" localSheetId="9">#REF!</definedName>
    <definedName name="TFMP38" localSheetId="58">#REF!</definedName>
    <definedName name="TFMP38" localSheetId="57">#REF!</definedName>
    <definedName name="TFMP38" localSheetId="56">#REF!</definedName>
    <definedName name="TFMP38" localSheetId="55">#REF!</definedName>
    <definedName name="TFMP38" localSheetId="54">#REF!</definedName>
    <definedName name="TFMP38" localSheetId="53">#REF!</definedName>
    <definedName name="TFMP38" localSheetId="52">#REF!</definedName>
    <definedName name="TFMP38" localSheetId="51">#REF!</definedName>
    <definedName name="TFMP38" localSheetId="50">#REF!</definedName>
    <definedName name="TFMP38" localSheetId="49">#REF!</definedName>
    <definedName name="TFMP38" localSheetId="48">#REF!</definedName>
    <definedName name="TFMP38" localSheetId="47">#REF!</definedName>
    <definedName name="TFMP38" localSheetId="46">#REF!</definedName>
    <definedName name="TFMP38" localSheetId="45">#REF!</definedName>
    <definedName name="TFMP38" localSheetId="44">#REF!</definedName>
    <definedName name="TFMP38" localSheetId="6">#REF!</definedName>
    <definedName name="TFMP38" localSheetId="14">#REF!</definedName>
    <definedName name="TFMP38" localSheetId="13">#REF!</definedName>
    <definedName name="TFMP38" localSheetId="10">#REF!</definedName>
    <definedName name="TFMP38" localSheetId="7">#REF!</definedName>
    <definedName name="TFMP38" localSheetId="12">#REF!</definedName>
    <definedName name="TFMP38" localSheetId="17">#REF!</definedName>
    <definedName name="TFMP38" localSheetId="8">#REF!</definedName>
    <definedName name="TFMP38" localSheetId="11">#REF!</definedName>
    <definedName name="TFMP38">#REF!</definedName>
    <definedName name="TFMP40" localSheetId="1">#REF!</definedName>
    <definedName name="TFMP40" localSheetId="15">#REF!</definedName>
    <definedName name="TFMP40" localSheetId="16">#REF!</definedName>
    <definedName name="TFMP40" localSheetId="9">#REF!</definedName>
    <definedName name="TFMP40" localSheetId="58">#REF!</definedName>
    <definedName name="TFMP40" localSheetId="57">#REF!</definedName>
    <definedName name="TFMP40" localSheetId="56">#REF!</definedName>
    <definedName name="TFMP40" localSheetId="55">#REF!</definedName>
    <definedName name="TFMP40" localSheetId="54">#REF!</definedName>
    <definedName name="TFMP40" localSheetId="53">#REF!</definedName>
    <definedName name="TFMP40" localSheetId="52">#REF!</definedName>
    <definedName name="TFMP40" localSheetId="51">#REF!</definedName>
    <definedName name="TFMP40" localSheetId="50">#REF!</definedName>
    <definedName name="TFMP40" localSheetId="49">#REF!</definedName>
    <definedName name="TFMP40" localSheetId="48">#REF!</definedName>
    <definedName name="TFMP40" localSheetId="47">#REF!</definedName>
    <definedName name="TFMP40" localSheetId="46">#REF!</definedName>
    <definedName name="TFMP40" localSheetId="45">#REF!</definedName>
    <definedName name="TFMP40" localSheetId="44">#REF!</definedName>
    <definedName name="TFMP40" localSheetId="6">#REF!</definedName>
    <definedName name="TFMP40" localSheetId="14">#REF!</definedName>
    <definedName name="TFMP40" localSheetId="13">#REF!</definedName>
    <definedName name="TFMP40" localSheetId="10">#REF!</definedName>
    <definedName name="TFMP40" localSheetId="7">#REF!</definedName>
    <definedName name="TFMP40" localSheetId="12">#REF!</definedName>
    <definedName name="TFMP40" localSheetId="17">#REF!</definedName>
    <definedName name="TFMP40" localSheetId="8">#REF!</definedName>
    <definedName name="TFMP40" localSheetId="11">#REF!</definedName>
    <definedName name="TFMP40">#REF!</definedName>
    <definedName name="TFMP41" localSheetId="1">#REF!</definedName>
    <definedName name="TFMP41" localSheetId="15">#REF!</definedName>
    <definedName name="TFMP41" localSheetId="16">#REF!</definedName>
    <definedName name="TFMP41" localSheetId="9">#REF!</definedName>
    <definedName name="TFMP41" localSheetId="58">#REF!</definedName>
    <definedName name="TFMP41" localSheetId="57">#REF!</definedName>
    <definedName name="TFMP41" localSheetId="56">#REF!</definedName>
    <definedName name="TFMP41" localSheetId="55">#REF!</definedName>
    <definedName name="TFMP41" localSheetId="54">#REF!</definedName>
    <definedName name="TFMP41" localSheetId="53">#REF!</definedName>
    <definedName name="TFMP41" localSheetId="52">#REF!</definedName>
    <definedName name="TFMP41" localSheetId="51">#REF!</definedName>
    <definedName name="TFMP41" localSheetId="50">#REF!</definedName>
    <definedName name="TFMP41" localSheetId="49">#REF!</definedName>
    <definedName name="TFMP41" localSheetId="48">#REF!</definedName>
    <definedName name="TFMP41" localSheetId="47">#REF!</definedName>
    <definedName name="TFMP41" localSheetId="46">#REF!</definedName>
    <definedName name="TFMP41" localSheetId="45">#REF!</definedName>
    <definedName name="TFMP41" localSheetId="44">#REF!</definedName>
    <definedName name="TFMP41" localSheetId="6">#REF!</definedName>
    <definedName name="TFMP41" localSheetId="14">#REF!</definedName>
    <definedName name="TFMP41" localSheetId="13">#REF!</definedName>
    <definedName name="TFMP41" localSheetId="10">#REF!</definedName>
    <definedName name="TFMP41" localSheetId="7">#REF!</definedName>
    <definedName name="TFMP41" localSheetId="12">#REF!</definedName>
    <definedName name="TFMP41" localSheetId="17">#REF!</definedName>
    <definedName name="TFMP41" localSheetId="8">#REF!</definedName>
    <definedName name="TFMP41" localSheetId="11">#REF!</definedName>
    <definedName name="TFMP41">#REF!</definedName>
    <definedName name="TFMP42" localSheetId="1">#REF!</definedName>
    <definedName name="TFMP42" localSheetId="15">#REF!</definedName>
    <definedName name="TFMP42" localSheetId="16">#REF!</definedName>
    <definedName name="TFMP42" localSheetId="9">#REF!</definedName>
    <definedName name="TFMP42" localSheetId="58">#REF!</definedName>
    <definedName name="TFMP42" localSheetId="57">#REF!</definedName>
    <definedName name="TFMP42" localSheetId="56">#REF!</definedName>
    <definedName name="TFMP42" localSheetId="55">#REF!</definedName>
    <definedName name="TFMP42" localSheetId="54">#REF!</definedName>
    <definedName name="TFMP42" localSheetId="53">#REF!</definedName>
    <definedName name="TFMP42" localSheetId="52">#REF!</definedName>
    <definedName name="TFMP42" localSheetId="51">#REF!</definedName>
    <definedName name="TFMP42" localSheetId="50">#REF!</definedName>
    <definedName name="TFMP42" localSheetId="49">#REF!</definedName>
    <definedName name="TFMP42" localSheetId="48">#REF!</definedName>
    <definedName name="TFMP42" localSheetId="47">#REF!</definedName>
    <definedName name="TFMP42" localSheetId="46">#REF!</definedName>
    <definedName name="TFMP42" localSheetId="45">#REF!</definedName>
    <definedName name="TFMP42" localSheetId="44">#REF!</definedName>
    <definedName name="TFMP42" localSheetId="6">#REF!</definedName>
    <definedName name="TFMP42" localSheetId="14">#REF!</definedName>
    <definedName name="TFMP42" localSheetId="13">#REF!</definedName>
    <definedName name="TFMP42" localSheetId="10">#REF!</definedName>
    <definedName name="TFMP42" localSheetId="7">#REF!</definedName>
    <definedName name="TFMP42" localSheetId="12">#REF!</definedName>
    <definedName name="TFMP42" localSheetId="17">#REF!</definedName>
    <definedName name="TFMP42" localSheetId="8">#REF!</definedName>
    <definedName name="TFMP42" localSheetId="11">#REF!</definedName>
    <definedName name="TFMP42">#REF!</definedName>
    <definedName name="TFMP43" localSheetId="1">#REF!</definedName>
    <definedName name="TFMP43" localSheetId="15">#REF!</definedName>
    <definedName name="TFMP43" localSheetId="16">#REF!</definedName>
    <definedName name="TFMP43" localSheetId="9">#REF!</definedName>
    <definedName name="TFMP43" localSheetId="58">#REF!</definedName>
    <definedName name="TFMP43" localSheetId="57">#REF!</definedName>
    <definedName name="TFMP43" localSheetId="56">#REF!</definedName>
    <definedName name="TFMP43" localSheetId="55">#REF!</definedName>
    <definedName name="TFMP43" localSheetId="54">#REF!</definedName>
    <definedName name="TFMP43" localSheetId="53">#REF!</definedName>
    <definedName name="TFMP43" localSheetId="52">#REF!</definedName>
    <definedName name="TFMP43" localSheetId="51">#REF!</definedName>
    <definedName name="TFMP43" localSheetId="50">#REF!</definedName>
    <definedName name="TFMP43" localSheetId="49">#REF!</definedName>
    <definedName name="TFMP43" localSheetId="48">#REF!</definedName>
    <definedName name="TFMP43" localSheetId="47">#REF!</definedName>
    <definedName name="TFMP43" localSheetId="46">#REF!</definedName>
    <definedName name="TFMP43" localSheetId="45">#REF!</definedName>
    <definedName name="TFMP43" localSheetId="44">#REF!</definedName>
    <definedName name="TFMP43" localSheetId="6">#REF!</definedName>
    <definedName name="TFMP43" localSheetId="14">#REF!</definedName>
    <definedName name="TFMP43" localSheetId="13">#REF!</definedName>
    <definedName name="TFMP43" localSheetId="10">#REF!</definedName>
    <definedName name="TFMP43" localSheetId="7">#REF!</definedName>
    <definedName name="TFMP43" localSheetId="12">#REF!</definedName>
    <definedName name="TFMP43" localSheetId="17">#REF!</definedName>
    <definedName name="TFMP43" localSheetId="8">#REF!</definedName>
    <definedName name="TFMP43" localSheetId="11">#REF!</definedName>
    <definedName name="TFMP43">#REF!</definedName>
    <definedName name="TFMP44" localSheetId="1">#REF!</definedName>
    <definedName name="TFMP44" localSheetId="15">#REF!</definedName>
    <definedName name="TFMP44" localSheetId="16">#REF!</definedName>
    <definedName name="TFMP44" localSheetId="9">#REF!</definedName>
    <definedName name="TFMP44" localSheetId="58">#REF!</definedName>
    <definedName name="TFMP44" localSheetId="57">#REF!</definedName>
    <definedName name="TFMP44" localSheetId="56">#REF!</definedName>
    <definedName name="TFMP44" localSheetId="55">#REF!</definedName>
    <definedName name="TFMP44" localSheetId="54">#REF!</definedName>
    <definedName name="TFMP44" localSheetId="53">#REF!</definedName>
    <definedName name="TFMP44" localSheetId="52">#REF!</definedName>
    <definedName name="TFMP44" localSheetId="51">#REF!</definedName>
    <definedName name="TFMP44" localSheetId="50">#REF!</definedName>
    <definedName name="TFMP44" localSheetId="49">#REF!</definedName>
    <definedName name="TFMP44" localSheetId="48">#REF!</definedName>
    <definedName name="TFMP44" localSheetId="47">#REF!</definedName>
    <definedName name="TFMP44" localSheetId="46">#REF!</definedName>
    <definedName name="TFMP44" localSheetId="45">#REF!</definedName>
    <definedName name="TFMP44" localSheetId="44">#REF!</definedName>
    <definedName name="TFMP44" localSheetId="6">#REF!</definedName>
    <definedName name="TFMP44" localSheetId="14">#REF!</definedName>
    <definedName name="TFMP44" localSheetId="13">#REF!</definedName>
    <definedName name="TFMP44" localSheetId="10">#REF!</definedName>
    <definedName name="TFMP44" localSheetId="7">#REF!</definedName>
    <definedName name="TFMP44" localSheetId="12">#REF!</definedName>
    <definedName name="TFMP44" localSheetId="17">#REF!</definedName>
    <definedName name="TFMP44" localSheetId="8">#REF!</definedName>
    <definedName name="TFMP44" localSheetId="11">#REF!</definedName>
    <definedName name="TFMP44">#REF!</definedName>
    <definedName name="TFMP45" localSheetId="1">#REF!</definedName>
    <definedName name="TFMP45" localSheetId="15">#REF!</definedName>
    <definedName name="TFMP45" localSheetId="16">#REF!</definedName>
    <definedName name="TFMP45" localSheetId="9">#REF!</definedName>
    <definedName name="TFMP45" localSheetId="58">#REF!</definedName>
    <definedName name="TFMP45" localSheetId="57">#REF!</definedName>
    <definedName name="TFMP45" localSheetId="56">#REF!</definedName>
    <definedName name="TFMP45" localSheetId="55">#REF!</definedName>
    <definedName name="TFMP45" localSheetId="54">#REF!</definedName>
    <definedName name="TFMP45" localSheetId="53">#REF!</definedName>
    <definedName name="TFMP45" localSheetId="52">#REF!</definedName>
    <definedName name="TFMP45" localSheetId="51">#REF!</definedName>
    <definedName name="TFMP45" localSheetId="50">#REF!</definedName>
    <definedName name="TFMP45" localSheetId="49">#REF!</definedName>
    <definedName name="TFMP45" localSheetId="48">#REF!</definedName>
    <definedName name="TFMP45" localSheetId="47">#REF!</definedName>
    <definedName name="TFMP45" localSheetId="46">#REF!</definedName>
    <definedName name="TFMP45" localSheetId="45">#REF!</definedName>
    <definedName name="TFMP45" localSheetId="44">#REF!</definedName>
    <definedName name="TFMP45" localSheetId="6">#REF!</definedName>
    <definedName name="TFMP45" localSheetId="14">#REF!</definedName>
    <definedName name="TFMP45" localSheetId="13">#REF!</definedName>
    <definedName name="TFMP45" localSheetId="10">#REF!</definedName>
    <definedName name="TFMP45" localSheetId="7">#REF!</definedName>
    <definedName name="TFMP45" localSheetId="12">#REF!</definedName>
    <definedName name="TFMP45" localSheetId="17">#REF!</definedName>
    <definedName name="TFMP45" localSheetId="8">#REF!</definedName>
    <definedName name="TFMP45" localSheetId="11">#REF!</definedName>
    <definedName name="TFMP45">#REF!</definedName>
    <definedName name="TFRLTF" localSheetId="1">#REF!</definedName>
    <definedName name="TFRLTF" localSheetId="15">#REF!</definedName>
    <definedName name="TFRLTF" localSheetId="16">#REF!</definedName>
    <definedName name="TFRLTF" localSheetId="9">#REF!</definedName>
    <definedName name="TFRLTF" localSheetId="58">#REF!</definedName>
    <definedName name="TFRLTF" localSheetId="57">#REF!</definedName>
    <definedName name="TFRLTF" localSheetId="56">#REF!</definedName>
    <definedName name="TFRLTF" localSheetId="55">#REF!</definedName>
    <definedName name="TFRLTF" localSheetId="54">#REF!</definedName>
    <definedName name="TFRLTF" localSheetId="53">#REF!</definedName>
    <definedName name="TFRLTF" localSheetId="52">#REF!</definedName>
    <definedName name="TFRLTF" localSheetId="51">#REF!</definedName>
    <definedName name="TFRLTF" localSheetId="50">#REF!</definedName>
    <definedName name="TFRLTF" localSheetId="49">#REF!</definedName>
    <definedName name="TFRLTF" localSheetId="48">#REF!</definedName>
    <definedName name="TFRLTF" localSheetId="47">#REF!</definedName>
    <definedName name="TFRLTF" localSheetId="46">#REF!</definedName>
    <definedName name="TFRLTF" localSheetId="45">#REF!</definedName>
    <definedName name="TFRLTF" localSheetId="44">#REF!</definedName>
    <definedName name="TFRLTF" localSheetId="6">#REF!</definedName>
    <definedName name="TFRLTF" localSheetId="14">#REF!</definedName>
    <definedName name="TFRLTF" localSheetId="13">#REF!</definedName>
    <definedName name="TFRLTF" localSheetId="10">#REF!</definedName>
    <definedName name="TFRLTF" localSheetId="7">#REF!</definedName>
    <definedName name="TFRLTF" localSheetId="12">#REF!</definedName>
    <definedName name="TFRLTF" localSheetId="17">#REF!</definedName>
    <definedName name="TFRLTF" localSheetId="8">#REF!</definedName>
    <definedName name="TFRLTF" localSheetId="11">#REF!</definedName>
    <definedName name="TFRLTF">#REF!</definedName>
    <definedName name="TFRSTF" localSheetId="0">#REF!</definedName>
    <definedName name="TFRSTF" localSheetId="33">#REF!</definedName>
    <definedName name="TFRSTF" localSheetId="39">#REF!</definedName>
    <definedName name="TFRSTF" localSheetId="34">#REF!</definedName>
    <definedName name="TFRSTF" localSheetId="26">#REF!</definedName>
    <definedName name="TFRSTF" localSheetId="21">#REF!</definedName>
    <definedName name="TFRSTF" localSheetId="24">#REF!</definedName>
    <definedName name="TFRSTF" localSheetId="6">TFRSTF!$B$1</definedName>
    <definedName name="TFRSTF" localSheetId="35">#REF!</definedName>
    <definedName name="TFRSTF" localSheetId="30">#REF!</definedName>
    <definedName name="TFRSTF" localSheetId="29">#REF!</definedName>
    <definedName name="TFRSTF" localSheetId="27">#REF!</definedName>
    <definedName name="TFRSTF" localSheetId="36">#REF!</definedName>
    <definedName name="TFRSTF" localSheetId="38">#REF!</definedName>
    <definedName name="TFRSTF" localSheetId="23">#REF!</definedName>
    <definedName name="TFRSTF" localSheetId="31">#REF!</definedName>
    <definedName name="TFRSTF" localSheetId="32">#REF!</definedName>
    <definedName name="TFRSTF" localSheetId="41">#REF!</definedName>
    <definedName name="TFRSTF" localSheetId="37">#REF!</definedName>
    <definedName name="TFRSTF" localSheetId="18">#REF!</definedName>
    <definedName name="TFRSTF" localSheetId="19">#REF!</definedName>
    <definedName name="TFRSTF" localSheetId="28">#REF!</definedName>
    <definedName name="TFRSTF" localSheetId="25">#REF!</definedName>
    <definedName name="TFRSTF" localSheetId="22">#REF!</definedName>
    <definedName name="TFRSTF" localSheetId="42">#REF!</definedName>
    <definedName name="TFRSTF" localSheetId="43">#REF!</definedName>
    <definedName name="TFRSTF">#REF!</definedName>
    <definedName name="TFRSTF_Debt_Related" localSheetId="6">TFRSTF!$B$19:$H$20</definedName>
    <definedName name="TFRSTF_GOV_SEC" localSheetId="6">TFRSTF!$B$12:$H$17</definedName>
    <definedName name="TFRSTF_MM" localSheetId="6">TFRSTF!$B$22:$H$65</definedName>
    <definedName name="TFRSTFNAV" localSheetId="6">TFRSTF!$B$79:$B$86</definedName>
    <definedName name="TFTF1" localSheetId="1">#REF!</definedName>
    <definedName name="TFTF1" localSheetId="15">#REF!</definedName>
    <definedName name="TFTF1" localSheetId="16">#REF!</definedName>
    <definedName name="TFTF1" localSheetId="9">#REF!</definedName>
    <definedName name="TFTF1" localSheetId="58">#REF!</definedName>
    <definedName name="TFTF1" localSheetId="57">#REF!</definedName>
    <definedName name="TFTF1" localSheetId="56">#REF!</definedName>
    <definedName name="TFTF1" localSheetId="55">#REF!</definedName>
    <definedName name="TFTF1" localSheetId="54">#REF!</definedName>
    <definedName name="TFTF1" localSheetId="53">#REF!</definedName>
    <definedName name="TFTF1" localSheetId="52">#REF!</definedName>
    <definedName name="TFTF1" localSheetId="51">#REF!</definedName>
    <definedName name="TFTF1" localSheetId="50">#REF!</definedName>
    <definedName name="TFTF1" localSheetId="49">#REF!</definedName>
    <definedName name="TFTF1" localSheetId="48">#REF!</definedName>
    <definedName name="TFTF1" localSheetId="47">#REF!</definedName>
    <definedName name="TFTF1" localSheetId="46">#REF!</definedName>
    <definedName name="TFTF1" localSheetId="45">#REF!</definedName>
    <definedName name="TFTF1" localSheetId="44">#REF!</definedName>
    <definedName name="TFTF1" localSheetId="6">#REF!</definedName>
    <definedName name="TFTF1" localSheetId="14">#REF!</definedName>
    <definedName name="TFTF1" localSheetId="13">#REF!</definedName>
    <definedName name="TFTF1" localSheetId="10">#REF!</definedName>
    <definedName name="TFTF1" localSheetId="7">#REF!</definedName>
    <definedName name="TFTF1" localSheetId="12">#REF!</definedName>
    <definedName name="TFTF1" localSheetId="17">#REF!</definedName>
    <definedName name="TFTF1" localSheetId="8">#REF!</definedName>
    <definedName name="TFTF1" localSheetId="11">#REF!</definedName>
    <definedName name="TFTF1">#REF!</definedName>
    <definedName name="TFTF2A" localSheetId="1">#REF!</definedName>
    <definedName name="TFTF2A" localSheetId="15">#REF!</definedName>
    <definedName name="TFTF2A" localSheetId="16">#REF!</definedName>
    <definedName name="TFTF2A" localSheetId="9">#REF!</definedName>
    <definedName name="TFTF2A" localSheetId="58">#REF!</definedName>
    <definedName name="TFTF2A" localSheetId="57">#REF!</definedName>
    <definedName name="TFTF2A" localSheetId="56">#REF!</definedName>
    <definedName name="TFTF2A" localSheetId="55">#REF!</definedName>
    <definedName name="TFTF2A" localSheetId="54">#REF!</definedName>
    <definedName name="TFTF2A" localSheetId="53">#REF!</definedName>
    <definedName name="TFTF2A" localSheetId="52">#REF!</definedName>
    <definedName name="TFTF2A" localSheetId="51">#REF!</definedName>
    <definedName name="TFTF2A" localSheetId="50">#REF!</definedName>
    <definedName name="TFTF2A" localSheetId="49">#REF!</definedName>
    <definedName name="TFTF2A" localSheetId="48">#REF!</definedName>
    <definedName name="TFTF2A" localSheetId="47">#REF!</definedName>
    <definedName name="TFTF2A" localSheetId="46">#REF!</definedName>
    <definedName name="TFTF2A" localSheetId="45">#REF!</definedName>
    <definedName name="TFTF2A" localSheetId="44">#REF!</definedName>
    <definedName name="TFTF2A" localSheetId="6">#REF!</definedName>
    <definedName name="TFTF2A" localSheetId="14">#REF!</definedName>
    <definedName name="TFTF2A" localSheetId="13">#REF!</definedName>
    <definedName name="TFTF2A" localSheetId="10">#REF!</definedName>
    <definedName name="TFTF2A" localSheetId="7">#REF!</definedName>
    <definedName name="TFTF2A" localSheetId="12">#REF!</definedName>
    <definedName name="TFTF2A" localSheetId="17">#REF!</definedName>
    <definedName name="TFTF2A" localSheetId="8">#REF!</definedName>
    <definedName name="TFTF2A" localSheetId="11">#REF!</definedName>
    <definedName name="TFTF2A">#REF!</definedName>
    <definedName name="TFTF2B" localSheetId="1">#REF!</definedName>
    <definedName name="TFTF2B" localSheetId="15">#REF!</definedName>
    <definedName name="TFTF2B" localSheetId="16">#REF!</definedName>
    <definedName name="TFTF2B" localSheetId="9">#REF!</definedName>
    <definedName name="TFTF2B" localSheetId="58">#REF!</definedName>
    <definedName name="TFTF2B" localSheetId="57">#REF!</definedName>
    <definedName name="TFTF2B" localSheetId="56">#REF!</definedName>
    <definedName name="TFTF2B" localSheetId="55">#REF!</definedName>
    <definedName name="TFTF2B" localSheetId="54">#REF!</definedName>
    <definedName name="TFTF2B" localSheetId="53">#REF!</definedName>
    <definedName name="TFTF2B" localSheetId="52">#REF!</definedName>
    <definedName name="TFTF2B" localSheetId="51">#REF!</definedName>
    <definedName name="TFTF2B" localSheetId="50">#REF!</definedName>
    <definedName name="TFTF2B" localSheetId="49">#REF!</definedName>
    <definedName name="TFTF2B" localSheetId="48">#REF!</definedName>
    <definedName name="TFTF2B" localSheetId="47">#REF!</definedName>
    <definedName name="TFTF2B" localSheetId="46">#REF!</definedName>
    <definedName name="TFTF2B" localSheetId="45">#REF!</definedName>
    <definedName name="TFTF2B" localSheetId="44">#REF!</definedName>
    <definedName name="TFTF2B" localSheetId="6">#REF!</definedName>
    <definedName name="TFTF2B" localSheetId="14">#REF!</definedName>
    <definedName name="TFTF2B" localSheetId="13">#REF!</definedName>
    <definedName name="TFTF2B" localSheetId="10">#REF!</definedName>
    <definedName name="TFTF2B" localSheetId="7">#REF!</definedName>
    <definedName name="TFTF2B" localSheetId="12">#REF!</definedName>
    <definedName name="TFTF2B" localSheetId="17">#REF!</definedName>
    <definedName name="TFTF2B" localSheetId="8">#REF!</definedName>
    <definedName name="TFTF2B" localSheetId="11">#REF!</definedName>
    <definedName name="TFTF2B">#REF!</definedName>
    <definedName name="TGEIFA" localSheetId="1">#REF!</definedName>
    <definedName name="TGEIFA" localSheetId="15">#REF!</definedName>
    <definedName name="TGEIFA" localSheetId="16">#REF!</definedName>
    <definedName name="TGEIFA" localSheetId="9">#REF!</definedName>
    <definedName name="TGEIFA" localSheetId="58">#REF!</definedName>
    <definedName name="TGEIFA" localSheetId="57">#REF!</definedName>
    <definedName name="TGEIFA" localSheetId="56">#REF!</definedName>
    <definedName name="TGEIFA" localSheetId="55">#REF!</definedName>
    <definedName name="TGEIFA" localSheetId="54">#REF!</definedName>
    <definedName name="TGEIFA" localSheetId="53">#REF!</definedName>
    <definedName name="TGEIFA" localSheetId="52">#REF!</definedName>
    <definedName name="TGEIFA" localSheetId="51">#REF!</definedName>
    <definedName name="TGEIFA" localSheetId="50">#REF!</definedName>
    <definedName name="TGEIFA" localSheetId="49">#REF!</definedName>
    <definedName name="TGEIFA" localSheetId="48">#REF!</definedName>
    <definedName name="TGEIFA" localSheetId="47">#REF!</definedName>
    <definedName name="TGEIFA" localSheetId="46">#REF!</definedName>
    <definedName name="TGEIFA" localSheetId="45">#REF!</definedName>
    <definedName name="TGEIFA" localSheetId="44">#REF!</definedName>
    <definedName name="TGEIFA" localSheetId="6">#REF!</definedName>
    <definedName name="TGEIFA" localSheetId="14">#REF!</definedName>
    <definedName name="TGEIFA" localSheetId="13">#REF!</definedName>
    <definedName name="TGEIFA" localSheetId="10">#REF!</definedName>
    <definedName name="TGEIFA" localSheetId="7">#REF!</definedName>
    <definedName name="TGEIFA" localSheetId="12">#REF!</definedName>
    <definedName name="TGEIFA" localSheetId="17">#REF!</definedName>
    <definedName name="TGEIFA" localSheetId="8">#REF!</definedName>
    <definedName name="TGEIFA" localSheetId="11">#REF!</definedName>
    <definedName name="TGEIFA">#REF!</definedName>
    <definedName name="TGEIFB" localSheetId="1">#REF!</definedName>
    <definedName name="TGEIFB" localSheetId="15">#REF!</definedName>
    <definedName name="TGEIFB" localSheetId="16">#REF!</definedName>
    <definedName name="TGEIFB" localSheetId="9">#REF!</definedName>
    <definedName name="TGEIFB" localSheetId="58">#REF!</definedName>
    <definedName name="TGEIFB" localSheetId="57">#REF!</definedName>
    <definedName name="TGEIFB" localSheetId="56">#REF!</definedName>
    <definedName name="TGEIFB" localSheetId="55">#REF!</definedName>
    <definedName name="TGEIFB" localSheetId="54">#REF!</definedName>
    <definedName name="TGEIFB" localSheetId="53">#REF!</definedName>
    <definedName name="TGEIFB" localSheetId="52">#REF!</definedName>
    <definedName name="TGEIFB" localSheetId="51">#REF!</definedName>
    <definedName name="TGEIFB" localSheetId="50">#REF!</definedName>
    <definedName name="TGEIFB" localSheetId="49">#REF!</definedName>
    <definedName name="TGEIFB" localSheetId="48">#REF!</definedName>
    <definedName name="TGEIFB" localSheetId="47">#REF!</definedName>
    <definedName name="TGEIFB" localSheetId="46">#REF!</definedName>
    <definedName name="TGEIFB" localSheetId="45">#REF!</definedName>
    <definedName name="TGEIFB" localSheetId="44">#REF!</definedName>
    <definedName name="TGEIFB" localSheetId="6">#REF!</definedName>
    <definedName name="TGEIFB" localSheetId="14">#REF!</definedName>
    <definedName name="TGEIFB" localSheetId="13">#REF!</definedName>
    <definedName name="TGEIFB" localSheetId="10">#REF!</definedName>
    <definedName name="TGEIFB" localSheetId="7">#REF!</definedName>
    <definedName name="TGEIFB" localSheetId="12">#REF!</definedName>
    <definedName name="TGEIFB" localSheetId="17">#REF!</definedName>
    <definedName name="TGEIFB" localSheetId="8">#REF!</definedName>
    <definedName name="TGEIFB" localSheetId="11">#REF!</definedName>
    <definedName name="TGEIFB">#REF!</definedName>
    <definedName name="TGMTF" localSheetId="1">#REF!</definedName>
    <definedName name="TGMTF" localSheetId="15">#REF!</definedName>
    <definedName name="TGMTF" localSheetId="16">#REF!</definedName>
    <definedName name="TGMTF" localSheetId="9">#REF!</definedName>
    <definedName name="TGMTF" localSheetId="58">#REF!</definedName>
    <definedName name="TGMTF" localSheetId="57">#REF!</definedName>
    <definedName name="TGMTF" localSheetId="56">#REF!</definedName>
    <definedName name="TGMTF" localSheetId="55">#REF!</definedName>
    <definedName name="TGMTF" localSheetId="54">#REF!</definedName>
    <definedName name="TGMTF" localSheetId="53">#REF!</definedName>
    <definedName name="TGMTF" localSheetId="52">#REF!</definedName>
    <definedName name="TGMTF" localSheetId="51">#REF!</definedName>
    <definedName name="TGMTF" localSheetId="50">#REF!</definedName>
    <definedName name="TGMTF" localSheetId="49">#REF!</definedName>
    <definedName name="TGMTF" localSheetId="48">#REF!</definedName>
    <definedName name="TGMTF" localSheetId="47">#REF!</definedName>
    <definedName name="TGMTF" localSheetId="46">#REF!</definedName>
    <definedName name="TGMTF" localSheetId="45">#REF!</definedName>
    <definedName name="TGMTF" localSheetId="44">#REF!</definedName>
    <definedName name="TGMTF" localSheetId="6">#REF!</definedName>
    <definedName name="TGMTF" localSheetId="14">#REF!</definedName>
    <definedName name="TGMTF" localSheetId="13">#REF!</definedName>
    <definedName name="TGMTF" localSheetId="10">#REF!</definedName>
    <definedName name="TGMTF" localSheetId="7">#REF!</definedName>
    <definedName name="TGMTF" localSheetId="12">#REF!</definedName>
    <definedName name="TGMTF" localSheetId="17">#REF!</definedName>
    <definedName name="TGMTF" localSheetId="8">#REF!</definedName>
    <definedName name="TGMTF" localSheetId="11">#REF!</definedName>
    <definedName name="TGMTF">#REF!</definedName>
    <definedName name="TGSFR" localSheetId="33">#REF!</definedName>
    <definedName name="TGSFR" localSheetId="15">TGSFR!$B$1</definedName>
    <definedName name="TGSFR" localSheetId="39">#REF!</definedName>
    <definedName name="TGSFR" localSheetId="16">TGSFR!$B$1</definedName>
    <definedName name="TGSFR" localSheetId="34">#REF!</definedName>
    <definedName name="TGSFR" localSheetId="26">#REF!</definedName>
    <definedName name="TGSFR" localSheetId="21">#REF!</definedName>
    <definedName name="TGSFR" localSheetId="24">#REF!</definedName>
    <definedName name="TGSFR" localSheetId="14">TGSFR!$B$1</definedName>
    <definedName name="TGSFR" localSheetId="35">#REF!</definedName>
    <definedName name="TGSFR" localSheetId="30">#REF!</definedName>
    <definedName name="TGSFR" localSheetId="29">#REF!</definedName>
    <definedName name="TGSFR" localSheetId="27">#REF!</definedName>
    <definedName name="TGSFR" localSheetId="36">#REF!</definedName>
    <definedName name="TGSFR" localSheetId="38">#REF!</definedName>
    <definedName name="TGSFR" localSheetId="23">#REF!</definedName>
    <definedName name="TGSFR" localSheetId="31">#REF!</definedName>
    <definedName name="TGSFR" localSheetId="32">#REF!</definedName>
    <definedName name="TGSFR" localSheetId="41">#REF!</definedName>
    <definedName name="TGSFR" localSheetId="37">#REF!</definedName>
    <definedName name="TGSFR" localSheetId="17">TGSFR!$B$1</definedName>
    <definedName name="TGSFR" localSheetId="18">#REF!</definedName>
    <definedName name="TGSFR" localSheetId="19">#REF!</definedName>
    <definedName name="TGSFR" localSheetId="28">#REF!</definedName>
    <definedName name="TGSFR" localSheetId="25">#REF!</definedName>
    <definedName name="TGSFR" localSheetId="22">#REF!</definedName>
    <definedName name="TGSFR" localSheetId="42">#REF!</definedName>
    <definedName name="TGSFR" localSheetId="43">#REF!</definedName>
    <definedName name="TGSFR">#REF!</definedName>
    <definedName name="TGSFR_GOV_SEC" localSheetId="14">TGSFR!$B$12:$H$32</definedName>
    <definedName name="TGSFR_MM" localSheetId="14">TGSFR!$B$34:$H$35</definedName>
    <definedName name="TGSFRNAV" localSheetId="14">TGSFR!$B$48:$B$59</definedName>
    <definedName name="TGSMF" localSheetId="1">#REF!</definedName>
    <definedName name="TGSMF" localSheetId="15">#REF!</definedName>
    <definedName name="TGSMF" localSheetId="16">#REF!</definedName>
    <definedName name="TGSMF" localSheetId="9">#REF!</definedName>
    <definedName name="TGSMF" localSheetId="58">#REF!</definedName>
    <definedName name="TGSMF" localSheetId="57">#REF!</definedName>
    <definedName name="TGSMF" localSheetId="56">#REF!</definedName>
    <definedName name="TGSMF" localSheetId="55">#REF!</definedName>
    <definedName name="TGSMF" localSheetId="54">#REF!</definedName>
    <definedName name="TGSMF" localSheetId="53">#REF!</definedName>
    <definedName name="TGSMF" localSheetId="52">#REF!</definedName>
    <definedName name="TGSMF" localSheetId="51">#REF!</definedName>
    <definedName name="TGSMF" localSheetId="50">#REF!</definedName>
    <definedName name="TGSMF" localSheetId="49">#REF!</definedName>
    <definedName name="TGSMF" localSheetId="48">#REF!</definedName>
    <definedName name="TGSMF" localSheetId="47">#REF!</definedName>
    <definedName name="TGSMF" localSheetId="46">#REF!</definedName>
    <definedName name="TGSMF" localSheetId="45">#REF!</definedName>
    <definedName name="TGSMF" localSheetId="44">#REF!</definedName>
    <definedName name="TGSMF" localSheetId="6">#REF!</definedName>
    <definedName name="TGSMF" localSheetId="14">#REF!</definedName>
    <definedName name="TGSMF" localSheetId="13">#REF!</definedName>
    <definedName name="TGSMF" localSheetId="10">#REF!</definedName>
    <definedName name="TGSMF" localSheetId="7">#REF!</definedName>
    <definedName name="TGSMF" localSheetId="12">#REF!</definedName>
    <definedName name="TGSMF" localSheetId="17">#REF!</definedName>
    <definedName name="TGSMF" localSheetId="8">#REF!</definedName>
    <definedName name="TGSMF" localSheetId="11">#REF!</definedName>
    <definedName name="TGSMF">#REF!</definedName>
    <definedName name="TICF" localSheetId="33">TICF!$B$1</definedName>
    <definedName name="TICF" localSheetId="39">TICF!$B$1</definedName>
    <definedName name="TICF" localSheetId="34">TICF!$B$1</definedName>
    <definedName name="TICF" localSheetId="26">TICF!$B$1</definedName>
    <definedName name="TICF" localSheetId="21">TICF!$B$1</definedName>
    <definedName name="TICF" localSheetId="24">TICF!$B$1</definedName>
    <definedName name="TICF" localSheetId="35">TICF!$B$1</definedName>
    <definedName name="TICF" localSheetId="30">TICF!$B$1</definedName>
    <definedName name="TICF" localSheetId="29">TICF!$B$1</definedName>
    <definedName name="TICF" localSheetId="27">TICF!$B$1</definedName>
    <definedName name="TICF" localSheetId="23">TICF!$B$1</definedName>
    <definedName name="TICF" localSheetId="31">TICF!$B$1</definedName>
    <definedName name="TICF" localSheetId="32">TICF!$B$1</definedName>
    <definedName name="TICF" localSheetId="41">TICF!$B$1</definedName>
    <definedName name="TICF" localSheetId="28">TICF!$B$1</definedName>
    <definedName name="TICF" localSheetId="25">TICF!$B$1</definedName>
    <definedName name="TICF" localSheetId="22">TICF!$B$1</definedName>
    <definedName name="TICF">#REF!</definedName>
    <definedName name="TICF_EQ" localSheetId="35">TICF!$B$12:$I$43</definedName>
    <definedName name="TICFNAV" localSheetId="35">TICF!$B$54:$B$61</definedName>
    <definedName name="TIFA" localSheetId="33">#REF!</definedName>
    <definedName name="TIFA" localSheetId="15">TIFA!$B$1</definedName>
    <definedName name="TIFA" localSheetId="39">#REF!</definedName>
    <definedName name="TIFA" localSheetId="16">TIFA!$B$1</definedName>
    <definedName name="TIFA" localSheetId="34">#REF!</definedName>
    <definedName name="TIFA" localSheetId="26">#REF!</definedName>
    <definedName name="TIFA" localSheetId="21">#REF!</definedName>
    <definedName name="TIFA" localSheetId="24">#REF!</definedName>
    <definedName name="TIFA" localSheetId="14">TIFA!$B$1</definedName>
    <definedName name="TIFA" localSheetId="35">#REF!</definedName>
    <definedName name="TIFA" localSheetId="13">TIFA!$B$1</definedName>
    <definedName name="TIFA" localSheetId="30">#REF!</definedName>
    <definedName name="TIFA" localSheetId="29">#REF!</definedName>
    <definedName name="TIFA" localSheetId="27">#REF!</definedName>
    <definedName name="TIFA" localSheetId="36">#REF!</definedName>
    <definedName name="TIFA" localSheetId="38">#REF!</definedName>
    <definedName name="TIFA" localSheetId="23">#REF!</definedName>
    <definedName name="TIFA" localSheetId="31">#REF!</definedName>
    <definedName name="TIFA" localSheetId="32">#REF!</definedName>
    <definedName name="TIFA" localSheetId="41">#REF!</definedName>
    <definedName name="TIFA" localSheetId="37">#REF!</definedName>
    <definedName name="TIFA" localSheetId="17">TIFA!$B$1</definedName>
    <definedName name="TIFA" localSheetId="18">#REF!</definedName>
    <definedName name="TIFA" localSheetId="19">#REF!</definedName>
    <definedName name="TIFA" localSheetId="28">#REF!</definedName>
    <definedName name="TIFA" localSheetId="25">#REF!</definedName>
    <definedName name="TIFA" localSheetId="22">#REF!</definedName>
    <definedName name="TIFA" localSheetId="42">#REF!</definedName>
    <definedName name="TIFA" localSheetId="43">#REF!</definedName>
    <definedName name="TIFA">#REF!</definedName>
    <definedName name="TIFA_Debt_Related" localSheetId="13">TIFA!$B$21:$H$30</definedName>
    <definedName name="TIFA_Debt_Related_UNLISTED" localSheetId="13">TIFA!$B$32:$H$33</definedName>
    <definedName name="TIFA_GOV_SEC" localSheetId="13">TIFA!$B$12:$H$19</definedName>
    <definedName name="TIFANAV" localSheetId="13">TIFA!$B$46:$B$57</definedName>
    <definedName name="TIFNA" localSheetId="0">#REF!</definedName>
    <definedName name="TIFNA" localSheetId="39">TIFNA!$B$1</definedName>
    <definedName name="TIFNA" localSheetId="26">TIFNA!$B$1</definedName>
    <definedName name="TIFNA" localSheetId="21">TIFNA!$B$1</definedName>
    <definedName name="TIFNA" localSheetId="24">TIFNA!$B$1</definedName>
    <definedName name="TIFNA" localSheetId="30">TIFNA!$B$1</definedName>
    <definedName name="TIFNA" localSheetId="27">TIFNA!$B$1</definedName>
    <definedName name="TIFNA" localSheetId="23">TIFNA!$B$1</definedName>
    <definedName name="TIFNA" localSheetId="31">TIFNA!$B$1</definedName>
    <definedName name="TIFNA" localSheetId="41">TIFNA!$B$1</definedName>
    <definedName name="TIFNA" localSheetId="28">TIFNA!$B$1</definedName>
    <definedName name="TIFNA" localSheetId="25">TIFNA!$B$1</definedName>
    <definedName name="TIFNA" localSheetId="22">TIFNA!$B$1</definedName>
    <definedName name="TIFNA">#REF!</definedName>
    <definedName name="TIFNA_EQ" localSheetId="30">TIFNA!$B$12:$I$65</definedName>
    <definedName name="TIFNANAV" localSheetId="30">TIFNA!$B$76:$B$79</definedName>
    <definedName name="TIFSA" localSheetId="0">#REF!</definedName>
    <definedName name="TIFSA" localSheetId="39">TIFSA!$B$1</definedName>
    <definedName name="TIFSA" localSheetId="26">TIFSA!$B$1</definedName>
    <definedName name="TIFSA" localSheetId="21">TIFSA!$B$1</definedName>
    <definedName name="TIFSA" localSheetId="24">TIFSA!$B$1</definedName>
    <definedName name="TIFSA" localSheetId="30">TIFSA!$B$1</definedName>
    <definedName name="TIFSA" localSheetId="29">TIFSA!$B$1</definedName>
    <definedName name="TIFSA" localSheetId="27">TIFSA!$B$1</definedName>
    <definedName name="TIFSA" localSheetId="23">TIFSA!$B$1</definedName>
    <definedName name="TIFSA" localSheetId="31">TIFSA!$B$1</definedName>
    <definedName name="TIFSA" localSheetId="32">TIFSA!$B$1</definedName>
    <definedName name="TIFSA" localSheetId="41">TIFSA!$B$1</definedName>
    <definedName name="TIFSA" localSheetId="28">TIFSA!$B$1</definedName>
    <definedName name="TIFSA" localSheetId="25">TIFSA!$B$1</definedName>
    <definedName name="TIFSA" localSheetId="22">TIFSA!$B$1</definedName>
    <definedName name="TIFSA">#REF!</definedName>
    <definedName name="TIFSA_EQ" localSheetId="29">TIFSA!$B$12:$I$44</definedName>
    <definedName name="TIFSANAV" localSheetId="29">TIFSA!$B$55:$B$58</definedName>
    <definedName name="TIGIF" localSheetId="1">#REF!</definedName>
    <definedName name="TIGIF" localSheetId="33">#REF!</definedName>
    <definedName name="TIGIF" localSheetId="15">#REF!</definedName>
    <definedName name="TIGIF" localSheetId="39">#REF!</definedName>
    <definedName name="TIGIF" localSheetId="16">#REF!</definedName>
    <definedName name="TIGIF" localSheetId="34">#REF!</definedName>
    <definedName name="TIGIF" localSheetId="26">#REF!</definedName>
    <definedName name="TIGIF" localSheetId="21">#REF!</definedName>
    <definedName name="TIGIF" localSheetId="24">#REF!</definedName>
    <definedName name="TIGIF" localSheetId="9">#REF!</definedName>
    <definedName name="TIGIF" localSheetId="58">#REF!</definedName>
    <definedName name="TIGIF" localSheetId="57">#REF!</definedName>
    <definedName name="TIGIF" localSheetId="56">#REF!</definedName>
    <definedName name="TIGIF" localSheetId="55">#REF!</definedName>
    <definedName name="TIGIF" localSheetId="54">#REF!</definedName>
    <definedName name="TIGIF" localSheetId="53">#REF!</definedName>
    <definedName name="TIGIF" localSheetId="52">#REF!</definedName>
    <definedName name="TIGIF" localSheetId="51">#REF!</definedName>
    <definedName name="TIGIF" localSheetId="50">#REF!</definedName>
    <definedName name="TIGIF" localSheetId="49">#REF!</definedName>
    <definedName name="TIGIF" localSheetId="48">#REF!</definedName>
    <definedName name="TIGIF" localSheetId="47">#REF!</definedName>
    <definedName name="TIGIF" localSheetId="46">#REF!</definedName>
    <definedName name="TIGIF" localSheetId="45">#REF!</definedName>
    <definedName name="TIGIF" localSheetId="44">#REF!</definedName>
    <definedName name="TIGIF" localSheetId="6">#REF!</definedName>
    <definedName name="TIGIF" localSheetId="14">#REF!</definedName>
    <definedName name="TIGIF" localSheetId="35">#REF!</definedName>
    <definedName name="TIGIF" localSheetId="13">#REF!</definedName>
    <definedName name="TIGIF" localSheetId="30">#REF!</definedName>
    <definedName name="TIGIF" localSheetId="29">#REF!</definedName>
    <definedName name="TIGIF" localSheetId="27">#REF!</definedName>
    <definedName name="TIGIF" localSheetId="10">#REF!</definedName>
    <definedName name="TIGIF" localSheetId="36">#REF!</definedName>
    <definedName name="TIGIF" localSheetId="38">#REF!</definedName>
    <definedName name="TIGIF" localSheetId="7">#REF!</definedName>
    <definedName name="TIGIF" localSheetId="23">#REF!</definedName>
    <definedName name="TIGIF" localSheetId="31">#REF!</definedName>
    <definedName name="TIGIF" localSheetId="32">#REF!</definedName>
    <definedName name="TIGIF" localSheetId="12">#REF!</definedName>
    <definedName name="TIGIF" localSheetId="41">#REF!</definedName>
    <definedName name="TIGIF" localSheetId="37">#REF!</definedName>
    <definedName name="TIGIF" localSheetId="17">#REF!</definedName>
    <definedName name="TIGIF" localSheetId="18">#REF!</definedName>
    <definedName name="TIGIF" localSheetId="19">#REF!</definedName>
    <definedName name="TIGIF" localSheetId="28">#REF!</definedName>
    <definedName name="TIGIF" localSheetId="8">#REF!</definedName>
    <definedName name="TIGIF" localSheetId="25">#REF!</definedName>
    <definedName name="TIGIF" localSheetId="22">#REF!</definedName>
    <definedName name="TIGIF" localSheetId="11">#REF!</definedName>
    <definedName name="TIGIF" localSheetId="42">#REF!</definedName>
    <definedName name="TIGIF" localSheetId="43">#REF!</definedName>
    <definedName name="TIGIF">#REF!</definedName>
    <definedName name="TINR" localSheetId="24">TINR!$B$1</definedName>
    <definedName name="TINR" localSheetId="27">TINR!$B$1</definedName>
    <definedName name="TINR" localSheetId="23">TINR!$B$1</definedName>
    <definedName name="TINR" localSheetId="41">TINR!$B$1</definedName>
    <definedName name="TINR" localSheetId="28">TINR!$B$1</definedName>
    <definedName name="TINR" localSheetId="22">TINR!$B$1</definedName>
    <definedName name="TINR">#REF!</definedName>
    <definedName name="TINR_EQ" localSheetId="27">TINR!$B$11:$I$55</definedName>
    <definedName name="TINRNAV" localSheetId="27">TINR!$B$66:$B$73</definedName>
    <definedName name="TIPF" localSheetId="33">#REF!</definedName>
    <definedName name="TIPF" localSheetId="15">TIPF!$B$1</definedName>
    <definedName name="TIPF" localSheetId="39">#REF!</definedName>
    <definedName name="TIPF" localSheetId="16">TIPF!$B$1</definedName>
    <definedName name="TIPF" localSheetId="34">#REF!</definedName>
    <definedName name="TIPF" localSheetId="26">#REF!</definedName>
    <definedName name="TIPF" localSheetId="21">#REF!</definedName>
    <definedName name="TIPF" localSheetId="24">#REF!</definedName>
    <definedName name="TIPF" localSheetId="6">TIPF!$B$1</definedName>
    <definedName name="TIPF" localSheetId="14">TIPF!$B$1</definedName>
    <definedName name="TIPF" localSheetId="35">#REF!</definedName>
    <definedName name="TIPF" localSheetId="13">TIPF!$B$1</definedName>
    <definedName name="TIPF" localSheetId="30">#REF!</definedName>
    <definedName name="TIPF" localSheetId="29">#REF!</definedName>
    <definedName name="TIPF" localSheetId="27">#REF!</definedName>
    <definedName name="TIPF" localSheetId="10">TIPF!$B$1</definedName>
    <definedName name="TIPF" localSheetId="36">#REF!</definedName>
    <definedName name="TIPF" localSheetId="38">#REF!</definedName>
    <definedName name="TIPF" localSheetId="23">#REF!</definedName>
    <definedName name="TIPF" localSheetId="31">#REF!</definedName>
    <definedName name="TIPF" localSheetId="32">#REF!</definedName>
    <definedName name="TIPF" localSheetId="12">TIPF!$B$1</definedName>
    <definedName name="TIPF" localSheetId="41">#REF!</definedName>
    <definedName name="TIPF" localSheetId="37">#REF!</definedName>
    <definedName name="TIPF" localSheetId="17">TIPF!$B$1</definedName>
    <definedName name="TIPF" localSheetId="18">#REF!</definedName>
    <definedName name="TIPF" localSheetId="19">#REF!</definedName>
    <definedName name="TIPF" localSheetId="28">#REF!</definedName>
    <definedName name="TIPF" localSheetId="25">#REF!</definedName>
    <definedName name="TIPF" localSheetId="22">#REF!</definedName>
    <definedName name="TIPF" localSheetId="11">TIPF!$B$1</definedName>
    <definedName name="TIPF" localSheetId="42">#REF!</definedName>
    <definedName name="TIPF" localSheetId="43">#REF!</definedName>
    <definedName name="TIPF">#REF!</definedName>
    <definedName name="TIPF_Debt_Related" localSheetId="10">TIPF!$B$20:$H$33</definedName>
    <definedName name="TIPF_Debt_Related_UNLISTED" localSheetId="10">TIPF!$B$35:$H$36</definedName>
    <definedName name="TIPF_GOV_SEC" localSheetId="10">TIPF!$B$12:$H$18</definedName>
    <definedName name="TIPF_MM" localSheetId="10">TIPF!$B$38:$H$40</definedName>
    <definedName name="TIPFNAV" localSheetId="10">TIPF!$B$53:$B$60</definedName>
    <definedName name="TIPFSP1" localSheetId="1">#REF!</definedName>
    <definedName name="TIPFSP1" localSheetId="0">#REF!</definedName>
    <definedName name="TIPFSP1" localSheetId="33">#REF!</definedName>
    <definedName name="TIPFSP1" localSheetId="15">#REF!</definedName>
    <definedName name="TIPFSP1" localSheetId="39">#REF!</definedName>
    <definedName name="TIPFSP1" localSheetId="16">#REF!</definedName>
    <definedName name="TIPFSP1" localSheetId="34">#REF!</definedName>
    <definedName name="TIPFSP1" localSheetId="26">#REF!</definedName>
    <definedName name="TIPFSP1" localSheetId="21">#REF!</definedName>
    <definedName name="TIPFSP1" localSheetId="24">#REF!</definedName>
    <definedName name="TIPFSP1" localSheetId="9">#REF!</definedName>
    <definedName name="TIPFSP1" localSheetId="58">#REF!</definedName>
    <definedName name="TIPFSP1" localSheetId="57">#REF!</definedName>
    <definedName name="TIPFSP1" localSheetId="56">#REF!</definedName>
    <definedName name="TIPFSP1" localSheetId="55">#REF!</definedName>
    <definedName name="TIPFSP1" localSheetId="54">#REF!</definedName>
    <definedName name="TIPFSP1" localSheetId="53">#REF!</definedName>
    <definedName name="TIPFSP1" localSheetId="52">#REF!</definedName>
    <definedName name="TIPFSP1" localSheetId="51">#REF!</definedName>
    <definedName name="TIPFSP1" localSheetId="50">#REF!</definedName>
    <definedName name="TIPFSP1" localSheetId="49">#REF!</definedName>
    <definedName name="TIPFSP1" localSheetId="48">#REF!</definedName>
    <definedName name="TIPFSP1" localSheetId="47">#REF!</definedName>
    <definedName name="TIPFSP1" localSheetId="46">#REF!</definedName>
    <definedName name="TIPFSP1" localSheetId="45">#REF!</definedName>
    <definedName name="TIPFSP1" localSheetId="44">#REF!</definedName>
    <definedName name="TIPFSP1" localSheetId="6">#REF!</definedName>
    <definedName name="TIPFSP1" localSheetId="14">#REF!</definedName>
    <definedName name="TIPFSP1" localSheetId="35">#REF!</definedName>
    <definedName name="TIPFSP1" localSheetId="13">#REF!</definedName>
    <definedName name="TIPFSP1" localSheetId="30">#REF!</definedName>
    <definedName name="TIPFSP1" localSheetId="29">#REF!</definedName>
    <definedName name="TIPFSP1" localSheetId="27">#REF!</definedName>
    <definedName name="TIPFSP1" localSheetId="10">#REF!</definedName>
    <definedName name="TIPFSP1" localSheetId="36">#REF!</definedName>
    <definedName name="TIPFSP1" localSheetId="38">#REF!</definedName>
    <definedName name="TIPFSP1" localSheetId="7">#REF!</definedName>
    <definedName name="TIPFSP1" localSheetId="23">#REF!</definedName>
    <definedName name="TIPFSP1" localSheetId="31">#REF!</definedName>
    <definedName name="TIPFSP1" localSheetId="32">#REF!</definedName>
    <definedName name="TIPFSP1" localSheetId="12">#REF!</definedName>
    <definedName name="TIPFSP1" localSheetId="41">#REF!</definedName>
    <definedName name="TIPFSP1" localSheetId="37">#REF!</definedName>
    <definedName name="TIPFSP1" localSheetId="17">#REF!</definedName>
    <definedName name="TIPFSP1" localSheetId="18">#REF!</definedName>
    <definedName name="TIPFSP1" localSheetId="19">#REF!</definedName>
    <definedName name="TIPFSP1" localSheetId="28">#REF!</definedName>
    <definedName name="TIPFSP1" localSheetId="8">#REF!</definedName>
    <definedName name="TIPFSP1" localSheetId="25">#REF!</definedName>
    <definedName name="TIPFSP1" localSheetId="22">#REF!</definedName>
    <definedName name="TIPFSP1" localSheetId="11">#REF!</definedName>
    <definedName name="TIPFSP1" localSheetId="42">#REF!</definedName>
    <definedName name="TIPFSP1" localSheetId="43">#REF!</definedName>
    <definedName name="TIPFSP1">#REF!</definedName>
    <definedName name="TIPFSP1_Debt_Related" localSheetId="10">TIPF!$B$71:$H$75</definedName>
    <definedName name="TIPFSP1NAV" localSheetId="10">TIPF!$B$87:$B$94</definedName>
    <definedName name="TIPHF" localSheetId="0">#REF!</definedName>
    <definedName name="TIPHF" localSheetId="33">TIPHF!$B$1</definedName>
    <definedName name="TIPHF" localSheetId="39">TIPHF!$B$1</definedName>
    <definedName name="TIPHF" localSheetId="34">TIPHF!$B$1</definedName>
    <definedName name="TIPHF" localSheetId="26">TIPHF!$B$1</definedName>
    <definedName name="TIPHF" localSheetId="21">TIPHF!$B$1</definedName>
    <definedName name="TIPHF" localSheetId="24">TIPHF!$B$1</definedName>
    <definedName name="TIPHF" localSheetId="35">TIPHF!$B$1</definedName>
    <definedName name="TIPHF" localSheetId="30">TIPHF!$B$1</definedName>
    <definedName name="TIPHF" localSheetId="29">TIPHF!$B$1</definedName>
    <definedName name="TIPHF" localSheetId="27">TIPHF!$B$1</definedName>
    <definedName name="TIPHF" localSheetId="36">TIPHF!$B$1</definedName>
    <definedName name="TIPHF" localSheetId="23">TIPHF!$B$1</definedName>
    <definedName name="TIPHF" localSheetId="31">TIPHF!$B$1</definedName>
    <definedName name="TIPHF" localSheetId="32">TIPHF!$B$1</definedName>
    <definedName name="TIPHF" localSheetId="41">TIPHF!$B$1</definedName>
    <definedName name="TIPHF" localSheetId="28">TIPHF!$B$1</definedName>
    <definedName name="TIPHF" localSheetId="25">TIPHF!$B$1</definedName>
    <definedName name="TIPHF" localSheetId="22">TIPHF!$B$1</definedName>
    <definedName name="TIPHF">#REF!</definedName>
    <definedName name="TIPHF_EQ" localSheetId="36">TIPHF!$B$12:$I$36</definedName>
    <definedName name="TIPHFNAV" localSheetId="36">TIPHF!$B$47:$B$54</definedName>
    <definedName name="TISF" localSheetId="0">#REF!</definedName>
    <definedName name="TISF" localSheetId="33">TISF!$B$1</definedName>
    <definedName name="TISF" localSheetId="39">TISF!$B$1</definedName>
    <definedName name="TISF" localSheetId="34">TISF!$B$1</definedName>
    <definedName name="TISF" localSheetId="26">TISF!$B$1</definedName>
    <definedName name="TISF" localSheetId="21">TISF!$B$1</definedName>
    <definedName name="TISF" localSheetId="24">TISF!$B$1</definedName>
    <definedName name="TISF" localSheetId="35">TISF!$B$1</definedName>
    <definedName name="TISF" localSheetId="30">TISF!$B$1</definedName>
    <definedName name="TISF" localSheetId="29">TISF!$B$1</definedName>
    <definedName name="TISF" localSheetId="27">TISF!$B$1</definedName>
    <definedName name="TISF" localSheetId="36">TISF!$B$1</definedName>
    <definedName name="TISF" localSheetId="38">TISF!$B$1</definedName>
    <definedName name="TISF" localSheetId="23">TISF!$B$1</definedName>
    <definedName name="TISF" localSheetId="31">TISF!$B$1</definedName>
    <definedName name="TISF" localSheetId="32">TISF!$B$1</definedName>
    <definedName name="TISF" localSheetId="41">TISF!$B$1</definedName>
    <definedName name="TISF" localSheetId="37">TISF!$B$1</definedName>
    <definedName name="TISF" localSheetId="28">TISF!$B$1</definedName>
    <definedName name="TISF" localSheetId="25">TISF!$B$1</definedName>
    <definedName name="TISF" localSheetId="22">TISF!$B$1</definedName>
    <definedName name="TISF">#REF!</definedName>
    <definedName name="TISF_EQ" localSheetId="38">TISF!$B$12:$I$48</definedName>
    <definedName name="TISFNAV" localSheetId="38">TISF!$B$59:$B$66</definedName>
    <definedName name="TITSF" localSheetId="1">#REF!</definedName>
    <definedName name="TITSF" localSheetId="33">#REF!</definedName>
    <definedName name="TITSF" localSheetId="15">#REF!</definedName>
    <definedName name="TITSF" localSheetId="39">#REF!</definedName>
    <definedName name="TITSF" localSheetId="16">#REF!</definedName>
    <definedName name="TITSF" localSheetId="34">#REF!</definedName>
    <definedName name="TITSF" localSheetId="26">#REF!</definedName>
    <definedName name="TITSF" localSheetId="21">#REF!</definedName>
    <definedName name="TITSF" localSheetId="24">#REF!</definedName>
    <definedName name="TITSF" localSheetId="9">#REF!</definedName>
    <definedName name="TITSF" localSheetId="58">#REF!</definedName>
    <definedName name="TITSF" localSheetId="57">#REF!</definedName>
    <definedName name="TITSF" localSheetId="56">#REF!</definedName>
    <definedName name="TITSF" localSheetId="55">#REF!</definedName>
    <definedName name="TITSF" localSheetId="54">#REF!</definedName>
    <definedName name="TITSF" localSheetId="53">#REF!</definedName>
    <definedName name="TITSF" localSheetId="52">#REF!</definedName>
    <definedName name="TITSF" localSheetId="51">#REF!</definedName>
    <definedName name="TITSF" localSheetId="50">#REF!</definedName>
    <definedName name="TITSF" localSheetId="49">#REF!</definedName>
    <definedName name="TITSF" localSheetId="48">#REF!</definedName>
    <definedName name="TITSF" localSheetId="47">#REF!</definedName>
    <definedName name="TITSF" localSheetId="46">#REF!</definedName>
    <definedName name="TITSF" localSheetId="45">#REF!</definedName>
    <definedName name="TITSF" localSheetId="44">#REF!</definedName>
    <definedName name="TITSF" localSheetId="6">#REF!</definedName>
    <definedName name="TITSF" localSheetId="14">#REF!</definedName>
    <definedName name="TITSF" localSheetId="35">#REF!</definedName>
    <definedName name="TITSF" localSheetId="13">#REF!</definedName>
    <definedName name="TITSF" localSheetId="30">#REF!</definedName>
    <definedName name="TITSF" localSheetId="29">#REF!</definedName>
    <definedName name="TITSF" localSheetId="27">#REF!</definedName>
    <definedName name="TITSF" localSheetId="10">#REF!</definedName>
    <definedName name="TITSF" localSheetId="36">#REF!</definedName>
    <definedName name="TITSF" localSheetId="38">#REF!</definedName>
    <definedName name="TITSF" localSheetId="7">#REF!</definedName>
    <definedName name="TITSF" localSheetId="23">#REF!</definedName>
    <definedName name="TITSF" localSheetId="31">#REF!</definedName>
    <definedName name="TITSF" localSheetId="32">#REF!</definedName>
    <definedName name="TITSF" localSheetId="12">#REF!</definedName>
    <definedName name="TITSF" localSheetId="41">#REF!</definedName>
    <definedName name="TITSF" localSheetId="37">#REF!</definedName>
    <definedName name="TITSF" localSheetId="17">#REF!</definedName>
    <definedName name="TITSF" localSheetId="18">#REF!</definedName>
    <definedName name="TITSF" localSheetId="19">#REF!</definedName>
    <definedName name="TITSF" localSheetId="28">#REF!</definedName>
    <definedName name="TITSF" localSheetId="8">#REF!</definedName>
    <definedName name="TITSF" localSheetId="25">#REF!</definedName>
    <definedName name="TITSF" localSheetId="22">#REF!</definedName>
    <definedName name="TITSF" localSheetId="11">#REF!</definedName>
    <definedName name="TITSF" localSheetId="42">#REF!</definedName>
    <definedName name="TITSF" localSheetId="43">#REF!</definedName>
    <definedName name="TITSF">#REF!</definedName>
    <definedName name="TLF" localSheetId="33">#REF!</definedName>
    <definedName name="TLF" localSheetId="15">TLF!$B$1</definedName>
    <definedName name="TLF" localSheetId="39">#REF!</definedName>
    <definedName name="TLF" localSheetId="16">TLF!$B$1</definedName>
    <definedName name="TLF" localSheetId="34">#REF!</definedName>
    <definedName name="TLF" localSheetId="26">#REF!</definedName>
    <definedName name="TLF" localSheetId="21">#REF!</definedName>
    <definedName name="TLF" localSheetId="24">#REF!</definedName>
    <definedName name="TLF" localSheetId="9">TLF!$B$1</definedName>
    <definedName name="TLF" localSheetId="6">TLF!$B$1</definedName>
    <definedName name="TLF" localSheetId="14">TLF!$B$1</definedName>
    <definedName name="TLF" localSheetId="35">#REF!</definedName>
    <definedName name="TLF" localSheetId="13">TLF!$B$1</definedName>
    <definedName name="TLF" localSheetId="30">#REF!</definedName>
    <definedName name="TLF" localSheetId="29">#REF!</definedName>
    <definedName name="TLF" localSheetId="27">#REF!</definedName>
    <definedName name="TLF" localSheetId="10">TLF!$B$1</definedName>
    <definedName name="TLF" localSheetId="36">#REF!</definedName>
    <definedName name="TLF" localSheetId="38">#REF!</definedName>
    <definedName name="TLF" localSheetId="7">TLF!$B$1</definedName>
    <definedName name="TLF" localSheetId="23">#REF!</definedName>
    <definedName name="TLF" localSheetId="31">#REF!</definedName>
    <definedName name="TLF" localSheetId="32">#REF!</definedName>
    <definedName name="TLF" localSheetId="12">TLF!$B$1</definedName>
    <definedName name="TLF" localSheetId="41">#REF!</definedName>
    <definedName name="TLF" localSheetId="37">#REF!</definedName>
    <definedName name="TLF" localSheetId="17">TLF!$B$1</definedName>
    <definedName name="TLF" localSheetId="18">#REF!</definedName>
    <definedName name="TLF" localSheetId="19">#REF!</definedName>
    <definedName name="TLF" localSheetId="28">#REF!</definedName>
    <definedName name="TLF" localSheetId="8">TLF!$B$1</definedName>
    <definedName name="TLF" localSheetId="25">#REF!</definedName>
    <definedName name="TLF" localSheetId="22">#REF!</definedName>
    <definedName name="TLF" localSheetId="11">TLF!$B$1</definedName>
    <definedName name="TLF" localSheetId="42">#REF!</definedName>
    <definedName name="TLF" localSheetId="43">#REF!</definedName>
    <definedName name="TLF">#REF!</definedName>
    <definedName name="TLF_GOV_SEC" localSheetId="7">TLF!$B$12:$H$19</definedName>
    <definedName name="TLF_MM" localSheetId="7">TLF!$B$21:$H$56</definedName>
    <definedName name="TLFNAV" localSheetId="7">TLF!$B$70:$B$77</definedName>
    <definedName name="TLMF" localSheetId="1">#REF!</definedName>
    <definedName name="TLMF" localSheetId="33">#REF!</definedName>
    <definedName name="TLMF" localSheetId="15">#REF!</definedName>
    <definedName name="TLMF" localSheetId="39">#REF!</definedName>
    <definedName name="TLMF" localSheetId="16">#REF!</definedName>
    <definedName name="TLMF" localSheetId="34">#REF!</definedName>
    <definedName name="TLMF" localSheetId="26">#REF!</definedName>
    <definedName name="TLMF" localSheetId="21">#REF!</definedName>
    <definedName name="TLMF" localSheetId="24">#REF!</definedName>
    <definedName name="TLMF" localSheetId="9">#REF!</definedName>
    <definedName name="TLMF" localSheetId="58">#REF!</definedName>
    <definedName name="TLMF" localSheetId="57">#REF!</definedName>
    <definedName name="TLMF" localSheetId="56">#REF!</definedName>
    <definedName name="TLMF" localSheetId="55">#REF!</definedName>
    <definedName name="TLMF" localSheetId="54">#REF!</definedName>
    <definedName name="TLMF" localSheetId="53">#REF!</definedName>
    <definedName name="TLMF" localSheetId="52">#REF!</definedName>
    <definedName name="TLMF" localSheetId="51">#REF!</definedName>
    <definedName name="TLMF" localSheetId="50">#REF!</definedName>
    <definedName name="TLMF" localSheetId="49">#REF!</definedName>
    <definedName name="TLMF" localSheetId="48">#REF!</definedName>
    <definedName name="TLMF" localSheetId="47">#REF!</definedName>
    <definedName name="TLMF" localSheetId="46">#REF!</definedName>
    <definedName name="TLMF" localSheetId="45">#REF!</definedName>
    <definedName name="TLMF" localSheetId="44">#REF!</definedName>
    <definedName name="TLMF" localSheetId="6">#REF!</definedName>
    <definedName name="TLMF" localSheetId="14">#REF!</definedName>
    <definedName name="TLMF" localSheetId="35">#REF!</definedName>
    <definedName name="TLMF" localSheetId="13">#REF!</definedName>
    <definedName name="TLMF" localSheetId="30">#REF!</definedName>
    <definedName name="TLMF" localSheetId="29">#REF!</definedName>
    <definedName name="TLMF" localSheetId="27">#REF!</definedName>
    <definedName name="TLMF" localSheetId="10">#REF!</definedName>
    <definedName name="TLMF" localSheetId="36">#REF!</definedName>
    <definedName name="TLMF" localSheetId="38">#REF!</definedName>
    <definedName name="TLMF" localSheetId="7">#REF!</definedName>
    <definedName name="TLMF" localSheetId="23">#REF!</definedName>
    <definedName name="TLMF" localSheetId="31">#REF!</definedName>
    <definedName name="TLMF" localSheetId="32">#REF!</definedName>
    <definedName name="TLMF" localSheetId="12">#REF!</definedName>
    <definedName name="TLMF" localSheetId="41">#REF!</definedName>
    <definedName name="TLMF" localSheetId="37">#REF!</definedName>
    <definedName name="TLMF" localSheetId="17">#REF!</definedName>
    <definedName name="TLMF" localSheetId="18">#REF!</definedName>
    <definedName name="TLMF" localSheetId="19">#REF!</definedName>
    <definedName name="TLMF" localSheetId="28">#REF!</definedName>
    <definedName name="TLMF" localSheetId="8">#REF!</definedName>
    <definedName name="TLMF" localSheetId="25">#REF!</definedName>
    <definedName name="TLMF" localSheetId="22">#REF!</definedName>
    <definedName name="TLMF" localSheetId="11">#REF!</definedName>
    <definedName name="TLMF" localSheetId="42">#REF!</definedName>
    <definedName name="TLMF" localSheetId="43">#REF!</definedName>
    <definedName name="TLMF">#REF!</definedName>
    <definedName name="TMAOF" localSheetId="0">#REF!</definedName>
    <definedName name="TMAOF" localSheetId="2">#REF!</definedName>
    <definedName name="TMAOF" localSheetId="3">#REF!</definedName>
    <definedName name="TMAOF" localSheetId="33">#REF!</definedName>
    <definedName name="TMAOF" localSheetId="15">#REF!</definedName>
    <definedName name="TMAOF" localSheetId="39">#REF!</definedName>
    <definedName name="TMAOF" localSheetId="16">#REF!</definedName>
    <definedName name="TMAOF" localSheetId="34">#REF!</definedName>
    <definedName name="TMAOF" localSheetId="26">#REF!</definedName>
    <definedName name="TMAOF" localSheetId="21">#REF!</definedName>
    <definedName name="TMAOF" localSheetId="24">#REF!</definedName>
    <definedName name="TMAOF" localSheetId="9">#REF!</definedName>
    <definedName name="TMAOF" localSheetId="58">#REF!</definedName>
    <definedName name="TMAOF" localSheetId="57">#REF!</definedName>
    <definedName name="TMAOF" localSheetId="56">#REF!</definedName>
    <definedName name="TMAOF" localSheetId="55">#REF!</definedName>
    <definedName name="TMAOF" localSheetId="54">#REF!</definedName>
    <definedName name="TMAOF" localSheetId="53">#REF!</definedName>
    <definedName name="TMAOF" localSheetId="52">#REF!</definedName>
    <definedName name="TMAOF" localSheetId="51">#REF!</definedName>
    <definedName name="TMAOF" localSheetId="50">#REF!</definedName>
    <definedName name="TMAOF" localSheetId="49">#REF!</definedName>
    <definedName name="TMAOF" localSheetId="48">#REF!</definedName>
    <definedName name="TMAOF" localSheetId="47">#REF!</definedName>
    <definedName name="TMAOF" localSheetId="46">#REF!</definedName>
    <definedName name="TMAOF" localSheetId="45">#REF!</definedName>
    <definedName name="TMAOF" localSheetId="44">#REF!</definedName>
    <definedName name="TMAOF" localSheetId="6">#REF!</definedName>
    <definedName name="TMAOF" localSheetId="14">#REF!</definedName>
    <definedName name="TMAOF" localSheetId="35">#REF!</definedName>
    <definedName name="TMAOF" localSheetId="13">#REF!</definedName>
    <definedName name="TMAOF" localSheetId="30">#REF!</definedName>
    <definedName name="TMAOF" localSheetId="29">#REF!</definedName>
    <definedName name="TMAOF" localSheetId="27">#REF!</definedName>
    <definedName name="TMAOF" localSheetId="10">#REF!</definedName>
    <definedName name="TMAOF" localSheetId="36">#REF!</definedName>
    <definedName name="TMAOF" localSheetId="38">#REF!</definedName>
    <definedName name="TMAOF" localSheetId="7">#REF!</definedName>
    <definedName name="TMAOF" localSheetId="23">#REF!</definedName>
    <definedName name="TMAOF" localSheetId="4">#REF!</definedName>
    <definedName name="TMAOF" localSheetId="31">#REF!</definedName>
    <definedName name="TMAOF" localSheetId="32">#REF!</definedName>
    <definedName name="TMAOF" localSheetId="12">#REF!</definedName>
    <definedName name="TMAOF" localSheetId="41">#REF!</definedName>
    <definedName name="TMAOF" localSheetId="37">#REF!</definedName>
    <definedName name="TMAOF" localSheetId="17">#REF!</definedName>
    <definedName name="TMAOF" localSheetId="18">#REF!</definedName>
    <definedName name="TMAOF" localSheetId="19">#REF!</definedName>
    <definedName name="TMAOF" localSheetId="28">#REF!</definedName>
    <definedName name="TMAOF" localSheetId="8">#REF!</definedName>
    <definedName name="TMAOF" localSheetId="25">#REF!</definedName>
    <definedName name="TMAOF" localSheetId="22">#REF!</definedName>
    <definedName name="TMAOF" localSheetId="11">#REF!</definedName>
    <definedName name="TMAOF" localSheetId="42">#REF!</definedName>
    <definedName name="TMAOF" localSheetId="43">#REF!</definedName>
    <definedName name="TMAOF" localSheetId="40">#REF!</definedName>
    <definedName name="TMAOF">TMAOF!$B$1</definedName>
    <definedName name="TMAOF_Debt_Related" localSheetId="5">TMAOF!$B$109:$H$111</definedName>
    <definedName name="TMAOF_EQ" localSheetId="5">TMAOF!$B$12:$I$70</definedName>
    <definedName name="TMAOF_EQ_FU_Related" localSheetId="5">TMAOF!$C$84:$E$99</definedName>
    <definedName name="TMAOF_FD" localSheetId="5">TMAOF!$B$113:$G$114</definedName>
    <definedName name="TMAOF_GOV_SEC" localSheetId="5">TMAOF!$B$101:$H$107</definedName>
    <definedName name="TMAOFNAV" localSheetId="5">TMAOF!$B$128:$B$135</definedName>
    <definedName name="TMCAPF" localSheetId="0">#REF!</definedName>
    <definedName name="TMCAPF" localSheetId="24">TMCAPF!$B$1</definedName>
    <definedName name="TMCAPF" localSheetId="23">TMCAPF!$B$1</definedName>
    <definedName name="TMCAPF" localSheetId="41">TMCAPF!$B$1</definedName>
    <definedName name="TMCAPF" localSheetId="22">TMCAPF!$B$1</definedName>
    <definedName name="TMCAPF">#REF!</definedName>
    <definedName name="TMCAPF_EQ" localSheetId="23">TMCAPF!$B$12:$I$58</definedName>
    <definedName name="TMCAPFNAV" localSheetId="23">TMCAPF!$B$69:$B$76</definedName>
    <definedName name="TMIF" localSheetId="0">#REF!</definedName>
    <definedName name="TMIF" localSheetId="33">#REF!</definedName>
    <definedName name="TMIF" localSheetId="15">#REF!</definedName>
    <definedName name="TMIF" localSheetId="39">#REF!</definedName>
    <definedName name="TMIF" localSheetId="16">#REF!</definedName>
    <definedName name="TMIF" localSheetId="34">#REF!</definedName>
    <definedName name="TMIF" localSheetId="26">#REF!</definedName>
    <definedName name="TMIF" localSheetId="21">#REF!</definedName>
    <definedName name="TMIF" localSheetId="24">#REF!</definedName>
    <definedName name="TMIF" localSheetId="9">#REF!</definedName>
    <definedName name="TMIF" localSheetId="58">#REF!</definedName>
    <definedName name="TMIF" localSheetId="57">#REF!</definedName>
    <definedName name="TMIF" localSheetId="56">#REF!</definedName>
    <definedName name="TMIF" localSheetId="55">#REF!</definedName>
    <definedName name="TMIF" localSheetId="54">#REF!</definedName>
    <definedName name="TMIF" localSheetId="53">#REF!</definedName>
    <definedName name="TMIF" localSheetId="52">#REF!</definedName>
    <definedName name="TMIF" localSheetId="51">#REF!</definedName>
    <definedName name="TMIF" localSheetId="50">#REF!</definedName>
    <definedName name="TMIF" localSheetId="49">#REF!</definedName>
    <definedName name="TMIF" localSheetId="48">#REF!</definedName>
    <definedName name="TMIF" localSheetId="47">#REF!</definedName>
    <definedName name="TMIF" localSheetId="46">#REF!</definedName>
    <definedName name="TMIF" localSheetId="45">#REF!</definedName>
    <definedName name="TMIF" localSheetId="44">#REF!</definedName>
    <definedName name="TMIF" localSheetId="6">#REF!</definedName>
    <definedName name="TMIF" localSheetId="14">#REF!</definedName>
    <definedName name="TMIF" localSheetId="35">#REF!</definedName>
    <definedName name="TMIF" localSheetId="13">#REF!</definedName>
    <definedName name="TMIF" localSheetId="30">#REF!</definedName>
    <definedName name="TMIF" localSheetId="29">#REF!</definedName>
    <definedName name="TMIF" localSheetId="27">#REF!</definedName>
    <definedName name="TMIF" localSheetId="10">#REF!</definedName>
    <definedName name="TMIF" localSheetId="36">#REF!</definedName>
    <definedName name="TMIF" localSheetId="38">#REF!</definedName>
    <definedName name="TMIF" localSheetId="7">#REF!</definedName>
    <definedName name="TMIF" localSheetId="23">#REF!</definedName>
    <definedName name="TMIF" localSheetId="31">#REF!</definedName>
    <definedName name="TMIF" localSheetId="32">#REF!</definedName>
    <definedName name="TMIF" localSheetId="12">#REF!</definedName>
    <definedName name="TMIF" localSheetId="41">#REF!</definedName>
    <definedName name="TMIF" localSheetId="37">#REF!</definedName>
    <definedName name="TMIF" localSheetId="17">#REF!</definedName>
    <definedName name="TMIF" localSheetId="18">#REF!</definedName>
    <definedName name="TMIF" localSheetId="19">#REF!</definedName>
    <definedName name="TMIF" localSheetId="28">#REF!</definedName>
    <definedName name="TMIF" localSheetId="8">#REF!</definedName>
    <definedName name="TMIF" localSheetId="25">#REF!</definedName>
    <definedName name="TMIF" localSheetId="22">#REF!</definedName>
    <definedName name="TMIF" localSheetId="11">#REF!</definedName>
    <definedName name="TMIF" localSheetId="42">#REF!</definedName>
    <definedName name="TMIF" localSheetId="43">#REF!</definedName>
    <definedName name="TMIF">TMIF!$B$1</definedName>
    <definedName name="TMIF_Debt_Related" localSheetId="4">TMIF!$B$79:$H$85</definedName>
    <definedName name="TMIF_EQ" localSheetId="4">TMIF!$B$12:$I$51</definedName>
    <definedName name="TMIF_EQ_FU_Related" localSheetId="4">TMIF!$B$52:$H$68</definedName>
    <definedName name="TMIF_FD" localSheetId="4">TMIF!$B$87:$G$89</definedName>
    <definedName name="TMIF_GOV_SEC" localSheetId="4">TMIF!$B$70:$H$77</definedName>
    <definedName name="TMIFNAV" localSheetId="4">TMIF!$B$101:$B$112</definedName>
    <definedName name="TMPF" localSheetId="1">#REF!</definedName>
    <definedName name="TMPF" localSheetId="33">#REF!</definedName>
    <definedName name="TMPF" localSheetId="15">#REF!</definedName>
    <definedName name="TMPF" localSheetId="39">#REF!</definedName>
    <definedName name="TMPF" localSheetId="16">#REF!</definedName>
    <definedName name="TMPF" localSheetId="34">#REF!</definedName>
    <definedName name="TMPF" localSheetId="26">#REF!</definedName>
    <definedName name="TMPF" localSheetId="21">#REF!</definedName>
    <definedName name="TMPF" localSheetId="24">#REF!</definedName>
    <definedName name="TMPF" localSheetId="9">#REF!</definedName>
    <definedName name="TMPF" localSheetId="58">#REF!</definedName>
    <definedName name="TMPF" localSheetId="57">#REF!</definedName>
    <definedName name="TMPF" localSheetId="56">#REF!</definedName>
    <definedName name="TMPF" localSheetId="55">#REF!</definedName>
    <definedName name="TMPF" localSheetId="54">#REF!</definedName>
    <definedName name="TMPF" localSheetId="53">#REF!</definedName>
    <definedName name="TMPF" localSheetId="52">#REF!</definedName>
    <definedName name="TMPF" localSheetId="51">#REF!</definedName>
    <definedName name="TMPF" localSheetId="50">#REF!</definedName>
    <definedName name="TMPF" localSheetId="49">#REF!</definedName>
    <definedName name="TMPF" localSheetId="48">#REF!</definedName>
    <definedName name="TMPF" localSheetId="47">#REF!</definedName>
    <definedName name="TMPF" localSheetId="46">#REF!</definedName>
    <definedName name="TMPF" localSheetId="45">#REF!</definedName>
    <definedName name="TMPF" localSheetId="44">#REF!</definedName>
    <definedName name="TMPF" localSheetId="6">#REF!</definedName>
    <definedName name="TMPF" localSheetId="14">#REF!</definedName>
    <definedName name="TMPF" localSheetId="35">#REF!</definedName>
    <definedName name="TMPF" localSheetId="13">#REF!</definedName>
    <definedName name="TMPF" localSheetId="30">#REF!</definedName>
    <definedName name="TMPF" localSheetId="29">#REF!</definedName>
    <definedName name="TMPF" localSheetId="27">#REF!</definedName>
    <definedName name="TMPF" localSheetId="10">#REF!</definedName>
    <definedName name="TMPF" localSheetId="36">#REF!</definedName>
    <definedName name="TMPF" localSheetId="38">#REF!</definedName>
    <definedName name="TMPF" localSheetId="7">#REF!</definedName>
    <definedName name="TMPF" localSheetId="23">#REF!</definedName>
    <definedName name="TMPF" localSheetId="31">#REF!</definedName>
    <definedName name="TMPF" localSheetId="32">#REF!</definedName>
    <definedName name="TMPF" localSheetId="12">#REF!</definedName>
    <definedName name="TMPF" localSheetId="41">#REF!</definedName>
    <definedName name="TMPF" localSheetId="37">#REF!</definedName>
    <definedName name="TMPF" localSheetId="17">#REF!</definedName>
    <definedName name="TMPF" localSheetId="18">#REF!</definedName>
    <definedName name="TMPF" localSheetId="19">#REF!</definedName>
    <definedName name="TMPF" localSheetId="28">#REF!</definedName>
    <definedName name="TMPF" localSheetId="8">#REF!</definedName>
    <definedName name="TMPF" localSheetId="25">#REF!</definedName>
    <definedName name="TMPF" localSheetId="22">#REF!</definedName>
    <definedName name="TMPF" localSheetId="11">#REF!</definedName>
    <definedName name="TMPF" localSheetId="42">#REF!</definedName>
    <definedName name="TMPF" localSheetId="43">#REF!</definedName>
    <definedName name="TMPF">#REF!</definedName>
    <definedName name="TNETF" localSheetId="39">TNETF!$B$1</definedName>
    <definedName name="TNETF" localSheetId="26">TNETF!$B$1</definedName>
    <definedName name="TNETF" localSheetId="21">TNETF!$B$1</definedName>
    <definedName name="TNETF" localSheetId="24">TNETF!$B$1</definedName>
    <definedName name="TNETF" localSheetId="27">TNETF!$B$1</definedName>
    <definedName name="TNETF" localSheetId="23">TNETF!$B$1</definedName>
    <definedName name="TNETF" localSheetId="31">TNETF!$B$1</definedName>
    <definedName name="TNETF" localSheetId="41">TNETF!$B$1</definedName>
    <definedName name="TNETF" localSheetId="28">TNETF!$B$1</definedName>
    <definedName name="TNETF" localSheetId="25">TNETF!$B$1</definedName>
    <definedName name="TNETF" localSheetId="22">TNETF!$B$1</definedName>
    <definedName name="TNETF">#REF!</definedName>
    <definedName name="TNETF_EQ" localSheetId="31">TNETF!$B$12:$I$65</definedName>
    <definedName name="TNETFNAV" localSheetId="31">TNETF!$B$76:$B$77</definedName>
    <definedName name="TNPBETF" localSheetId="39">TNPBETF!$B$1</definedName>
    <definedName name="TNPBETF" localSheetId="26">TNPBETF!$B$1</definedName>
    <definedName name="TNPBETF" localSheetId="21">TNPBETF!$B$1</definedName>
    <definedName name="TNPBETF" localSheetId="24">TNPBETF!$B$1</definedName>
    <definedName name="TNPBETF" localSheetId="30">TNPBETF!$B$1</definedName>
    <definedName name="TNPBETF" localSheetId="27">TNPBETF!$B$1</definedName>
    <definedName name="TNPBETF" localSheetId="23">TNPBETF!$B$1</definedName>
    <definedName name="TNPBETF" localSheetId="31">TNPBETF!$B$1</definedName>
    <definedName name="TNPBETF" localSheetId="32">TNPBETF!$B$1</definedName>
    <definedName name="TNPBETF" localSheetId="41">TNPBETF!$B$1</definedName>
    <definedName name="TNPBETF" localSheetId="28">TNPBETF!$B$1</definedName>
    <definedName name="TNPBETF" localSheetId="25">TNPBETF!$B$1</definedName>
    <definedName name="TNPBETF" localSheetId="22">TNPBETF!$B$1</definedName>
    <definedName name="TNPBETF">#REF!</definedName>
    <definedName name="TNPBETF_EQ" localSheetId="32">TNPBETF!$B$12:$I$25</definedName>
    <definedName name="TNPBETFNAV" localSheetId="32">TNPBETF!$B$35:$B$36</definedName>
    <definedName name="TOF" localSheetId="33">#REF!</definedName>
    <definedName name="TOF" localSheetId="15">TOF!$B$1</definedName>
    <definedName name="TOF" localSheetId="39">#REF!</definedName>
    <definedName name="TOF" localSheetId="16">TOF!$B$1</definedName>
    <definedName name="TOF" localSheetId="34">#REF!</definedName>
    <definedName name="TOF" localSheetId="26">#REF!</definedName>
    <definedName name="TOF" localSheetId="21">#REF!</definedName>
    <definedName name="TOF" localSheetId="24">#REF!</definedName>
    <definedName name="TOF" localSheetId="14">TOF!$B$1</definedName>
    <definedName name="TOF" localSheetId="35">#REF!</definedName>
    <definedName name="TOF" localSheetId="13">TOF!$B$1</definedName>
    <definedName name="TOF" localSheetId="30">#REF!</definedName>
    <definedName name="TOF" localSheetId="29">#REF!</definedName>
    <definedName name="TOF" localSheetId="27">#REF!</definedName>
    <definedName name="TOF" localSheetId="36">#REF!</definedName>
    <definedName name="TOF" localSheetId="38">#REF!</definedName>
    <definedName name="TOF" localSheetId="23">#REF!</definedName>
    <definedName name="TOF" localSheetId="31">#REF!</definedName>
    <definedName name="TOF" localSheetId="32">#REF!</definedName>
    <definedName name="TOF" localSheetId="12">TOF!$B$1</definedName>
    <definedName name="TOF" localSheetId="41">#REF!</definedName>
    <definedName name="TOF" localSheetId="37">#REF!</definedName>
    <definedName name="TOF" localSheetId="17">TOF!$B$1</definedName>
    <definedName name="TOF" localSheetId="18">#REF!</definedName>
    <definedName name="TOF" localSheetId="19">#REF!</definedName>
    <definedName name="TOF" localSheetId="28">#REF!</definedName>
    <definedName name="TOF" localSheetId="25">#REF!</definedName>
    <definedName name="TOF" localSheetId="22">#REF!</definedName>
    <definedName name="TOF" localSheetId="42">#REF!</definedName>
    <definedName name="TOF" localSheetId="43">#REF!</definedName>
    <definedName name="TOF">#REF!</definedName>
    <definedName name="TOFNAV" localSheetId="12">TOF!$B$23:$B$30</definedName>
    <definedName name="TOIIS" localSheetId="1">#REF!</definedName>
    <definedName name="TOIIS" localSheetId="33">#REF!</definedName>
    <definedName name="TOIIS" localSheetId="15">#REF!</definedName>
    <definedName name="TOIIS" localSheetId="39">#REF!</definedName>
    <definedName name="TOIIS" localSheetId="16">#REF!</definedName>
    <definedName name="TOIIS" localSheetId="34">#REF!</definedName>
    <definedName name="TOIIS" localSheetId="26">#REF!</definedName>
    <definedName name="TOIIS" localSheetId="21">#REF!</definedName>
    <definedName name="TOIIS" localSheetId="24">#REF!</definedName>
    <definedName name="TOIIS" localSheetId="9">#REF!</definedName>
    <definedName name="TOIIS" localSheetId="58">#REF!</definedName>
    <definedName name="TOIIS" localSheetId="57">#REF!</definedName>
    <definedName name="TOIIS" localSheetId="56">#REF!</definedName>
    <definedName name="TOIIS" localSheetId="55">#REF!</definedName>
    <definedName name="TOIIS" localSheetId="54">#REF!</definedName>
    <definedName name="TOIIS" localSheetId="53">#REF!</definedName>
    <definedName name="TOIIS" localSheetId="52">#REF!</definedName>
    <definedName name="TOIIS" localSheetId="51">#REF!</definedName>
    <definedName name="TOIIS" localSheetId="50">#REF!</definedName>
    <definedName name="TOIIS" localSheetId="49">#REF!</definedName>
    <definedName name="TOIIS" localSheetId="48">#REF!</definedName>
    <definedName name="TOIIS" localSheetId="47">#REF!</definedName>
    <definedName name="TOIIS" localSheetId="46">#REF!</definedName>
    <definedName name="TOIIS" localSheetId="45">#REF!</definedName>
    <definedName name="TOIIS" localSheetId="44">#REF!</definedName>
    <definedName name="TOIIS" localSheetId="6">#REF!</definedName>
    <definedName name="TOIIS" localSheetId="14">#REF!</definedName>
    <definedName name="TOIIS" localSheetId="35">#REF!</definedName>
    <definedName name="TOIIS" localSheetId="13">#REF!</definedName>
    <definedName name="TOIIS" localSheetId="30">#REF!</definedName>
    <definedName name="TOIIS" localSheetId="29">#REF!</definedName>
    <definedName name="TOIIS" localSheetId="27">#REF!</definedName>
    <definedName name="TOIIS" localSheetId="10">#REF!</definedName>
    <definedName name="TOIIS" localSheetId="36">#REF!</definedName>
    <definedName name="TOIIS" localSheetId="38">#REF!</definedName>
    <definedName name="TOIIS" localSheetId="7">#REF!</definedName>
    <definedName name="TOIIS" localSheetId="23">#REF!</definedName>
    <definedName name="TOIIS" localSheetId="31">#REF!</definedName>
    <definedName name="TOIIS" localSheetId="32">#REF!</definedName>
    <definedName name="TOIIS" localSheetId="12">#REF!</definedName>
    <definedName name="TOIIS" localSheetId="41">#REF!</definedName>
    <definedName name="TOIIS" localSheetId="37">#REF!</definedName>
    <definedName name="TOIIS" localSheetId="17">#REF!</definedName>
    <definedName name="TOIIS" localSheetId="18">#REF!</definedName>
    <definedName name="TOIIS" localSheetId="19">#REF!</definedName>
    <definedName name="TOIIS" localSheetId="28">#REF!</definedName>
    <definedName name="TOIIS" localSheetId="8">#REF!</definedName>
    <definedName name="TOIIS" localSheetId="25">#REF!</definedName>
    <definedName name="TOIIS" localSheetId="22">#REF!</definedName>
    <definedName name="TOIIS" localSheetId="11">#REF!</definedName>
    <definedName name="TOIIS" localSheetId="42">#REF!</definedName>
    <definedName name="TOIIS" localSheetId="43">#REF!</definedName>
    <definedName name="TOIIS">#REF!</definedName>
    <definedName name="TOIOS" localSheetId="1">#REF!</definedName>
    <definedName name="TOIOS" localSheetId="33">#REF!</definedName>
    <definedName name="TOIOS" localSheetId="15">#REF!</definedName>
    <definedName name="TOIOS" localSheetId="39">#REF!</definedName>
    <definedName name="TOIOS" localSheetId="16">#REF!</definedName>
    <definedName name="TOIOS" localSheetId="34">#REF!</definedName>
    <definedName name="TOIOS" localSheetId="26">#REF!</definedName>
    <definedName name="TOIOS" localSheetId="21">#REF!</definedName>
    <definedName name="TOIOS" localSheetId="24">#REF!</definedName>
    <definedName name="TOIOS" localSheetId="9">#REF!</definedName>
    <definedName name="TOIOS" localSheetId="58">#REF!</definedName>
    <definedName name="TOIOS" localSheetId="57">#REF!</definedName>
    <definedName name="TOIOS" localSheetId="56">#REF!</definedName>
    <definedName name="TOIOS" localSheetId="55">#REF!</definedName>
    <definedName name="TOIOS" localSheetId="54">#REF!</definedName>
    <definedName name="TOIOS" localSheetId="53">#REF!</definedName>
    <definedName name="TOIOS" localSheetId="52">#REF!</definedName>
    <definedName name="TOIOS" localSheetId="51">#REF!</definedName>
    <definedName name="TOIOS" localSheetId="50">#REF!</definedName>
    <definedName name="TOIOS" localSheetId="49">#REF!</definedName>
    <definedName name="TOIOS" localSheetId="48">#REF!</definedName>
    <definedName name="TOIOS" localSheetId="47">#REF!</definedName>
    <definedName name="TOIOS" localSheetId="46">#REF!</definedName>
    <definedName name="TOIOS" localSheetId="45">#REF!</definedName>
    <definedName name="TOIOS" localSheetId="44">#REF!</definedName>
    <definedName name="TOIOS" localSheetId="6">#REF!</definedName>
    <definedName name="TOIOS" localSheetId="14">#REF!</definedName>
    <definedName name="TOIOS" localSheetId="35">#REF!</definedName>
    <definedName name="TOIOS" localSheetId="13">#REF!</definedName>
    <definedName name="TOIOS" localSheetId="30">#REF!</definedName>
    <definedName name="TOIOS" localSheetId="29">#REF!</definedName>
    <definedName name="TOIOS" localSheetId="27">#REF!</definedName>
    <definedName name="TOIOS" localSheetId="10">#REF!</definedName>
    <definedName name="TOIOS" localSheetId="36">#REF!</definedName>
    <definedName name="TOIOS" localSheetId="38">#REF!</definedName>
    <definedName name="TOIOS" localSheetId="7">#REF!</definedName>
    <definedName name="TOIOS" localSheetId="23">#REF!</definedName>
    <definedName name="TOIOS" localSheetId="31">#REF!</definedName>
    <definedName name="TOIOS" localSheetId="32">#REF!</definedName>
    <definedName name="TOIOS" localSheetId="12">#REF!</definedName>
    <definedName name="TOIOS" localSheetId="41">#REF!</definedName>
    <definedName name="TOIOS" localSheetId="37">#REF!</definedName>
    <definedName name="TOIOS" localSheetId="17">#REF!</definedName>
    <definedName name="TOIOS" localSheetId="18">#REF!</definedName>
    <definedName name="TOIOS" localSheetId="19">#REF!</definedName>
    <definedName name="TOIOS" localSheetId="28">#REF!</definedName>
    <definedName name="TOIOS" localSheetId="8">#REF!</definedName>
    <definedName name="TOIOS" localSheetId="25">#REF!</definedName>
    <definedName name="TOIOS" localSheetId="22">#REF!</definedName>
    <definedName name="TOIOS" localSheetId="11">#REF!</definedName>
    <definedName name="TOIOS" localSheetId="42">#REF!</definedName>
    <definedName name="TOIOS" localSheetId="43">#REF!</definedName>
    <definedName name="TOIOS">#REF!</definedName>
    <definedName name="TOISS" localSheetId="1">#REF!</definedName>
    <definedName name="TOISS" localSheetId="15">#REF!</definedName>
    <definedName name="TOISS" localSheetId="16">#REF!</definedName>
    <definedName name="TOISS" localSheetId="9">#REF!</definedName>
    <definedName name="TOISS" localSheetId="58">#REF!</definedName>
    <definedName name="TOISS" localSheetId="57">#REF!</definedName>
    <definedName name="TOISS" localSheetId="56">#REF!</definedName>
    <definedName name="TOISS" localSheetId="55">#REF!</definedName>
    <definedName name="TOISS" localSheetId="54">#REF!</definedName>
    <definedName name="TOISS" localSheetId="53">#REF!</definedName>
    <definedName name="TOISS" localSheetId="52">#REF!</definedName>
    <definedName name="TOISS" localSheetId="51">#REF!</definedName>
    <definedName name="TOISS" localSheetId="50">#REF!</definedName>
    <definedName name="TOISS" localSheetId="49">#REF!</definedName>
    <definedName name="TOISS" localSheetId="48">#REF!</definedName>
    <definedName name="TOISS" localSheetId="47">#REF!</definedName>
    <definedName name="TOISS" localSheetId="46">#REF!</definedName>
    <definedName name="TOISS" localSheetId="45">#REF!</definedName>
    <definedName name="TOISS" localSheetId="44">#REF!</definedName>
    <definedName name="TOISS" localSheetId="6">#REF!</definedName>
    <definedName name="TOISS" localSheetId="14">#REF!</definedName>
    <definedName name="TOISS" localSheetId="13">#REF!</definedName>
    <definedName name="TOISS" localSheetId="10">#REF!</definedName>
    <definedName name="TOISS" localSheetId="7">#REF!</definedName>
    <definedName name="TOISS" localSheetId="12">#REF!</definedName>
    <definedName name="TOISS" localSheetId="17">#REF!</definedName>
    <definedName name="TOISS" localSheetId="8">#REF!</definedName>
    <definedName name="TOISS" localSheetId="11">#REF!</definedName>
    <definedName name="TOISS">#REF!</definedName>
    <definedName name="TQNTF" localSheetId="41">TQNTF!$B$1</definedName>
    <definedName name="TQNTF">#REF!</definedName>
    <definedName name="TQNTF_EQ" localSheetId="41">TQNTF!$B$12:$I$44</definedName>
    <definedName name="TQNTFNAV" localSheetId="41">TQNTF!$B$55:$B$62</definedName>
    <definedName name="TREF" localSheetId="33">TREF!$B$1</definedName>
    <definedName name="TREF" localSheetId="39">TREF!$B$1</definedName>
    <definedName name="TREF" localSheetId="34">TREF!$B$1</definedName>
    <definedName name="TREF" localSheetId="26">TREF!$B$1</definedName>
    <definedName name="TREF" localSheetId="21">TREF!$B$1</definedName>
    <definedName name="TREF" localSheetId="24">TREF!$B$1</definedName>
    <definedName name="TREF" localSheetId="35">TREF!$B$1</definedName>
    <definedName name="TREF" localSheetId="30">TREF!$B$1</definedName>
    <definedName name="TREF" localSheetId="29">TREF!$B$1</definedName>
    <definedName name="TREF" localSheetId="27">TREF!$B$1</definedName>
    <definedName name="TREF" localSheetId="36">TREF!$B$1</definedName>
    <definedName name="TREF" localSheetId="23">TREF!$B$1</definedName>
    <definedName name="TREF" localSheetId="31">TREF!$B$1</definedName>
    <definedName name="TREF" localSheetId="32">TREF!$B$1</definedName>
    <definedName name="TREF" localSheetId="41">TREF!$B$1</definedName>
    <definedName name="TREF" localSheetId="37">TREF!$B$1</definedName>
    <definedName name="TREF" localSheetId="28">TREF!$B$1</definedName>
    <definedName name="TREF" localSheetId="25">TREF!$B$1</definedName>
    <definedName name="TREF" localSheetId="22">TREF!$B$1</definedName>
    <definedName name="TREF">#REF!</definedName>
    <definedName name="TREF_EQ" localSheetId="37">TREF!$B$12:$I$41</definedName>
    <definedName name="TREFNAV" localSheetId="37">TREF!$B$52:$B$59</definedName>
    <definedName name="TRSFC" localSheetId="33">#REF!</definedName>
    <definedName name="TRSFC" localSheetId="39">#REF!</definedName>
    <definedName name="TRSFC" localSheetId="34">#REF!</definedName>
    <definedName name="TRSFC" localSheetId="26">#REF!</definedName>
    <definedName name="TRSFC" localSheetId="21">#REF!</definedName>
    <definedName name="TRSFC" localSheetId="24">#REF!</definedName>
    <definedName name="TRSFC" localSheetId="35">#REF!</definedName>
    <definedName name="TRSFC" localSheetId="30">#REF!</definedName>
    <definedName name="TRSFC" localSheetId="29">#REF!</definedName>
    <definedName name="TRSFC" localSheetId="27">#REF!</definedName>
    <definedName name="TRSFC" localSheetId="36">#REF!</definedName>
    <definedName name="TRSFC" localSheetId="38">#REF!</definedName>
    <definedName name="TRSFC" localSheetId="23">#REF!</definedName>
    <definedName name="TRSFC" localSheetId="31">#REF!</definedName>
    <definedName name="TRSFC" localSheetId="32">#REF!</definedName>
    <definedName name="TRSFC" localSheetId="41">#REF!</definedName>
    <definedName name="TRSFC" localSheetId="37">#REF!</definedName>
    <definedName name="TRSFC" localSheetId="17">TRSFC!$B$1</definedName>
    <definedName name="TRSFC" localSheetId="18">#REF!</definedName>
    <definedName name="TRSFC" localSheetId="19">#REF!</definedName>
    <definedName name="TRSFC" localSheetId="28">#REF!</definedName>
    <definedName name="TRSFC" localSheetId="25">#REF!</definedName>
    <definedName name="TRSFC" localSheetId="22">#REF!</definedName>
    <definedName name="TRSFC" localSheetId="42">#REF!</definedName>
    <definedName name="TRSFC" localSheetId="43">#REF!</definedName>
    <definedName name="TRSFC">#REF!</definedName>
    <definedName name="TRSFC_Debt_Related" localSheetId="17">TRSFC!$B$74:$H$78</definedName>
    <definedName name="TRSFC_EQ" localSheetId="17">TRSFC!$B$10:$I$59</definedName>
    <definedName name="TRSFC_GOV_SEC" localSheetId="17">TRSFC!$B$61:$H$72</definedName>
    <definedName name="TRSFCNAV" localSheetId="17">TRSFC!$B$91:$B$94</definedName>
    <definedName name="TRSFM" localSheetId="0">#REF!</definedName>
    <definedName name="TRSFM" localSheetId="33">TRSFM!$B$1</definedName>
    <definedName name="TRSFM" localSheetId="39">TRSFM!$B$1</definedName>
    <definedName name="TRSFM" localSheetId="34">TRSFM!$B$1</definedName>
    <definedName name="TRSFM" localSheetId="26">TRSFM!$B$1</definedName>
    <definedName name="TRSFM" localSheetId="21">TRSFM!$B$1</definedName>
    <definedName name="TRSFM" localSheetId="24">TRSFM!$B$1</definedName>
    <definedName name="TRSFM" localSheetId="35">TRSFM!$B$1</definedName>
    <definedName name="TRSFM" localSheetId="30">TRSFM!$B$1</definedName>
    <definedName name="TRSFM" localSheetId="29">TRSFM!$B$1</definedName>
    <definedName name="TRSFM" localSheetId="27">TRSFM!$B$1</definedName>
    <definedName name="TRSFM" localSheetId="36">TRSFM!$B$1</definedName>
    <definedName name="TRSFM" localSheetId="38">TRSFM!$B$1</definedName>
    <definedName name="TRSFM" localSheetId="23">TRSFM!$B$1</definedName>
    <definedName name="TRSFM" localSheetId="31">TRSFM!$B$1</definedName>
    <definedName name="TRSFM" localSheetId="32">TRSFM!$B$1</definedName>
    <definedName name="TRSFM" localSheetId="41">TRSFM!$B$1</definedName>
    <definedName name="TRSFM" localSheetId="37">TRSFM!$B$1</definedName>
    <definedName name="TRSFM" localSheetId="18">TRSFM!$B$1</definedName>
    <definedName name="TRSFM" localSheetId="19">TRSFM!$B$1</definedName>
    <definedName name="TRSFM" localSheetId="28">TRSFM!$B$1</definedName>
    <definedName name="TRSFM" localSheetId="25">TRSFM!$B$1</definedName>
    <definedName name="TRSFM" localSheetId="22">TRSFM!$B$1</definedName>
    <definedName name="TRSFM">#REF!</definedName>
    <definedName name="TRSFM_Debt_Related" localSheetId="18">TRSFM!$B$69:$H$78</definedName>
    <definedName name="TRSFM_Debt_Related_UNLISTED" localSheetId="18">TRSFM!$B$80:$H$81</definedName>
    <definedName name="TRSFM_EQ" localSheetId="18">TRSFM!$B$10:$I$59</definedName>
    <definedName name="TRSFM_GOV_SEC" localSheetId="18">TRSFM!$B$61:$H$67</definedName>
    <definedName name="TRSFMNAV" localSheetId="18">TRSFM!$B$92:$B$95</definedName>
    <definedName name="TRSFP" localSheetId="0">#REF!</definedName>
    <definedName name="TRSFP" localSheetId="33">TRSFP!$B$1</definedName>
    <definedName name="TRSFP" localSheetId="39">TRSFP!$B$1</definedName>
    <definedName name="TRSFP" localSheetId="34">TRSFP!$B$1</definedName>
    <definedName name="TRSFP" localSheetId="26">TRSFP!$B$1</definedName>
    <definedName name="TRSFP" localSheetId="21">TRSFP!$B$1</definedName>
    <definedName name="TRSFP" localSheetId="24">TRSFP!$B$1</definedName>
    <definedName name="TRSFP" localSheetId="35">TRSFP!$B$1</definedName>
    <definedName name="TRSFP" localSheetId="30">TRSFP!$B$1</definedName>
    <definedName name="TRSFP" localSheetId="29">TRSFP!$B$1</definedName>
    <definedName name="TRSFP" localSheetId="27">TRSFP!$B$1</definedName>
    <definedName name="TRSFP" localSheetId="36">TRSFP!$B$1</definedName>
    <definedName name="TRSFP" localSheetId="38">TRSFP!$B$1</definedName>
    <definedName name="TRSFP" localSheetId="23">TRSFP!$B$1</definedName>
    <definedName name="TRSFP" localSheetId="31">TRSFP!$B$1</definedName>
    <definedName name="TRSFP" localSheetId="32">TRSFP!$B$1</definedName>
    <definedName name="TRSFP" localSheetId="41">TRSFP!$B$1</definedName>
    <definedName name="TRSFP" localSheetId="37">TRSFP!$B$1</definedName>
    <definedName name="TRSFP" localSheetId="19">TRSFP!$B$1</definedName>
    <definedName name="TRSFP" localSheetId="28">TRSFP!$B$1</definedName>
    <definedName name="TRSFP" localSheetId="25">TRSFP!$B$1</definedName>
    <definedName name="TRSFP" localSheetId="22">TRSFP!$B$1</definedName>
    <definedName name="TRSFP">#REF!</definedName>
    <definedName name="TRSFP_EQ" localSheetId="19">TRSFP!$B$10:$I$59</definedName>
    <definedName name="TRSFPNAV" localSheetId="19">TRSFP!$B$70:$B$73</definedName>
    <definedName name="TSCAPF" localSheetId="0">#REF!</definedName>
    <definedName name="TSCAPF" localSheetId="24">TSCAPF!$B$1</definedName>
    <definedName name="TSCAPF" localSheetId="23">TSCAPF!$B$1</definedName>
    <definedName name="TSCAPF" localSheetId="41">TSCAPF!$B$1</definedName>
    <definedName name="TSCAPF" localSheetId="28">TSCAPF!$B$1</definedName>
    <definedName name="TSCAPF" localSheetId="22">TSCAPF!$B$1</definedName>
    <definedName name="TSCAPF">#REF!</definedName>
    <definedName name="TSCAPF_EQ" localSheetId="28">TSCAPF!$B$12:$I$48</definedName>
    <definedName name="TSCAPF_EQ_Related" localSheetId="28">TSCAPF!$B$49:$I$53</definedName>
    <definedName name="TSCAPFNAV" localSheetId="28">TSCAPF!$B$64:$B$71</definedName>
    <definedName name="TSIPF3" localSheetId="1">#REF!</definedName>
    <definedName name="TSIPF3" localSheetId="33">#REF!</definedName>
    <definedName name="TSIPF3" localSheetId="15">#REF!</definedName>
    <definedName name="TSIPF3" localSheetId="39">#REF!</definedName>
    <definedName name="TSIPF3" localSheetId="16">#REF!</definedName>
    <definedName name="TSIPF3" localSheetId="34">#REF!</definedName>
    <definedName name="TSIPF3" localSheetId="26">#REF!</definedName>
    <definedName name="TSIPF3" localSheetId="21">#REF!</definedName>
    <definedName name="TSIPF3" localSheetId="24">#REF!</definedName>
    <definedName name="TSIPF3" localSheetId="9">#REF!</definedName>
    <definedName name="TSIPF3" localSheetId="58">#REF!</definedName>
    <definedName name="TSIPF3" localSheetId="57">#REF!</definedName>
    <definedName name="TSIPF3" localSheetId="56">#REF!</definedName>
    <definedName name="TSIPF3" localSheetId="55">#REF!</definedName>
    <definedName name="TSIPF3" localSheetId="54">#REF!</definedName>
    <definedName name="TSIPF3" localSheetId="53">#REF!</definedName>
    <definedName name="TSIPF3" localSheetId="52">#REF!</definedName>
    <definedName name="TSIPF3" localSheetId="51">#REF!</definedName>
    <definedName name="TSIPF3" localSheetId="50">#REF!</definedName>
    <definedName name="TSIPF3" localSheetId="49">#REF!</definedName>
    <definedName name="TSIPF3" localSheetId="48">#REF!</definedName>
    <definedName name="TSIPF3" localSheetId="47">#REF!</definedName>
    <definedName name="TSIPF3" localSheetId="46">#REF!</definedName>
    <definedName name="TSIPF3" localSheetId="45">#REF!</definedName>
    <definedName name="TSIPF3" localSheetId="44">#REF!</definedName>
    <definedName name="TSIPF3" localSheetId="6">#REF!</definedName>
    <definedName name="TSIPF3" localSheetId="14">#REF!</definedName>
    <definedName name="TSIPF3" localSheetId="35">#REF!</definedName>
    <definedName name="TSIPF3" localSheetId="13">#REF!</definedName>
    <definedName name="TSIPF3" localSheetId="30">#REF!</definedName>
    <definedName name="TSIPF3" localSheetId="29">#REF!</definedName>
    <definedName name="TSIPF3" localSheetId="27">#REF!</definedName>
    <definedName name="TSIPF3" localSheetId="10">#REF!</definedName>
    <definedName name="TSIPF3" localSheetId="36">#REF!</definedName>
    <definedName name="TSIPF3" localSheetId="38">#REF!</definedName>
    <definedName name="TSIPF3" localSheetId="7">#REF!</definedName>
    <definedName name="TSIPF3" localSheetId="23">#REF!</definedName>
    <definedName name="TSIPF3" localSheetId="31">#REF!</definedName>
    <definedName name="TSIPF3" localSheetId="32">#REF!</definedName>
    <definedName name="TSIPF3" localSheetId="12">#REF!</definedName>
    <definedName name="TSIPF3" localSheetId="41">#REF!</definedName>
    <definedName name="TSIPF3" localSheetId="37">#REF!</definedName>
    <definedName name="TSIPF3" localSheetId="17">#REF!</definedName>
    <definedName name="TSIPF3" localSheetId="18">#REF!</definedName>
    <definedName name="TSIPF3" localSheetId="19">#REF!</definedName>
    <definedName name="TSIPF3" localSheetId="28">#REF!</definedName>
    <definedName name="TSIPF3" localSheetId="8">#REF!</definedName>
    <definedName name="TSIPF3" localSheetId="25">#REF!</definedName>
    <definedName name="TSIPF3" localSheetId="22">#REF!</definedName>
    <definedName name="TSIPF3" localSheetId="11">#REF!</definedName>
    <definedName name="TSIPF3" localSheetId="42">#REF!</definedName>
    <definedName name="TSIPF3" localSheetId="43">#REF!</definedName>
    <definedName name="TSIPF3">#REF!</definedName>
    <definedName name="TSTBF" localSheetId="33">#REF!</definedName>
    <definedName name="TSTBF" localSheetId="15">TSTBF!$B$1</definedName>
    <definedName name="TSTBF" localSheetId="39">#REF!</definedName>
    <definedName name="TSTBF" localSheetId="16">TSTBF!$B$1</definedName>
    <definedName name="TSTBF" localSheetId="34">#REF!</definedName>
    <definedName name="TSTBF" localSheetId="26">#REF!</definedName>
    <definedName name="TSTBF" localSheetId="21">#REF!</definedName>
    <definedName name="TSTBF" localSheetId="24">#REF!</definedName>
    <definedName name="TSTBF" localSheetId="9">TSTBF!$B$1</definedName>
    <definedName name="TSTBF" localSheetId="6">TSTBF!$B$1</definedName>
    <definedName name="TSTBF" localSheetId="14">TSTBF!$B$1</definedName>
    <definedName name="TSTBF" localSheetId="35">#REF!</definedName>
    <definedName name="TSTBF" localSheetId="13">TSTBF!$B$1</definedName>
    <definedName name="TSTBF" localSheetId="30">#REF!</definedName>
    <definedName name="TSTBF" localSheetId="29">#REF!</definedName>
    <definedName name="TSTBF" localSheetId="27">#REF!</definedName>
    <definedName name="TSTBF" localSheetId="10">TSTBF!$B$1</definedName>
    <definedName name="TSTBF" localSheetId="36">#REF!</definedName>
    <definedName name="TSTBF" localSheetId="38">#REF!</definedName>
    <definedName name="TSTBF" localSheetId="23">#REF!</definedName>
    <definedName name="TSTBF" localSheetId="31">#REF!</definedName>
    <definedName name="TSTBF" localSheetId="32">#REF!</definedName>
    <definedName name="TSTBF" localSheetId="12">TSTBF!$B$1</definedName>
    <definedName name="TSTBF" localSheetId="41">#REF!</definedName>
    <definedName name="TSTBF" localSheetId="37">#REF!</definedName>
    <definedName name="TSTBF" localSheetId="17">TSTBF!$B$1</definedName>
    <definedName name="TSTBF" localSheetId="18">#REF!</definedName>
    <definedName name="TSTBF" localSheetId="19">#REF!</definedName>
    <definedName name="TSTBF" localSheetId="28">#REF!</definedName>
    <definedName name="TSTBF" localSheetId="8">TSTBF!$B$1</definedName>
    <definedName name="TSTBF" localSheetId="25">#REF!</definedName>
    <definedName name="TSTBF" localSheetId="22">#REF!</definedName>
    <definedName name="TSTBF" localSheetId="11">TSTBF!$B$1</definedName>
    <definedName name="TSTBF" localSheetId="42">#REF!</definedName>
    <definedName name="TSTBF" localSheetId="43">#REF!</definedName>
    <definedName name="TSTBF">#REF!</definedName>
    <definedName name="TSTBF_Debt_Related" localSheetId="8">TSTBF!$B$35:$H$81</definedName>
    <definedName name="TSTBF_Debt_Related_UNLISTED" localSheetId="8">TSTBF!$B$83:$H$85</definedName>
    <definedName name="TSTBF_GOV_SEC" localSheetId="8">TSTBF!$B$11:$H$33</definedName>
    <definedName name="TSTBF_MM" localSheetId="8">TSTBF!$B$87:$H$92</definedName>
    <definedName name="TSTBFNAV" localSheetId="8">TSTBF!$B$106:$B$117</definedName>
    <definedName name="TTAF1" localSheetId="1">#REF!</definedName>
    <definedName name="TTAF1" localSheetId="33">#REF!</definedName>
    <definedName name="TTAF1" localSheetId="15">#REF!</definedName>
    <definedName name="TTAF1" localSheetId="39">#REF!</definedName>
    <definedName name="TTAF1" localSheetId="16">#REF!</definedName>
    <definedName name="TTAF1" localSheetId="34">#REF!</definedName>
    <definedName name="TTAF1" localSheetId="26">#REF!</definedName>
    <definedName name="TTAF1" localSheetId="21">#REF!</definedName>
    <definedName name="TTAF1" localSheetId="24">#REF!</definedName>
    <definedName name="TTAF1" localSheetId="9">#REF!</definedName>
    <definedName name="TTAF1" localSheetId="58">#REF!</definedName>
    <definedName name="TTAF1" localSheetId="57">#REF!</definedName>
    <definedName name="TTAF1" localSheetId="56">#REF!</definedName>
    <definedName name="TTAF1" localSheetId="55">#REF!</definedName>
    <definedName name="TTAF1" localSheetId="54">#REF!</definedName>
    <definedName name="TTAF1" localSheetId="53">#REF!</definedName>
    <definedName name="TTAF1" localSheetId="52">#REF!</definedName>
    <definedName name="TTAF1" localSheetId="51">#REF!</definedName>
    <definedName name="TTAF1" localSheetId="50">#REF!</definedName>
    <definedName name="TTAF1" localSheetId="49">#REF!</definedName>
    <definedName name="TTAF1" localSheetId="48">#REF!</definedName>
    <definedName name="TTAF1" localSheetId="47">#REF!</definedName>
    <definedName name="TTAF1" localSheetId="46">#REF!</definedName>
    <definedName name="TTAF1" localSheetId="45">#REF!</definedName>
    <definedName name="TTAF1" localSheetId="44">#REF!</definedName>
    <definedName name="TTAF1" localSheetId="6">#REF!</definedName>
    <definedName name="TTAF1" localSheetId="14">#REF!</definedName>
    <definedName name="TTAF1" localSheetId="35">#REF!</definedName>
    <definedName name="TTAF1" localSheetId="13">#REF!</definedName>
    <definedName name="TTAF1" localSheetId="30">#REF!</definedName>
    <definedName name="TTAF1" localSheetId="29">#REF!</definedName>
    <definedName name="TTAF1" localSheetId="27">#REF!</definedName>
    <definedName name="TTAF1" localSheetId="10">#REF!</definedName>
    <definedName name="TTAF1" localSheetId="36">#REF!</definedName>
    <definedName name="TTAF1" localSheetId="38">#REF!</definedName>
    <definedName name="TTAF1" localSheetId="7">#REF!</definedName>
    <definedName name="TTAF1" localSheetId="23">#REF!</definedName>
    <definedName name="TTAF1" localSheetId="31">#REF!</definedName>
    <definedName name="TTAF1" localSheetId="32">#REF!</definedName>
    <definedName name="TTAF1" localSheetId="12">#REF!</definedName>
    <definedName name="TTAF1" localSheetId="41">#REF!</definedName>
    <definedName name="TTAF1" localSheetId="37">#REF!</definedName>
    <definedName name="TTAF1" localSheetId="17">#REF!</definedName>
    <definedName name="TTAF1" localSheetId="18">#REF!</definedName>
    <definedName name="TTAF1" localSheetId="19">#REF!</definedName>
    <definedName name="TTAF1" localSheetId="28">#REF!</definedName>
    <definedName name="TTAF1" localSheetId="8">#REF!</definedName>
    <definedName name="TTAF1" localSheetId="25">#REF!</definedName>
    <definedName name="TTAF1" localSheetId="22">#REF!</definedName>
    <definedName name="TTAF1" localSheetId="11">#REF!</definedName>
    <definedName name="TTAF1" localSheetId="42">#REF!</definedName>
    <definedName name="TTAF1" localSheetId="43">#REF!</definedName>
    <definedName name="TTAF1">#REF!</definedName>
    <definedName name="TTMF" localSheetId="1">#REF!</definedName>
    <definedName name="TTMF" localSheetId="15">#REF!</definedName>
    <definedName name="TTMF" localSheetId="16">#REF!</definedName>
    <definedName name="TTMF" localSheetId="9">#REF!</definedName>
    <definedName name="TTMF" localSheetId="58">#REF!</definedName>
    <definedName name="TTMF" localSheetId="57">#REF!</definedName>
    <definedName name="TTMF" localSheetId="56">#REF!</definedName>
    <definedName name="TTMF" localSheetId="55">#REF!</definedName>
    <definedName name="TTMF" localSheetId="54">#REF!</definedName>
    <definedName name="TTMF" localSheetId="53">#REF!</definedName>
    <definedName name="TTMF" localSheetId="52">#REF!</definedName>
    <definedName name="TTMF" localSheetId="51">#REF!</definedName>
    <definedName name="TTMF" localSheetId="50">#REF!</definedName>
    <definedName name="TTMF" localSheetId="49">#REF!</definedName>
    <definedName name="TTMF" localSheetId="48">#REF!</definedName>
    <definedName name="TTMF" localSheetId="47">#REF!</definedName>
    <definedName name="TTMF" localSheetId="46">#REF!</definedName>
    <definedName name="TTMF" localSheetId="45">#REF!</definedName>
    <definedName name="TTMF" localSheetId="44">#REF!</definedName>
    <definedName name="TTMF" localSheetId="6">#REF!</definedName>
    <definedName name="TTMF" localSheetId="14">#REF!</definedName>
    <definedName name="TTMF" localSheetId="13">#REF!</definedName>
    <definedName name="TTMF" localSheetId="10">#REF!</definedName>
    <definedName name="TTMF" localSheetId="7">#REF!</definedName>
    <definedName name="TTMF" localSheetId="12">#REF!</definedName>
    <definedName name="TTMF" localSheetId="17">#REF!</definedName>
    <definedName name="TTMF" localSheetId="8">#REF!</definedName>
    <definedName name="TTMF" localSheetId="11">#REF!</definedName>
    <definedName name="TTMF">#REF!</definedName>
    <definedName name="TTMFSP1" localSheetId="0">#REF!</definedName>
    <definedName name="TTMFSP1" localSheetId="15">#REF!</definedName>
    <definedName name="TTMFSP1" localSheetId="16">#REF!</definedName>
    <definedName name="TTMFSP1" localSheetId="9">#REF!</definedName>
    <definedName name="TTMFSP1" localSheetId="58">#REF!</definedName>
    <definedName name="TTMFSP1" localSheetId="57">#REF!</definedName>
    <definedName name="TTMFSP1" localSheetId="56">#REF!</definedName>
    <definedName name="TTMFSP1" localSheetId="55">#REF!</definedName>
    <definedName name="TTMFSP1" localSheetId="54">#REF!</definedName>
    <definedName name="TTMFSP1" localSheetId="53">#REF!</definedName>
    <definedName name="TTMFSP1" localSheetId="52">#REF!</definedName>
    <definedName name="TTMFSP1" localSheetId="51">#REF!</definedName>
    <definedName name="TTMFSP1" localSheetId="50">#REF!</definedName>
    <definedName name="TTMFSP1" localSheetId="49">#REF!</definedName>
    <definedName name="TTMFSP1" localSheetId="48">#REF!</definedName>
    <definedName name="TTMFSP1" localSheetId="47">#REF!</definedName>
    <definedName name="TTMFSP1" localSheetId="46">#REF!</definedName>
    <definedName name="TTMFSP1" localSheetId="45">#REF!</definedName>
    <definedName name="TTMFSP1" localSheetId="44">#REF!</definedName>
    <definedName name="TTMFSP1" localSheetId="6">#REF!</definedName>
    <definedName name="TTMFSP1" localSheetId="14">#REF!</definedName>
    <definedName name="TTMFSP1" localSheetId="13">#REF!</definedName>
    <definedName name="TTMFSP1" localSheetId="10">#REF!</definedName>
    <definedName name="TTMFSP1" localSheetId="7">#REF!</definedName>
    <definedName name="TTMFSP1" localSheetId="12">#REF!</definedName>
    <definedName name="TTMFSP1" localSheetId="17">#REF!</definedName>
    <definedName name="TTMFSP1" localSheetId="8">#REF!</definedName>
    <definedName name="TTMFSP1" localSheetId="11">#REF!</definedName>
    <definedName name="TTMFSP1">#REF!</definedName>
    <definedName name="TTMFSP1NAV" localSheetId="8">TSTBF!$B$149:$B$164</definedName>
    <definedName name="TTOFE" localSheetId="0">#REF!</definedName>
    <definedName name="TTOFE" localSheetId="39">TTOFE!$B$1</definedName>
    <definedName name="TTOFE" localSheetId="26">TTOFE!$B$1</definedName>
    <definedName name="TTOFE" localSheetId="24">TTOFE!$B$1</definedName>
    <definedName name="TTOFE" localSheetId="27">TTOFE!$B$1</definedName>
    <definedName name="TTOFE" localSheetId="23">TTOFE!$B$1</definedName>
    <definedName name="TTOFE" localSheetId="41">TTOFE!$B$1</definedName>
    <definedName name="TTOFE" localSheetId="28">TTOFE!$B$1</definedName>
    <definedName name="TTOFE" localSheetId="25">TTOFE!$B$1</definedName>
    <definedName name="TTOFE" localSheetId="22">TTOFE!$B$1</definedName>
    <definedName name="TTOFE">#REF!</definedName>
    <definedName name="TTOFE_EQ" localSheetId="25">TTOFE!$B$12:$I$43</definedName>
    <definedName name="TTOFE_EQ_Related" localSheetId="25">TTOFE!$B$44:$I$44</definedName>
    <definedName name="TTOFENAV" localSheetId="25">TTOFE!$B$55:$B$62</definedName>
    <definedName name="TTSF96" localSheetId="0">#REF!</definedName>
    <definedName name="TTSF96" localSheetId="41">TTSF96!$B$1</definedName>
    <definedName name="TTSF96" localSheetId="22">TTSF96!$B$1</definedName>
    <definedName name="TTSF96">#REF!</definedName>
    <definedName name="TTSF96_EQ" localSheetId="22">TTSF96!$B$12:$I$50</definedName>
    <definedName name="TTSF96NAV" localSheetId="22">TTSF96!$B$61:$B$68</definedName>
    <definedName name="TUDG3S" localSheetId="1">#REF!</definedName>
    <definedName name="TUDG3S" localSheetId="33">#REF!</definedName>
    <definedName name="TUDG3S" localSheetId="15">#REF!</definedName>
    <definedName name="TUDG3S" localSheetId="39">#REF!</definedName>
    <definedName name="TUDG3S" localSheetId="16">#REF!</definedName>
    <definedName name="TUDG3S" localSheetId="34">#REF!</definedName>
    <definedName name="TUDG3S" localSheetId="26">#REF!</definedName>
    <definedName name="TUDG3S" localSheetId="21">#REF!</definedName>
    <definedName name="TUDG3S" localSheetId="24">#REF!</definedName>
    <definedName name="TUDG3S" localSheetId="9">#REF!</definedName>
    <definedName name="TUDG3S" localSheetId="58">#REF!</definedName>
    <definedName name="TUDG3S" localSheetId="57">#REF!</definedName>
    <definedName name="TUDG3S" localSheetId="56">#REF!</definedName>
    <definedName name="TUDG3S" localSheetId="55">#REF!</definedName>
    <definedName name="TUDG3S" localSheetId="54">#REF!</definedName>
    <definedName name="TUDG3S" localSheetId="53">#REF!</definedName>
    <definedName name="TUDG3S" localSheetId="52">#REF!</definedName>
    <definedName name="TUDG3S" localSheetId="51">#REF!</definedName>
    <definedName name="TUDG3S" localSheetId="50">#REF!</definedName>
    <definedName name="TUDG3S" localSheetId="49">#REF!</definedName>
    <definedName name="TUDG3S" localSheetId="48">#REF!</definedName>
    <definedName name="TUDG3S" localSheetId="47">#REF!</definedName>
    <definedName name="TUDG3S" localSheetId="46">#REF!</definedName>
    <definedName name="TUDG3S" localSheetId="45">#REF!</definedName>
    <definedName name="TUDG3S" localSheetId="44">#REF!</definedName>
    <definedName name="TUDG3S" localSheetId="6">#REF!</definedName>
    <definedName name="TUDG3S" localSheetId="14">#REF!</definedName>
    <definedName name="TUDG3S" localSheetId="35">#REF!</definedName>
    <definedName name="TUDG3S" localSheetId="13">#REF!</definedName>
    <definedName name="TUDG3S" localSheetId="30">#REF!</definedName>
    <definedName name="TUDG3S" localSheetId="29">#REF!</definedName>
    <definedName name="TUDG3S" localSheetId="27">#REF!</definedName>
    <definedName name="TUDG3S" localSheetId="10">#REF!</definedName>
    <definedName name="TUDG3S" localSheetId="36">#REF!</definedName>
    <definedName name="TUDG3S" localSheetId="38">#REF!</definedName>
    <definedName name="TUDG3S" localSheetId="7">#REF!</definedName>
    <definedName name="TUDG3S" localSheetId="23">#REF!</definedName>
    <definedName name="TUDG3S" localSheetId="31">#REF!</definedName>
    <definedName name="TUDG3S" localSheetId="32">#REF!</definedName>
    <definedName name="TUDG3S" localSheetId="12">#REF!</definedName>
    <definedName name="TUDG3S" localSheetId="41">#REF!</definedName>
    <definedName name="TUDG3S" localSheetId="37">#REF!</definedName>
    <definedName name="TUDG3S" localSheetId="17">#REF!</definedName>
    <definedName name="TUDG3S" localSheetId="18">#REF!</definedName>
    <definedName name="TUDG3S" localSheetId="19">#REF!</definedName>
    <definedName name="TUDG3S" localSheetId="28">#REF!</definedName>
    <definedName name="TUDG3S" localSheetId="8">#REF!</definedName>
    <definedName name="TUDG3S" localSheetId="25">#REF!</definedName>
    <definedName name="TUDG3S" localSheetId="22">#REF!</definedName>
    <definedName name="TUDG3S" localSheetId="11">#REF!</definedName>
    <definedName name="TUDG3S" localSheetId="42">#REF!</definedName>
    <definedName name="TUDG3S" localSheetId="43">#REF!</definedName>
    <definedName name="TUDG3S">#REF!</definedName>
    <definedName name="TUDS" localSheetId="1">#REF!</definedName>
    <definedName name="TUDS" localSheetId="33">#REF!</definedName>
    <definedName name="TUDS" localSheetId="15">#REF!</definedName>
    <definedName name="TUDS" localSheetId="39">#REF!</definedName>
    <definedName name="TUDS" localSheetId="16">#REF!</definedName>
    <definedName name="TUDS" localSheetId="34">#REF!</definedName>
    <definedName name="TUDS" localSheetId="26">#REF!</definedName>
    <definedName name="TUDS" localSheetId="21">#REF!</definedName>
    <definedName name="TUDS" localSheetId="24">#REF!</definedName>
    <definedName name="TUDS" localSheetId="9">#REF!</definedName>
    <definedName name="TUDS" localSheetId="58">#REF!</definedName>
    <definedName name="TUDS" localSheetId="57">#REF!</definedName>
    <definedName name="TUDS" localSheetId="56">#REF!</definedName>
    <definedName name="TUDS" localSheetId="55">#REF!</definedName>
    <definedName name="TUDS" localSheetId="54">#REF!</definedName>
    <definedName name="TUDS" localSheetId="53">#REF!</definedName>
    <definedName name="TUDS" localSheetId="52">#REF!</definedName>
    <definedName name="TUDS" localSheetId="51">#REF!</definedName>
    <definedName name="TUDS" localSheetId="50">#REF!</definedName>
    <definedName name="TUDS" localSheetId="49">#REF!</definedName>
    <definedName name="TUDS" localSheetId="48">#REF!</definedName>
    <definedName name="TUDS" localSheetId="47">#REF!</definedName>
    <definedName name="TUDS" localSheetId="46">#REF!</definedName>
    <definedName name="TUDS" localSheetId="45">#REF!</definedName>
    <definedName name="TUDS" localSheetId="44">#REF!</definedName>
    <definedName name="TUDS" localSheetId="6">#REF!</definedName>
    <definedName name="TUDS" localSheetId="14">#REF!</definedName>
    <definedName name="TUDS" localSheetId="35">#REF!</definedName>
    <definedName name="TUDS" localSheetId="13">#REF!</definedName>
    <definedName name="TUDS" localSheetId="30">#REF!</definedName>
    <definedName name="TUDS" localSheetId="29">#REF!</definedName>
    <definedName name="TUDS" localSheetId="27">#REF!</definedName>
    <definedName name="TUDS" localSheetId="10">#REF!</definedName>
    <definedName name="TUDS" localSheetId="36">#REF!</definedName>
    <definedName name="TUDS" localSheetId="38">#REF!</definedName>
    <definedName name="TUDS" localSheetId="7">#REF!</definedName>
    <definedName name="TUDS" localSheetId="23">#REF!</definedName>
    <definedName name="TUDS" localSheetId="31">#REF!</definedName>
    <definedName name="TUDS" localSheetId="32">#REF!</definedName>
    <definedName name="TUDS" localSheetId="12">#REF!</definedName>
    <definedName name="TUDS" localSheetId="41">#REF!</definedName>
    <definedName name="TUDS" localSheetId="37">#REF!</definedName>
    <definedName name="TUDS" localSheetId="17">#REF!</definedName>
    <definedName name="TUDS" localSheetId="18">#REF!</definedName>
    <definedName name="TUDS" localSheetId="19">#REF!</definedName>
    <definedName name="TUDS" localSheetId="28">#REF!</definedName>
    <definedName name="TUDS" localSheetId="8">#REF!</definedName>
    <definedName name="TUDS" localSheetId="25">#REF!</definedName>
    <definedName name="TUDS" localSheetId="22">#REF!</definedName>
    <definedName name="TUDS" localSheetId="11">#REF!</definedName>
    <definedName name="TUDS" localSheetId="42">#REF!</definedName>
    <definedName name="TUDS" localSheetId="43">#REF!</definedName>
    <definedName name="TUDS">#REF!</definedName>
    <definedName name="TURG3S" localSheetId="1">#REF!</definedName>
    <definedName name="TURG3S" localSheetId="33">#REF!</definedName>
    <definedName name="TURG3S" localSheetId="15">#REF!</definedName>
    <definedName name="TURG3S" localSheetId="39">#REF!</definedName>
    <definedName name="TURG3S" localSheetId="16">#REF!</definedName>
    <definedName name="TURG3S" localSheetId="34">#REF!</definedName>
    <definedName name="TURG3S" localSheetId="26">#REF!</definedName>
    <definedName name="TURG3S" localSheetId="21">#REF!</definedName>
    <definedName name="TURG3S" localSheetId="24">#REF!</definedName>
    <definedName name="TURG3S" localSheetId="9">#REF!</definedName>
    <definedName name="TURG3S" localSheetId="58">#REF!</definedName>
    <definedName name="TURG3S" localSheetId="57">#REF!</definedName>
    <definedName name="TURG3S" localSheetId="56">#REF!</definedName>
    <definedName name="TURG3S" localSheetId="55">#REF!</definedName>
    <definedName name="TURG3S" localSheetId="54">#REF!</definedName>
    <definedName name="TURG3S" localSheetId="53">#REF!</definedName>
    <definedName name="TURG3S" localSheetId="52">#REF!</definedName>
    <definedName name="TURG3S" localSheetId="51">#REF!</definedName>
    <definedName name="TURG3S" localSheetId="50">#REF!</definedName>
    <definedName name="TURG3S" localSheetId="49">#REF!</definedName>
    <definedName name="TURG3S" localSheetId="48">#REF!</definedName>
    <definedName name="TURG3S" localSheetId="47">#REF!</definedName>
    <definedName name="TURG3S" localSheetId="46">#REF!</definedName>
    <definedName name="TURG3S" localSheetId="45">#REF!</definedName>
    <definedName name="TURG3S" localSheetId="44">#REF!</definedName>
    <definedName name="TURG3S" localSheetId="6">#REF!</definedName>
    <definedName name="TURG3S" localSheetId="14">#REF!</definedName>
    <definedName name="TURG3S" localSheetId="35">#REF!</definedName>
    <definedName name="TURG3S" localSheetId="13">#REF!</definedName>
    <definedName name="TURG3S" localSheetId="30">#REF!</definedName>
    <definedName name="TURG3S" localSheetId="29">#REF!</definedName>
    <definedName name="TURG3S" localSheetId="27">#REF!</definedName>
    <definedName name="TURG3S" localSheetId="10">#REF!</definedName>
    <definedName name="TURG3S" localSheetId="36">#REF!</definedName>
    <definedName name="TURG3S" localSheetId="38">#REF!</definedName>
    <definedName name="TURG3S" localSheetId="7">#REF!</definedName>
    <definedName name="TURG3S" localSheetId="23">#REF!</definedName>
    <definedName name="TURG3S" localSheetId="31">#REF!</definedName>
    <definedName name="TURG3S" localSheetId="32">#REF!</definedName>
    <definedName name="TURG3S" localSheetId="12">#REF!</definedName>
    <definedName name="TURG3S" localSheetId="41">#REF!</definedName>
    <definedName name="TURG3S" localSheetId="37">#REF!</definedName>
    <definedName name="TURG3S" localSheetId="17">#REF!</definedName>
    <definedName name="TURG3S" localSheetId="18">#REF!</definedName>
    <definedName name="TURG3S" localSheetId="19">#REF!</definedName>
    <definedName name="TURG3S" localSheetId="28">#REF!</definedName>
    <definedName name="TURG3S" localSheetId="8">#REF!</definedName>
    <definedName name="TURG3S" localSheetId="25">#REF!</definedName>
    <definedName name="TURG3S" localSheetId="22">#REF!</definedName>
    <definedName name="TURG3S" localSheetId="11">#REF!</definedName>
    <definedName name="TURG3S" localSheetId="42">#REF!</definedName>
    <definedName name="TURG3S" localSheetId="43">#REF!</definedName>
    <definedName name="TURG3S">#REF!</definedName>
    <definedName name="TURS" localSheetId="1">#REF!</definedName>
    <definedName name="TURS" localSheetId="15">#REF!</definedName>
    <definedName name="TURS" localSheetId="16">#REF!</definedName>
    <definedName name="TURS" localSheetId="9">#REF!</definedName>
    <definedName name="TURS" localSheetId="58">#REF!</definedName>
    <definedName name="TURS" localSheetId="57">#REF!</definedName>
    <definedName name="TURS" localSheetId="56">#REF!</definedName>
    <definedName name="TURS" localSheetId="55">#REF!</definedName>
    <definedName name="TURS" localSheetId="54">#REF!</definedName>
    <definedName name="TURS" localSheetId="53">#REF!</definedName>
    <definedName name="TURS" localSheetId="52">#REF!</definedName>
    <definedName name="TURS" localSheetId="51">#REF!</definedName>
    <definedName name="TURS" localSheetId="50">#REF!</definedName>
    <definedName name="TURS" localSheetId="49">#REF!</definedName>
    <definedName name="TURS" localSheetId="48">#REF!</definedName>
    <definedName name="TURS" localSheetId="47">#REF!</definedName>
    <definedName name="TURS" localSheetId="46">#REF!</definedName>
    <definedName name="TURS" localSheetId="45">#REF!</definedName>
    <definedName name="TURS" localSheetId="44">#REF!</definedName>
    <definedName name="TURS" localSheetId="6">#REF!</definedName>
    <definedName name="TURS" localSheetId="14">#REF!</definedName>
    <definedName name="TURS" localSheetId="13">#REF!</definedName>
    <definedName name="TURS" localSheetId="10">#REF!</definedName>
    <definedName name="TURS" localSheetId="7">#REF!</definedName>
    <definedName name="TURS" localSheetId="12">#REF!</definedName>
    <definedName name="TURS" localSheetId="17">#REF!</definedName>
    <definedName name="TURS" localSheetId="8">#REF!</definedName>
    <definedName name="TURS" localSheetId="11">#REF!</definedName>
    <definedName name="TURS">#REF!</definedName>
    <definedName name="TUSTF" localSheetId="33">#REF!</definedName>
    <definedName name="TUSTF" localSheetId="15">TUSTF!$B$1</definedName>
    <definedName name="TUSTF" localSheetId="39">#REF!</definedName>
    <definedName name="TUSTF" localSheetId="16">TUSTF!$B$1</definedName>
    <definedName name="TUSTF" localSheetId="34">#REF!</definedName>
    <definedName name="TUSTF" localSheetId="26">#REF!</definedName>
    <definedName name="TUSTF" localSheetId="21">#REF!</definedName>
    <definedName name="TUSTF" localSheetId="24">#REF!</definedName>
    <definedName name="TUSTF" localSheetId="14">TUSTF!$B$1</definedName>
    <definedName name="TUSTF" localSheetId="35">#REF!</definedName>
    <definedName name="TUSTF" localSheetId="13">TUSTF!$B$1</definedName>
    <definedName name="TUSTF" localSheetId="30">#REF!</definedName>
    <definedName name="TUSTF" localSheetId="29">#REF!</definedName>
    <definedName name="TUSTF" localSheetId="27">#REF!</definedName>
    <definedName name="TUSTF" localSheetId="36">#REF!</definedName>
    <definedName name="TUSTF" localSheetId="38">#REF!</definedName>
    <definedName name="TUSTF" localSheetId="23">#REF!</definedName>
    <definedName name="TUSTF" localSheetId="31">#REF!</definedName>
    <definedName name="TUSTF" localSheetId="32">#REF!</definedName>
    <definedName name="TUSTF" localSheetId="12">TUSTF!$B$1</definedName>
    <definedName name="TUSTF" localSheetId="41">#REF!</definedName>
    <definedName name="TUSTF" localSheetId="37">#REF!</definedName>
    <definedName name="TUSTF" localSheetId="17">TUSTF!$B$1</definedName>
    <definedName name="TUSTF" localSheetId="18">#REF!</definedName>
    <definedName name="TUSTF" localSheetId="19">#REF!</definedName>
    <definedName name="TUSTF" localSheetId="28">#REF!</definedName>
    <definedName name="TUSTF" localSheetId="25">#REF!</definedName>
    <definedName name="TUSTF" localSheetId="22">#REF!</definedName>
    <definedName name="TUSTF" localSheetId="11">TUSTF!$B$1</definedName>
    <definedName name="TUSTF" localSheetId="42">#REF!</definedName>
    <definedName name="TUSTF" localSheetId="43">#REF!</definedName>
    <definedName name="TUSTF">#REF!</definedName>
    <definedName name="TUSTF_Debt_Related" localSheetId="11">TUSTF!$B$19:$H$28</definedName>
    <definedName name="TUSTF_GOV_SEC" localSheetId="11">TUSTF!$B$12:$H$17</definedName>
    <definedName name="TUSTF_MM" localSheetId="11">TUSTF!$B$30:$H$45</definedName>
    <definedName name="TUSTFNAV" localSheetId="11">TUSTF!$B$58:$B$69</definedName>
    <definedName name="TVFS1" localSheetId="0">#REF!</definedName>
    <definedName name="TVFS1" localSheetId="33">TVFS1!$B$1</definedName>
    <definedName name="TVFS1" localSheetId="39">TVFS1!$B$1</definedName>
    <definedName name="TVFS1" localSheetId="34">TVFS1!$B$1</definedName>
    <definedName name="TVFS1" localSheetId="26">TVFS1!$B$1</definedName>
    <definedName name="TVFS1" localSheetId="21">TVFS1!$B$1</definedName>
    <definedName name="TVFS1" localSheetId="24">TVFS1!$B$1</definedName>
    <definedName name="TVFS1" localSheetId="35">TVFS1!$B$1</definedName>
    <definedName name="TVFS1" localSheetId="30">TVFS1!$B$1</definedName>
    <definedName name="TVFS1" localSheetId="29">TVFS1!$B$1</definedName>
    <definedName name="TVFS1" localSheetId="27">TVFS1!$B$1</definedName>
    <definedName name="TVFS1" localSheetId="36">TVFS1!$B$1</definedName>
    <definedName name="TVFS1" localSheetId="38">TVFS1!$B$1</definedName>
    <definedName name="TVFS1" localSheetId="23">TVFS1!$B$1</definedName>
    <definedName name="TVFS1" localSheetId="31">TVFS1!$B$1</definedName>
    <definedName name="TVFS1" localSheetId="32">TVFS1!$B$1</definedName>
    <definedName name="TVFS1" localSheetId="41">TVFS1!$B$1</definedName>
    <definedName name="TVFS1" localSheetId="37">TVFS1!$B$1</definedName>
    <definedName name="TVFS1" localSheetId="18">TVFS1!$B$1</definedName>
    <definedName name="TVFS1" localSheetId="19">TVFS1!$B$1</definedName>
    <definedName name="TVFS1" localSheetId="28">TVFS1!$B$1</definedName>
    <definedName name="TVFS1" localSheetId="25">TVFS1!$B$1</definedName>
    <definedName name="TVFS1" localSheetId="22">TVFS1!$B$1</definedName>
    <definedName name="TVFS1" localSheetId="42">TVFS1!$B$1</definedName>
    <definedName name="TVFS1">#REF!</definedName>
    <definedName name="TVFS1_EQ" localSheetId="42">TVFS1!$B$12:$I$61</definedName>
    <definedName name="TVFS1NAV" localSheetId="42">TVFS1!$B$72:$B$79</definedName>
    <definedName name="TVFS2" localSheetId="0">#REF!</definedName>
    <definedName name="TVFS2" localSheetId="33">TVFS2!$B$1</definedName>
    <definedName name="TVFS2" localSheetId="39">TVFS2!$B$1</definedName>
    <definedName name="TVFS2" localSheetId="34">TVFS2!$B$1</definedName>
    <definedName name="TVFS2" localSheetId="26">TVFS2!$B$1</definedName>
    <definedName name="TVFS2" localSheetId="21">TVFS2!$B$1</definedName>
    <definedName name="TVFS2" localSheetId="24">TVFS2!$B$1</definedName>
    <definedName name="TVFS2" localSheetId="35">TVFS2!$B$1</definedName>
    <definedName name="TVFS2" localSheetId="30">TVFS2!$B$1</definedName>
    <definedName name="TVFS2" localSheetId="29">TVFS2!$B$1</definedName>
    <definedName name="TVFS2" localSheetId="27">TVFS2!$B$1</definedName>
    <definedName name="TVFS2" localSheetId="36">TVFS2!$B$1</definedName>
    <definedName name="TVFS2" localSheetId="38">TVFS2!$B$1</definedName>
    <definedName name="TVFS2" localSheetId="23">TVFS2!$B$1</definedName>
    <definedName name="TVFS2" localSheetId="31">TVFS2!$B$1</definedName>
    <definedName name="TVFS2" localSheetId="32">TVFS2!$B$1</definedName>
    <definedName name="TVFS2" localSheetId="41">TVFS2!$B$1</definedName>
    <definedName name="TVFS2" localSheetId="37">TVFS2!$B$1</definedName>
    <definedName name="TVFS2" localSheetId="18">TVFS2!$B$1</definedName>
    <definedName name="TVFS2" localSheetId="19">TVFS2!$B$1</definedName>
    <definedName name="TVFS2" localSheetId="28">TVFS2!$B$1</definedName>
    <definedName name="TVFS2" localSheetId="25">TVFS2!$B$1</definedName>
    <definedName name="TVFS2" localSheetId="22">TVFS2!$B$1</definedName>
    <definedName name="TVFS2" localSheetId="42">TVFS2!$B$1</definedName>
    <definedName name="TVFS2" localSheetId="43">TVFS2!$B$1</definedName>
    <definedName name="TVFS2">#REF!</definedName>
    <definedName name="TVFS2_EQ" localSheetId="43">TVFS2!$B$12:$I$60</definedName>
    <definedName name="TVFS2NAV" localSheetId="43">TVFS2!$B$71:$B$78</definedName>
    <definedName name="TYCF" localSheetId="0">#REF!</definedName>
    <definedName name="TYCF" localSheetId="3">#REF!</definedName>
    <definedName name="TYCF" localSheetId="33">#REF!</definedName>
    <definedName name="TYCF" localSheetId="15">#REF!</definedName>
    <definedName name="TYCF" localSheetId="39">#REF!</definedName>
    <definedName name="TYCF" localSheetId="16">#REF!</definedName>
    <definedName name="TYCF" localSheetId="34">#REF!</definedName>
    <definedName name="TYCF" localSheetId="26">#REF!</definedName>
    <definedName name="TYCF" localSheetId="21">#REF!</definedName>
    <definedName name="TYCF" localSheetId="24">#REF!</definedName>
    <definedName name="TYCF" localSheetId="9">#REF!</definedName>
    <definedName name="TYCF" localSheetId="58">#REF!</definedName>
    <definedName name="TYCF" localSheetId="57">#REF!</definedName>
    <definedName name="TYCF" localSheetId="56">#REF!</definedName>
    <definedName name="TYCF" localSheetId="55">#REF!</definedName>
    <definedName name="TYCF" localSheetId="54">#REF!</definedName>
    <definedName name="TYCF" localSheetId="53">#REF!</definedName>
    <definedName name="TYCF" localSheetId="52">#REF!</definedName>
    <definedName name="TYCF" localSheetId="51">#REF!</definedName>
    <definedName name="TYCF" localSheetId="50">#REF!</definedName>
    <definedName name="TYCF" localSheetId="49">#REF!</definedName>
    <definedName name="TYCF" localSheetId="48">#REF!</definedName>
    <definedName name="TYCF" localSheetId="47">#REF!</definedName>
    <definedName name="TYCF" localSheetId="46">#REF!</definedName>
    <definedName name="TYCF" localSheetId="45">#REF!</definedName>
    <definedName name="TYCF" localSheetId="44">#REF!</definedName>
    <definedName name="TYCF" localSheetId="6">#REF!</definedName>
    <definedName name="TYCF" localSheetId="14">#REF!</definedName>
    <definedName name="TYCF" localSheetId="35">#REF!</definedName>
    <definedName name="TYCF" localSheetId="13">#REF!</definedName>
    <definedName name="TYCF" localSheetId="30">#REF!</definedName>
    <definedName name="TYCF" localSheetId="29">#REF!</definedName>
    <definedName name="TYCF" localSheetId="27">#REF!</definedName>
    <definedName name="TYCF" localSheetId="10">#REF!</definedName>
    <definedName name="TYCF" localSheetId="36">#REF!</definedName>
    <definedName name="TYCF" localSheetId="38">#REF!</definedName>
    <definedName name="TYCF" localSheetId="7">#REF!</definedName>
    <definedName name="TYCF" localSheetId="23">#REF!</definedName>
    <definedName name="TYCF" localSheetId="4">#REF!</definedName>
    <definedName name="TYCF" localSheetId="31">#REF!</definedName>
    <definedName name="TYCF" localSheetId="32">#REF!</definedName>
    <definedName name="TYCF" localSheetId="12">#REF!</definedName>
    <definedName name="TYCF" localSheetId="41">#REF!</definedName>
    <definedName name="TYCF" localSheetId="37">#REF!</definedName>
    <definedName name="TYCF" localSheetId="17">#REF!</definedName>
    <definedName name="TYCF" localSheetId="18">#REF!</definedName>
    <definedName name="TYCF" localSheetId="19">#REF!</definedName>
    <definedName name="TYCF" localSheetId="28">#REF!</definedName>
    <definedName name="TYCF" localSheetId="8">#REF!</definedName>
    <definedName name="TYCF" localSheetId="25">#REF!</definedName>
    <definedName name="TYCF" localSheetId="22">#REF!</definedName>
    <definedName name="TYCF" localSheetId="11">#REF!</definedName>
    <definedName name="TYCF" localSheetId="42">#REF!</definedName>
    <definedName name="TYCF" localSheetId="43">#REF!</definedName>
    <definedName name="TYCF">TYCF!$B$1</definedName>
    <definedName name="TYCF_EQ" localSheetId="40">TYCF!$B$10:$I$56</definedName>
    <definedName name="TYCFNAV" localSheetId="40">TYCF!$B$70:$B$73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24" i="5" l="1"/>
  <c r="G124" i="5"/>
  <c r="C148" i="2" l="1"/>
  <c r="C125" i="6"/>
  <c r="C216" i="5"/>
  <c r="C330" i="3"/>
  <c r="G298" i="3"/>
  <c r="H298" i="3"/>
  <c r="H269" i="2" l="1"/>
  <c r="H256" i="2"/>
  <c r="H100" i="2"/>
  <c r="C238" i="2"/>
  <c r="C218" i="2"/>
  <c r="C590" i="5"/>
  <c r="C585" i="5"/>
  <c r="G184" i="5"/>
  <c r="H179" i="5"/>
  <c r="G179" i="5"/>
  <c r="H172" i="5"/>
  <c r="G172" i="5"/>
  <c r="H136" i="5"/>
  <c r="G136" i="5"/>
  <c r="H119" i="5"/>
  <c r="G119" i="5"/>
  <c r="G100" i="2"/>
  <c r="H78" i="2"/>
  <c r="G78" i="2"/>
  <c r="H90" i="6"/>
  <c r="G90" i="6"/>
  <c r="H184" i="5"/>
  <c r="C380" i="2"/>
  <c r="C415" i="2"/>
  <c r="C298" i="6"/>
  <c r="C260" i="6"/>
  <c r="C560" i="5"/>
  <c r="C484" i="5"/>
  <c r="C1436" i="3"/>
  <c r="C1190" i="3"/>
  <c r="G53" i="53"/>
  <c r="H53" i="53"/>
  <c r="H49" i="53"/>
  <c r="G49" i="53"/>
  <c r="G45" i="57"/>
  <c r="H45" i="57"/>
  <c r="G51" i="56"/>
  <c r="H51" i="56"/>
  <c r="H37" i="55"/>
  <c r="G37" i="55"/>
  <c r="G59" i="54"/>
  <c r="H59" i="54"/>
  <c r="G56" i="52"/>
  <c r="H56" i="52"/>
  <c r="G56" i="51"/>
  <c r="H56" i="51"/>
  <c r="G51" i="50"/>
  <c r="H51" i="50"/>
  <c r="G45" i="49"/>
  <c r="H45" i="49"/>
  <c r="G51" i="48"/>
  <c r="H51" i="48"/>
  <c r="G66" i="47"/>
  <c r="H66" i="47"/>
  <c r="G66" i="46"/>
  <c r="H66" i="46"/>
  <c r="G26" i="45"/>
  <c r="H26" i="45"/>
  <c r="G45" i="44"/>
  <c r="H45" i="44"/>
  <c r="G32" i="43"/>
  <c r="H32" i="43"/>
  <c r="G38" i="42"/>
  <c r="H38" i="42"/>
  <c r="G44" i="41"/>
  <c r="H44" i="41"/>
  <c r="G37" i="40"/>
  <c r="H37" i="40"/>
  <c r="G42" i="39"/>
  <c r="H42" i="39"/>
  <c r="G49" i="38"/>
  <c r="H49" i="38"/>
  <c r="G60" i="37"/>
  <c r="H60" i="37"/>
  <c r="G60" i="36"/>
  <c r="H60" i="36"/>
  <c r="G68" i="36"/>
  <c r="H68" i="36"/>
  <c r="L70" i="36"/>
  <c r="L71" i="36"/>
  <c r="L72" i="36"/>
  <c r="L73" i="36"/>
  <c r="L74" i="36"/>
  <c r="L75" i="36"/>
  <c r="L76" i="36"/>
  <c r="L77" i="36"/>
  <c r="L78" i="36"/>
  <c r="G79" i="36"/>
  <c r="H79" i="36"/>
  <c r="L79" i="36"/>
  <c r="G82" i="36"/>
  <c r="H82" i="36"/>
  <c r="G62" i="35"/>
  <c r="H62" i="35"/>
  <c r="G61" i="34"/>
  <c r="H61" i="34"/>
  <c r="G60" i="33"/>
  <c r="H60" i="33"/>
  <c r="G73" i="33"/>
  <c r="H73" i="33"/>
  <c r="G79" i="33"/>
  <c r="H79" i="33"/>
  <c r="G17" i="32"/>
  <c r="H17" i="32"/>
  <c r="G37" i="32"/>
  <c r="H37" i="32"/>
  <c r="G20" i="31"/>
  <c r="H20" i="31"/>
  <c r="G43" i="31"/>
  <c r="H43" i="31"/>
  <c r="G46" i="31"/>
  <c r="H46" i="31"/>
  <c r="G33" i="30"/>
  <c r="H33" i="30"/>
  <c r="G36" i="30"/>
  <c r="H36" i="30"/>
  <c r="G20" i="29"/>
  <c r="H20" i="29"/>
  <c r="G31" i="29"/>
  <c r="H31" i="29"/>
  <c r="G34" i="29"/>
  <c r="H34" i="29"/>
  <c r="G18" i="27"/>
  <c r="H18" i="27"/>
  <c r="G29" i="27"/>
  <c r="H29" i="27"/>
  <c r="G46" i="27"/>
  <c r="H46" i="27"/>
  <c r="G18" i="26"/>
  <c r="H18" i="26"/>
  <c r="G21" i="26"/>
  <c r="H21" i="26"/>
  <c r="G66" i="26"/>
  <c r="H66" i="26"/>
  <c r="G19" i="25"/>
  <c r="H19" i="25"/>
  <c r="G34" i="25"/>
  <c r="H34" i="25"/>
  <c r="G37" i="25"/>
  <c r="H37" i="25"/>
  <c r="G41" i="25"/>
  <c r="H41" i="25"/>
  <c r="G76" i="25"/>
  <c r="H76" i="25"/>
  <c r="G23" i="24"/>
  <c r="H23" i="24"/>
  <c r="G62" i="24"/>
  <c r="H62" i="24"/>
  <c r="G86" i="24"/>
  <c r="H86" i="24"/>
  <c r="G130" i="24"/>
  <c r="H130" i="24"/>
  <c r="G34" i="23"/>
  <c r="H34" i="23"/>
  <c r="G82" i="23"/>
  <c r="H82" i="23"/>
  <c r="G86" i="23"/>
  <c r="H86" i="23"/>
  <c r="G93" i="23"/>
  <c r="H93" i="23"/>
  <c r="G20" i="22"/>
  <c r="H20" i="22"/>
  <c r="G57" i="22"/>
  <c r="H57" i="22"/>
  <c r="G17" i="21"/>
  <c r="H17" i="21"/>
  <c r="G31" i="21"/>
  <c r="H31" i="21"/>
  <c r="G34" i="21"/>
  <c r="H34" i="21"/>
  <c r="G37" i="21"/>
  <c r="H37" i="21"/>
  <c r="G18" i="20"/>
  <c r="H18" i="20"/>
  <c r="G31" i="20"/>
  <c r="H31" i="20"/>
  <c r="G17" i="19"/>
  <c r="H17" i="19"/>
  <c r="G34" i="19"/>
  <c r="H34" i="19"/>
  <c r="G17" i="18"/>
  <c r="H17" i="18"/>
  <c r="G41" i="18"/>
  <c r="H41" i="18"/>
  <c r="G44" i="18"/>
  <c r="H44" i="18"/>
  <c r="G17" i="17"/>
  <c r="H17" i="17"/>
  <c r="G32" i="17"/>
  <c r="H32" i="17"/>
  <c r="G16" i="16"/>
  <c r="H16" i="16"/>
  <c r="G36" i="16"/>
  <c r="H36" i="16"/>
  <c r="G16" i="15"/>
  <c r="H16" i="15"/>
  <c r="G33" i="15"/>
  <c r="H33" i="15"/>
  <c r="G16" i="14"/>
  <c r="H16" i="14"/>
  <c r="G34" i="14"/>
  <c r="H34" i="14"/>
  <c r="G17" i="13"/>
  <c r="H17" i="13"/>
  <c r="G35" i="13"/>
  <c r="H35" i="13"/>
  <c r="G28" i="12"/>
  <c r="H28" i="12"/>
  <c r="G27" i="11"/>
  <c r="H27" i="11"/>
  <c r="H32" i="10"/>
  <c r="G32" i="10"/>
  <c r="H27" i="9"/>
  <c r="G27" i="9"/>
  <c r="H28" i="8"/>
  <c r="G28" i="8"/>
  <c r="H31" i="7"/>
  <c r="G31" i="7"/>
  <c r="H86" i="6"/>
  <c r="G86" i="6"/>
  <c r="H78" i="6"/>
  <c r="G78" i="6"/>
  <c r="H69" i="6"/>
  <c r="G69" i="6"/>
  <c r="H57" i="4"/>
  <c r="G57" i="4"/>
  <c r="H288" i="3"/>
  <c r="G288" i="3"/>
  <c r="H281" i="3"/>
  <c r="G281" i="3"/>
  <c r="H262" i="3"/>
  <c r="G262" i="3"/>
  <c r="H243" i="3"/>
  <c r="G243" i="3"/>
  <c r="G115" i="2"/>
  <c r="H112" i="2"/>
  <c r="G112" i="2"/>
  <c r="H108" i="2"/>
  <c r="G108" i="2"/>
  <c r="H101" i="1"/>
  <c r="G101" i="1"/>
  <c r="H97" i="1"/>
  <c r="G97" i="1"/>
  <c r="H67" i="1"/>
  <c r="G67" i="1"/>
  <c r="H47" i="1"/>
  <c r="G47" i="1"/>
  <c r="C240" i="2" l="1"/>
  <c r="C592" i="5"/>
  <c r="G117" i="2"/>
  <c r="H117" i="2" s="1"/>
  <c r="C300" i="6"/>
  <c r="G187" i="5"/>
  <c r="H187" i="5" s="1"/>
  <c r="C562" i="5"/>
  <c r="C417" i="2"/>
  <c r="C1438" i="3"/>
  <c r="G118" i="2" l="1"/>
  <c r="H118" i="2" s="1"/>
  <c r="G188" i="5"/>
  <c r="H188"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D8BB40-57D3-4329-9BFD-68143151AE0E}" name="Connection10037" type="1" refreshedVersion="6"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YC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2" xr16:uid="{46901920-C09A-4E80-8E1D-F99BF4EDC275}" name="Connection1005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BPSUF' _x000d_ _x000d_and WEEKEND_DT='28 Feb 2021' and a.ASSET_TYPE in('13','26','37','39','48') _x000d_and a.schclass='GLOBAL' and a.security is not null and a.UNITS&gt;0  and LAST_NET_ASSETS&gt;1 and f.schclass='GLOBAL' ) _x000d_where MKTVAL &gt; 0 order by 6 desc"/>
  </connection>
  <connection id="3" xr16:uid="{DFF81374-C038-4712-9159-01D7A32CAB9E}" name="Connection10052"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BPSUF' _x000d_ _x000d_and WEEKEND_DT='28 Feb 2021' and a.ASSET_TYPE in('05','06','07','09','11','12','14','25','29','34') and LISTED_Y_N='Y'  _x000d_and a.schclass='GLOBAL' and a.security is not null and a.UNITS&gt;0  and LAST_NET_ASSETS&gt;1 and f.schclass='GLOBAL' ) _x000d_where MKTVAL &gt; 0) order by 6 desc"/>
  </connection>
  <connection id="4" xr16:uid="{ED9E00B2-341D-4960-827B-9CD5752E3408}" name="Connection10070"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BPSUF' _x000d_ and LAST_NET_ASSETS&gt;1 and f.SCHCLASS='GLOBAL'_x000d_and WEEKEND_DT='28 Feb 2021' and a.ASSET_TYPE in('16','17','19','20','22','03','15'))  _x000d_where MKTVAL &gt; 0 order by 6 desc"/>
  </connection>
  <connection id="5" xr16:uid="{68DB7758-4ED8-4DF7-925D-2238918B7FD8}" name="Connection10083" type="1" refreshedVersion="4"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BPSU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6" xr16:uid="{4F4EAA49-29A9-440A-857B-0513A7A4993B}" name="Connection101621" type="1" refreshedVersion="4"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TMFSP1'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7" xr16:uid="{71E616A2-E161-4A94-8AAF-59575BC6A365}" name="Connection1020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DBF' _x000d_ _x000d_and WEEKEND_DT='28 Feb 2021' and a.ASSET_TYPE in('13','26','37','39','48') _x000d_and a.schclass='GLOBAL' and a.security is not null and a.UNITS&gt;0  and LAST_NET_ASSETS&gt;1 and f.schclass='GLOBAL' ) _x000d_where MKTVAL &gt; 0 order by 6 desc"/>
  </connection>
  <connection id="8" xr16:uid="{E47B8B05-7AE3-4DCE-BF7B-AA9722355144}" name="Connection10213"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DBF' _x000d_ _x000d_and WEEKEND_DT='28 Feb 2021' and a.ASSET_TYPE in('05','06','07','09','11','12','14','25','29','34') and LISTED_Y_N='Y'  _x000d_and a.schclass='GLOBAL' and a.security is not null and a.UNITS&gt;0  and LAST_NET_ASSETS&gt;1 and f.schclass='GLOBAL' ) _x000d_where MKTVAL &gt; 0) order by 6 desc"/>
  </connection>
  <connection id="9" xr16:uid="{8A2C1558-2D0C-489D-A46A-822ED100CAAA}" name="Connection10241" type="1" refreshedVersion="4"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DB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0" xr16:uid="{13B39E5F-3BB0-42D6-B4CC-FA16D308D1AC}" name="Connection10279"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FM53A' _x000d_ _x000d_and WEEKEND_DT='28 Feb 2021' and a.ASSET_TYPE in('13','26','37','39','48') _x000d_and a.schclass='GLOBAL' and a.security is not null and a.UNITS&gt;0  and LAST_NET_ASSETS&gt;1 and f.schclass='GLOBAL' ) _x000d_where MKTVAL &gt; 0 order by 6 desc"/>
  </connection>
  <connection id="11" xr16:uid="{E99923F0-6385-4934-B2C6-8C72C74C1AA0}" name="Connection10291"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FM53A' _x000d_ _x000d_and WEEKEND_DT='28 Feb 2021' and a.ASSET_TYPE in('05','06','07','09','11','12','14','25','29','34') and LISTED_Y_N='Y'  _x000d_and a.schclass='GLOBAL' and a.security is not null and a.UNITS&gt;0  and LAST_NET_ASSETS&gt;1 and f.schclass='GLOBAL' ) _x000d_where MKTVAL &gt; 0) order by 6 desc"/>
  </connection>
  <connection id="12" xr16:uid="{F75A434F-E6F2-430E-B849-3922EB31FB44}" name="Connection10292" type="1" refreshedVersion="4"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28 Feb 2021'))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FM53A' _x000d_ _x000d_and WEEKEND_DT='28 Feb 2021' and a.ASSET_TYPE in('05','06','07','09','11','12','14','25','29','34') and LISTED_Y_N='N'  _x000d_and a.schclass='GLOBAL' and a.security is not null and a.UNITS&gt;0   and LAST_NET_ASSETS&gt;1 and f.schclass='GLOBAL' ) _x000d_where MKTVAL &gt; 0) order by 6 desc"/>
  </connection>
  <connection id="13" xr16:uid="{532FE103-0B5F-443D-9195-105FF5532EE2}" name="Connection10307"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FM53A' _x000d_ and LAST_NET_ASSETS&gt;1 and f.SCHCLASS='GLOBAL'_x000d_and WEEKEND_DT='28 Feb 2021' and a.ASSET_TYPE in('16','17','19','20','22','03','15'))  _x000d_where MKTVAL &gt; 0 order by 6 desc"/>
  </connection>
  <connection id="14" xr16:uid="{EB5E6D1E-A970-4637-BF51-85EBB89031A5}" name="Connection10316" type="1" refreshedVersion="4"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FM53A'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5" xr16:uid="{936B0105-4F83-42AA-A8A7-E57C7F95182B}" name="Connection10343"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FM53B' _x000d_ _x000d_and WEEKEND_DT='28 Feb 2021' and a.ASSET_TYPE in('13','26','37','39','48') _x000d_and a.schclass='GLOBAL' and a.security is not null and a.UNITS&gt;0  and LAST_NET_ASSETS&gt;1 and f.schclass='GLOBAL' ) _x000d_where MKTVAL &gt; 0 order by 6 desc"/>
  </connection>
  <connection id="16" xr16:uid="{F37CC6A3-93ED-4104-B8FB-1E176BC985CF}" name="Connection10344"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FM53B' _x000d_ _x000d_and WEEKEND_DT='28 Feb 2021' and a.ASSET_TYPE in('05','06','07','09','11','12','14','25','29','34') and LISTED_Y_N='Y'  _x000d_and a.schclass='GLOBAL' and a.security is not null and a.UNITS&gt;0  and LAST_NET_ASSETS&gt;1 and f.schclass='GLOBAL' ) _x000d_where MKTVAL &gt; 0) order by 6 desc"/>
  </connection>
  <connection id="17" xr16:uid="{301C9CB0-C9A3-4731-B613-2C559CAD22F4}" name="Connection10409" type="1" refreshedVersion="4"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FM53B'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8" xr16:uid="{8382C4B4-7D01-43B6-ADB3-A08F26F69B98}" name="Connection10415"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FM54A' _x000d_ _x000d_and WEEKEND_DT='28 Feb 2021' and a.ASSET_TYPE in('13','26','37','39','48') _x000d_and a.schclass='GLOBAL' and a.security is not null and a.UNITS&gt;0  and LAST_NET_ASSETS&gt;1 and f.schclass='GLOBAL' ) _x000d_where MKTVAL &gt; 0 order by 6 desc"/>
  </connection>
  <connection id="19" xr16:uid="{86BB7319-0235-4DAD-8356-67F6C12FEC03}" name="Connection10416"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FM54A' _x000d_ _x000d_and WEEKEND_DT='28 Feb 2021' and a.ASSET_TYPE in('05','06','07','09','11','12','14','25','29','34') and LISTED_Y_N='Y'  _x000d_and a.schclass='GLOBAL' and a.security is not null and a.UNITS&gt;0  and LAST_NET_ASSETS&gt;1 and f.schclass='GLOBAL' ) _x000d_where MKTVAL &gt; 0) order by 6 desc"/>
  </connection>
  <connection id="20" xr16:uid="{1F8F839B-1454-4E33-8C51-60706DA46BD9}" name="Connection10422" type="1" refreshedVersion="4"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FM54A'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21" xr16:uid="{8A8401BD-8CFA-4E27-AD7F-6E82BCABE5CD}" name="Connection10428"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FM55A' _x000d_ _x000d_and WEEKEND_DT='28 Feb 2021' and a.ASSET_TYPE in('13','26','37','39','48') _x000d_and a.schclass='GLOBAL' and a.security is not null and a.UNITS&gt;0  and LAST_NET_ASSETS&gt;1 and f.schclass='GLOBAL' ) _x000d_where MKTVAL &gt; 0 order by 6 desc"/>
  </connection>
  <connection id="22" xr16:uid="{156F6A25-2FF5-4321-8687-7FB7D38AC3FF}" name="Connection10429"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FM55A' _x000d_ _x000d_and WEEKEND_DT='28 Feb 2021' and a.ASSET_TYPE in('05','06','07','09','11','12','14','25','29','34') and LISTED_Y_N='Y'  _x000d_and a.schclass='GLOBAL' and a.security is not null and a.UNITS&gt;0  and LAST_NET_ASSETS&gt;1 and f.schclass='GLOBAL' ) _x000d_where MKTVAL &gt; 0) order by 6 desc"/>
  </connection>
  <connection id="23" xr16:uid="{AFF6ED66-20FE-485B-B070-59165902EF21}" name="Connection10433"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FM55A' _x000d_ and LAST_NET_ASSETS&gt;1 and f.SCHCLASS='GLOBAL'_x000d_and WEEKEND_DT='28 Feb 2021' and a.ASSET_TYPE in('16','17','19','20','22','03','15'))  _x000d_where MKTVAL &gt; 0 order by 6 desc"/>
  </connection>
  <connection id="24" xr16:uid="{DF3BDD93-102B-49D9-8608-AED94BF4238F}" name="Connection10435" type="1" refreshedVersion="4"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FM55A'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25" xr16:uid="{A7F4814B-F703-4BB8-BBF9-09DF5EEBAF9B}" name="Connection1044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FM55B' _x000d_ _x000d_and WEEKEND_DT='28 Feb 2021' and a.ASSET_TYPE in('13','26','37','39','48') _x000d_and a.schclass='GLOBAL' and a.security is not null and a.UNITS&gt;0  and LAST_NET_ASSETS&gt;1 and f.schclass='GLOBAL' ) _x000d_where MKTVAL &gt; 0 order by 6 desc"/>
  </connection>
  <connection id="26" xr16:uid="{3BB17EE7-855C-40BA-A390-5C0C9E3C389B}" name="Connection10442"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FM55B' _x000d_ _x000d_and WEEKEND_DT='28 Feb 2021' and a.ASSET_TYPE in('05','06','07','09','11','12','14','25','29','34') and LISTED_Y_N='Y'  _x000d_and a.schclass='GLOBAL' and a.security is not null and a.UNITS&gt;0  and LAST_NET_ASSETS&gt;1 and f.schclass='GLOBAL' ) _x000d_where MKTVAL &gt; 0) order by 6 desc"/>
  </connection>
  <connection id="27" xr16:uid="{848B1B6D-D5D7-4643-9FD2-C1A7DA689533}" name="Connection10448" type="1" refreshedVersion="4"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FM55B'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28" xr16:uid="{0ACADC9C-4CE2-4EBA-B109-55AF4BAE8B78}" name="Connection10454"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FM55D' _x000d_ _x000d_and WEEKEND_DT='28 Feb 2021' and a.ASSET_TYPE in('13','26','37','39','48') _x000d_and a.schclass='GLOBAL' and a.security is not null and a.UNITS&gt;0  and LAST_NET_ASSETS&gt;1 and f.schclass='GLOBAL' ) _x000d_where MKTVAL &gt; 0 order by 6 desc"/>
  </connection>
  <connection id="29" xr16:uid="{2346F09C-868F-452C-B245-0E94233565E1}" name="Connection10455"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FM55D' _x000d_ _x000d_and WEEKEND_DT='28 Feb 2021' and a.ASSET_TYPE in('05','06','07','09','11','12','14','25','29','34') and LISTED_Y_N='Y'  _x000d_and a.schclass='GLOBAL' and a.security is not null and a.UNITS&gt;0  and LAST_NET_ASSETS&gt;1 and f.schclass='GLOBAL' ) _x000d_where MKTVAL &gt; 0) order by 6 desc"/>
  </connection>
  <connection id="30" xr16:uid="{0A6642F5-6BC4-4976-BB24-0831C72FED94}" name="Connection10461" type="1" refreshedVersion="4"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FM55D'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31" xr16:uid="{555B533C-E450-4D96-86F3-9859F95DA875}" name="Connection1046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FM55E' _x000d_ _x000d_and WEEKEND_DT='28 Feb 2021' and a.ASSET_TYPE in('13','26','37','39','48') _x000d_and a.schclass='GLOBAL' and a.security is not null and a.UNITS&gt;0  and LAST_NET_ASSETS&gt;1 and f.schclass='GLOBAL' ) _x000d_where MKTVAL &gt; 0 order by 6 desc"/>
  </connection>
  <connection id="32" xr16:uid="{29DE813B-9571-475A-B4D9-B5F1CA38A364}" name="Connection10468"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FM55E' _x000d_ _x000d_and WEEKEND_DT='28 Feb 2021' and a.ASSET_TYPE in('05','06','07','09','11','12','14','25','29','34') and LISTED_Y_N='Y'  _x000d_and a.schclass='GLOBAL' and a.security is not null and a.UNITS&gt;0  and LAST_NET_ASSETS&gt;1 and f.schclass='GLOBAL' ) _x000d_where MKTVAL &gt; 0) order by 6 desc"/>
  </connection>
  <connection id="33" xr16:uid="{A2295600-F206-4177-A5F3-CE70454ADF3B}" name="Connection10474" type="1" refreshedVersion="4"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FM55E'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34" xr16:uid="{2938E0DD-32B9-4EAA-96F5-11A3EC1FD065}" name="Connection10480"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FM55F' _x000d_ _x000d_and WEEKEND_DT='28 Feb 2021' and a.ASSET_TYPE in('13','26','37','39','48') _x000d_and a.schclass='GLOBAL' and a.security is not null and a.UNITS&gt;0  and LAST_NET_ASSETS&gt;1 and f.schclass='GLOBAL' ) _x000d_where MKTVAL &gt; 0 order by 6 desc"/>
  </connection>
  <connection id="35" xr16:uid="{AE91FDF4-6ADA-47D2-B4B8-BD7BAE732CF0}" name="Connection10481"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FM55F' _x000d_ _x000d_and WEEKEND_DT='28 Feb 2021' and a.ASSET_TYPE in('05','06','07','09','11','12','14','25','29','34') and LISTED_Y_N='Y'  _x000d_and a.schclass='GLOBAL' and a.security is not null and a.UNITS&gt;0  and LAST_NET_ASSETS&gt;1 and f.schclass='GLOBAL' ) _x000d_where MKTVAL &gt; 0) order by 6 desc"/>
  </connection>
  <connection id="36" xr16:uid="{C73F5A71-E6B4-4E3C-A5E3-0E7BC7D48810}" name="Connection10487" type="1" refreshedVersion="4"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FM55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37" xr16:uid="{849C65DD-07CC-4ACB-95F0-574E97CC21DD}" name="Connection10493"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FM55G' _x000d_ _x000d_and WEEKEND_DT='28 Feb 2021' and a.ASSET_TYPE in('13','26','37','39','48') _x000d_and a.schclass='GLOBAL' and a.security is not null and a.UNITS&gt;0  and LAST_NET_ASSETS&gt;1 and f.schclass='GLOBAL' ) _x000d_where MKTVAL &gt; 0 order by 6 desc"/>
  </connection>
  <connection id="38" xr16:uid="{A20B0D55-1C28-4355-B6F0-5D3858B5A305}" name="Connection10494"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FM55G' _x000d_ _x000d_and WEEKEND_DT='28 Feb 2021' and a.ASSET_TYPE in('05','06','07','09','11','12','14','25','29','34') and LISTED_Y_N='Y'  _x000d_and a.schclass='GLOBAL' and a.security is not null and a.UNITS&gt;0  and LAST_NET_ASSETS&gt;1 and f.schclass='GLOBAL' ) _x000d_where MKTVAL &gt; 0) order by 6 desc"/>
  </connection>
  <connection id="39" xr16:uid="{926468C7-539F-4B99-BA64-58C29DB9D045}" name="Connection10500" type="1" refreshedVersion="4"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FM55G'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40" xr16:uid="{17A66209-7406-408A-A98D-A3719418261C}" name="Connection1050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FM55I' _x000d_ _x000d_and WEEKEND_DT='28 Feb 2021' and a.ASSET_TYPE in('05','06','07','09','11','12','14','25','29','34') and LISTED_Y_N='Y'  _x000d_and a.schclass='GLOBAL' and a.security is not null and a.UNITS&gt;0  and LAST_NET_ASSETS&gt;1 and f.schclass='GLOBAL' ) _x000d_where MKTVAL &gt; 0) order by 6 desc"/>
  </connection>
  <connection id="41" xr16:uid="{F66AD7B7-0EA5-4042-906C-00855FDD41BF}" name="Connection10513" type="1" refreshedVersion="4"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FM55I'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42" xr16:uid="{9339CDA3-2169-4B5C-9E14-D4D1B03AE1B4}" name="Connection10520"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FM56A' _x000d_ _x000d_and WEEKEND_DT='28 Feb 2021' and a.ASSET_TYPE in('05','06','07','09','11','12','14','25','29','34') and LISTED_Y_N='Y'  _x000d_and a.schclass='GLOBAL' and a.security is not null and a.UNITS&gt;0  and LAST_NET_ASSETS&gt;1 and f.schclass='GLOBAL' ) _x000d_where MKTVAL &gt; 0) order by 6 desc"/>
  </connection>
  <connection id="43" xr16:uid="{1D546811-BA66-44DF-A268-CCD68FD2514F}" name="Connection10526" type="1" refreshedVersion="4"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FM56A'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44" xr16:uid="{8258E410-EA3A-4786-AD49-B4E6210E97C2}" name="Connection10533"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FM56B' _x000d_ _x000d_and WEEKEND_DT='28 Feb 2021' and a.ASSET_TYPE in('05','06','07','09','11','12','14','25','29','34') and LISTED_Y_N='Y'  _x000d_and a.schclass='GLOBAL' and a.security is not null and a.UNITS&gt;0  and LAST_NET_ASSETS&gt;1 and f.schclass='GLOBAL' ) _x000d_where MKTVAL &gt; 0) order by 6 desc"/>
  </connection>
  <connection id="45" xr16:uid="{DF42E767-9FA9-41A2-BA84-0B4572878573}" name="Connection10539" type="1" refreshedVersion="4"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FM56B'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46" xr16:uid="{ED299B8D-102C-45BF-AB6C-1218E650A7A8}" name="Connection10546"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FM56C' _x000d_ _x000d_and WEEKEND_DT='28 Feb 2021' and a.ASSET_TYPE in('05','06','07','09','11','12','14','25','29','34') and LISTED_Y_N='Y'  _x000d_and a.schclass='GLOBAL' and a.security is not null and a.UNITS&gt;0  and LAST_NET_ASSETS&gt;1 and f.schclass='GLOBAL' ) _x000d_where MKTVAL &gt; 0) order by 6 desc"/>
  </connection>
  <connection id="47" xr16:uid="{7CE31C8A-C0EE-4655-8396-541E6AC43E8D}" name="Connection10552" type="1" refreshedVersion="4"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FM56C'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48" xr16:uid="{E87837AA-E1BF-4D17-9858-FB9412101D3C}" name="Connection10559"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FM56D' _x000d_ _x000d_and WEEKEND_DT='28 Feb 2021' and a.ASSET_TYPE in('05','06','07','09','11','12','14','25','29','34') and LISTED_Y_N='Y'  _x000d_and a.schclass='GLOBAL' and a.security is not null and a.UNITS&gt;0  and LAST_NET_ASSETS&gt;1 and f.schclass='GLOBAL' ) _x000d_where MKTVAL &gt; 0) order by 6 desc"/>
  </connection>
  <connection id="49" xr16:uid="{CC7EE2E8-A11A-4870-85BE-7593688E82C4}" name="Connection10565" type="1" refreshedVersion="4"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FM56D'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50" xr16:uid="{7B662031-DB83-43F9-A0F3-8B72E772B4E4}" name="Connection10572"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FM56F' _x000d_ _x000d_and WEEKEND_DT='28 Feb 2021' and a.ASSET_TYPE in('05','06','07','09','11','12','14','25','29','34') and LISTED_Y_N='Y'  _x000d_and a.schclass='GLOBAL' and a.security is not null and a.UNITS&gt;0  and LAST_NET_ASSETS&gt;1 and f.schclass='GLOBAL' ) _x000d_where MKTVAL &gt; 0) order by 6 desc"/>
  </connection>
  <connection id="51" xr16:uid="{863AE816-8563-43B7-9B55-BE99CCD2C95F}" name="Connection10578" type="1" refreshedVersion="4"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FM56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52" xr16:uid="{7A7F9873-B392-43F9-8CBF-34837ECAD6C5}" name="Connection10584"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GSFR' _x000d_ _x000d_and WEEKEND_DT='28 Feb 2021' and a.ASSET_TYPE in('13','26','37','39','48') _x000d_and a.schclass='GLOBAL' and a.security is not null and a.UNITS&gt;0  and LAST_NET_ASSETS&gt;1 and f.schclass='GLOBAL' ) _x000d_where MKTVAL &gt; 0 order by 6 desc"/>
  </connection>
  <connection id="53" xr16:uid="{793E59B2-DFCF-4B08-9204-E9A59D3B33B3}" name="Connection10589"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GSFR' _x000d_ and LAST_NET_ASSETS&gt;1 and f.SCHCLASS='GLOBAL'_x000d_and WEEKEND_DT='28 Feb 2021' and a.ASSET_TYPE in('16','17','19','20','22','03','15'))  _x000d_where MKTVAL &gt; 0 order by 6 desc"/>
  </connection>
  <connection id="54" xr16:uid="{4C40401A-D397-453B-B4BE-3B1E391EECAF}" name="Connection10591" type="1" refreshedVersion="4"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GSFR'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55" xr16:uid="{A5AE978E-C444-4DDD-B8F3-7DE06CAC9505}" name="Connection1059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IFA' _x000d_ _x000d_and WEEKEND_DT='28 Feb 2021' and a.ASSET_TYPE in('13','26','37','39','48') _x000d_and a.schclass='GLOBAL' and a.security is not null and a.UNITS&gt;0  and LAST_NET_ASSETS&gt;1 and f.schclass='GLOBAL' ) _x000d_where MKTVAL &gt; 0 order by 6 desc"/>
  </connection>
  <connection id="56" xr16:uid="{539BAA1C-6578-41D7-AB99-A988E81B27B6}" name="Connection10598"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IFA' _x000d_ _x000d_and WEEKEND_DT='28 Feb 2021' and a.ASSET_TYPE in('05','06','07','09','11','12','14','25','29','34') and LISTED_Y_N='Y'  _x000d_and a.schclass='GLOBAL' and a.security is not null and a.UNITS&gt;0  and LAST_NET_ASSETS&gt;1 and f.schclass='GLOBAL' ) _x000d_where MKTVAL &gt; 0) order by 6 desc"/>
  </connection>
  <connection id="57" xr16:uid="{F415B2BE-4B31-4CC3-96D3-EE99BA9FF1ED}" name="Connection10599" type="1" refreshedVersion="4"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28 Feb 2021'))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IFA' _x000d_ _x000d_and WEEKEND_DT='28 Feb 2021' and a.ASSET_TYPE in('05','06','07','09','11','12','14','25','29','34') and LISTED_Y_N='N'  _x000d_and a.schclass='GLOBAL' and a.security is not null and a.UNITS&gt;0   and LAST_NET_ASSETS&gt;1 and f.schclass='GLOBAL' ) _x000d_where MKTVAL &gt; 0) order by 6 desc"/>
  </connection>
  <connection id="58" xr16:uid="{796576F6-679D-4903-B620-88C3A6EED893}" name="Connection10604" type="1" refreshedVersion="4"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IFA'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59" xr16:uid="{338DAFDF-82B2-4C04-82C2-60951BC6E611}" name="Connection10610"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IPF' _x000d_ _x000d_and WEEKEND_DT='28 Feb 2021' and a.ASSET_TYPE in('13','26','37','39','48') _x000d_and a.schclass='GLOBAL' and a.security is not null and a.UNITS&gt;0  and LAST_NET_ASSETS&gt;1 and f.schclass='GLOBAL' ) _x000d_where MKTVAL &gt; 0 order by 6 desc"/>
  </connection>
  <connection id="60" xr16:uid="{E2EBD09A-794C-4F8C-9F18-923069BF8618}" name="Connection10611"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IPF' _x000d_ _x000d_and WEEKEND_DT='28 Feb 2021' and a.ASSET_TYPE in('05','06','07','09','11','12','14','25','29','34') and LISTED_Y_N='Y'  _x000d_and a.schclass='GLOBAL' and a.security is not null and a.UNITS&gt;0  and LAST_NET_ASSETS&gt;1 and f.schclass='GLOBAL' ) _x000d_where MKTVAL &gt; 0) order by 6 desc"/>
  </connection>
  <connection id="61" xr16:uid="{639AB427-C97E-4FE0-84D8-B807AE87CDCA}" name="Connection10612" type="1" refreshedVersion="4"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28 Feb 2021'))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IPF' _x000d_ _x000d_and WEEKEND_DT='28 Feb 2021' and a.ASSET_TYPE in('05','06','07','09','11','12','14','25','29','34') and LISTED_Y_N='N'  _x000d_and a.schclass='GLOBAL' and a.security is not null and a.UNITS&gt;0   and LAST_NET_ASSETS&gt;1 and f.schclass='GLOBAL' ) _x000d_where MKTVAL &gt; 0) order by 6 desc"/>
  </connection>
  <connection id="62" xr16:uid="{9F403237-7457-46F1-9ED6-E9866D9FE954}" name="Connection10615"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IPF' _x000d_ and LAST_NET_ASSETS&gt;1 and f.SCHCLASS='GLOBAL'_x000d_and WEEKEND_DT='28 Feb 2021' and a.ASSET_TYPE in('16','17','19','20','22','03','15'))  _x000d_where MKTVAL &gt; 0 order by 6 desc"/>
  </connection>
  <connection id="63" xr16:uid="{9226C134-5F01-4D1F-BAD4-92EB5C1CE7D9}" name="Connection10617" type="1" refreshedVersion="4"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IP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64" xr16:uid="{C3518F95-3551-4110-9EA0-5197191A9812}" name="Connection10624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IPFSP1' _x000d_ _x000d_and WEEKEND_DT='28 Feb 2021' and a.ASSET_TYPE in('05','06','07','09','11','12','14','25','29','34') and LISTED_Y_N='Y'  _x000d_and a.schclass='GLOBAL' and a.security is not null and a.UNITS&gt;0  and LAST_NET_ASSETS&gt;1 and f.schclass='GLOBAL' ) _x000d_where MKTVAL &gt; 0) order by 6 desc"/>
  </connection>
  <connection id="65" xr16:uid="{B42F056D-DF02-45E0-8F73-2F2ECAE43083}" name="Connection106301" type="1" refreshedVersion="4"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IPFSP1'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66" xr16:uid="{71C304DD-91E4-46BE-9CD6-9BDBBD1ABF83}" name="Connection10636"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LF' _x000d_ _x000d_and WEEKEND_DT='28 Feb 2021' and a.ASSET_TYPE in('13','26','37','39','48') _x000d_and a.schclass='GLOBAL' and a.security is not null and a.UNITS&gt;0  and LAST_NET_ASSETS&gt;1 and f.schclass='GLOBAL' ) _x000d_where MKTVAL &gt; 0 order by 6 desc"/>
  </connection>
  <connection id="67" xr16:uid="{7ACAB705-7D72-4241-A810-75E996C5F24E}" name="Connection10641"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LF' _x000d_ and LAST_NET_ASSETS&gt;1 and f.SCHCLASS='GLOBAL'_x000d_and WEEKEND_DT='28 Feb 2021' and a.ASSET_TYPE in('16','17','19','20','22','03','15'))  _x000d_where MKTVAL &gt; 0 order by 6 desc"/>
  </connection>
  <connection id="68" xr16:uid="{88B1A13C-0DD9-442C-ACF8-395C86F2BE63}" name="Connection10643" type="1" refreshedVersion="4"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L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69" xr16:uid="{4626CE8B-94EC-4364-9CFA-860F9955E491}" name="Connection10656" type="1" refreshedVersion="4"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O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70" xr16:uid="{1509992B-BC2E-4509-A774-003D48C8BFCC}" name="Connection10657"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28 Feb 2021' and a.scheme='TRSFC' _x000d_ _x000d_and WEEKEND_DT='28 Feb 2021' and a.ASSET_TYPE in ('01','45','51')  _x000d_and a.schclass='GLOBAL' and a.security is not null and a.UNITS&gt;0   and LAST_NET_ASSETS&gt;1 and f.schclass='GLOBAL' ) _x000d_where units &gt; 0 _x000d_order by 6 desc"/>
  </connection>
  <connection id="71" xr16:uid="{3E96BB74-888D-4F6E-972A-0EF245D7AB68}" name="Connection10662"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RSFC' _x000d_ _x000d_and WEEKEND_DT='28 Feb 2021' and a.ASSET_TYPE in('13','26','37','39','48') _x000d_and a.schclass='GLOBAL' and a.security is not null and a.UNITS&gt;0  and LAST_NET_ASSETS&gt;1 and f.schclass='GLOBAL' ) _x000d_where MKTVAL &gt; 0 order by 6 desc"/>
  </connection>
  <connection id="72" xr16:uid="{99C871D1-C2F2-4594-BE42-4370A07015C1}" name="Connection10663"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RSFC' _x000d_ _x000d_and WEEKEND_DT='28 Feb 2021' and a.ASSET_TYPE in('05','06','07','09','11','12','14','25','29','34') and LISTED_Y_N='Y'  _x000d_and a.schclass='GLOBAL' and a.security is not null and a.UNITS&gt;0  and LAST_NET_ASSETS&gt;1 and f.schclass='GLOBAL' ) _x000d_where MKTVAL &gt; 0) order by 6 desc"/>
  </connection>
  <connection id="73" xr16:uid="{884D6D35-BFA7-4C12-8AFA-A9A665BF7134}" name="Connection10669" type="1" refreshedVersion="4"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RSFC'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74" xr16:uid="{340E7D82-5943-4E25-B55D-7DF316553C2B}" name="Connection10675"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STBF' _x000d_ _x000d_and WEEKEND_DT='28 Feb 2021' and a.ASSET_TYPE in('13','26','37','39','48') _x000d_and a.schclass='GLOBAL' and a.security is not null and a.UNITS&gt;0  and LAST_NET_ASSETS&gt;1 and f.schclass='GLOBAL' ) _x000d_where MKTVAL &gt; 0 order by 6 desc"/>
  </connection>
  <connection id="75" xr16:uid="{02F6EA8B-E7B4-44DC-B684-223453D2C886}" name="Connection10676"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STBF' _x000d_ _x000d_and WEEKEND_DT='28 Feb 2021' and a.ASSET_TYPE in('05','06','07','09','11','12','14','25','29','34') and LISTED_Y_N='Y'  _x000d_and a.schclass='GLOBAL' and a.security is not null and a.UNITS&gt;0  and LAST_NET_ASSETS&gt;1 and f.schclass='GLOBAL' ) _x000d_where MKTVAL &gt; 0) order by 6 desc"/>
  </connection>
  <connection id="76" xr16:uid="{3E66564C-0852-4F5E-9F32-9BBE1E5E9675}" name="Connection10677" type="1" refreshedVersion="4"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28 Feb 2021'))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STBF' _x000d_ _x000d_and WEEKEND_DT='28 Feb 2021' and a.ASSET_TYPE in('05','06','07','09','11','12','14','25','29','34') and LISTED_Y_N='N'  _x000d_and a.schclass='GLOBAL' and a.security is not null and a.UNITS&gt;0   and LAST_NET_ASSETS&gt;1 and f.schclass='GLOBAL' ) _x000d_where MKTVAL &gt; 0) order by 6 desc"/>
  </connection>
  <connection id="77" xr16:uid="{9DC51FC4-C961-4092-ADD1-A14B0F78BB55}" name="Connection10680"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STBF' _x000d_ and LAST_NET_ASSETS&gt;1 and f.SCHCLASS='GLOBAL'_x000d_and WEEKEND_DT='28 Feb 2021' and a.ASSET_TYPE in('16','17','19','20','22','03','15'))  _x000d_where MKTVAL &gt; 0 order by 6 desc"/>
  </connection>
  <connection id="78" xr16:uid="{3626AC94-237F-4FD2-BD96-F7E42CC0E935}" name="Connection10682" type="1" refreshedVersion="4"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STB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79" xr16:uid="{B8971F74-76F9-45EC-822E-B44D27C26D93}" name="Connection10688"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FF' _x000d_ _x000d_and WEEKEND_DT='28 Feb 2021' and a.ASSET_TYPE in('13','26','37','39','48') _x000d_and a.schclass='GLOBAL' and a.security is not null and a.UNITS&gt;0  and LAST_NET_ASSETS&gt;1 and f.schclass='GLOBAL' ) _x000d_where MKTVAL &gt; 0 order by 6 desc"/>
  </connection>
  <connection id="80" xr16:uid="{3521276F-AE59-464B-8D89-75BEF620E257}" name="Connection10689"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FF' _x000d_ _x000d_and WEEKEND_DT='28 Feb 2021' and a.ASSET_TYPE in('05','06','07','09','11','12','14','25','29','34') and LISTED_Y_N='Y'  _x000d_and a.schclass='GLOBAL' and a.security is not null and a.UNITS&gt;0  and LAST_NET_ASSETS&gt;1 and f.schclass='GLOBAL' ) _x000d_where MKTVAL &gt; 0) order by 6 desc"/>
  </connection>
  <connection id="81" xr16:uid="{7C10BC25-9329-4684-83DD-6D867B088399}" name="Connection10693"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FF' _x000d_ and LAST_NET_ASSETS&gt;1 and f.SCHCLASS='GLOBAL'_x000d_and WEEKEND_DT='28 Feb 2021' and a.ASSET_TYPE in('16','17','19','20','22','03','15'))  _x000d_where MKTVAL &gt; 0 order by 6 desc"/>
  </connection>
  <connection id="82" xr16:uid="{5D54F16C-D6E9-42C4-95D4-C399D0EBB72C}" name="Connection10695" type="1" refreshedVersion="4"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F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83" xr16:uid="{00281B98-ADAE-4ACB-B978-E1B64A1F8D86}" name="Connection10702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FFSP1' _x000d_ _x000d_and WEEKEND_DT='28 Feb 2021' and a.ASSET_TYPE in('05','06','07','09','11','12','14','25','29','34') and LISTED_Y_N='Y'  _x000d_and a.schclass='GLOBAL' and a.security is not null and a.UNITS&gt;0  and LAST_NET_ASSETS&gt;1 and f.schclass='GLOBAL' ) _x000d_where MKTVAL &gt; 0) order by 6 desc"/>
  </connection>
  <connection id="84" xr16:uid="{16BE7AD0-51C8-4ACC-89D9-E70B4A464F5E}" name="Connection107081" type="1" refreshedVersion="4"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FFSP1'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85" xr16:uid="{22D1CDB9-9EAC-4B2B-BC0E-40D7D99C92A7}" name="Connection10714"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USTF' _x000d_ _x000d_and WEEKEND_DT='28 Feb 2021' and a.ASSET_TYPE in('13','26','37','39','48') _x000d_and a.schclass='GLOBAL' and a.security is not null and a.UNITS&gt;0  and LAST_NET_ASSETS&gt;1 and f.schclass='GLOBAL' ) _x000d_where MKTVAL &gt; 0 order by 6 desc"/>
  </connection>
  <connection id="86" xr16:uid="{768D419E-A3FE-4B19-8FD2-39CB781A11BA}" name="Connection10715"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USTF' _x000d_ _x000d_and WEEKEND_DT='28 Feb 2021' and a.ASSET_TYPE in('05','06','07','09','11','12','14','25','29','34') and LISTED_Y_N='Y'  _x000d_and a.schclass='GLOBAL' and a.security is not null and a.UNITS&gt;0  and LAST_NET_ASSETS&gt;1 and f.schclass='GLOBAL' ) _x000d_where MKTVAL &gt; 0) order by 6 desc"/>
  </connection>
  <connection id="87" xr16:uid="{1DFBC2A2-E596-4436-BF87-FEE6F012CCCC}" name="Connection10719"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USTF' _x000d_ and LAST_NET_ASSETS&gt;1 and f.SCHCLASS='GLOBAL'_x000d_and WEEKEND_DT='28 Feb 2021' and a.ASSET_TYPE in('16','17','19','20','22','03','15'))  _x000d_where MKTVAL &gt; 0 order by 6 desc"/>
  </connection>
  <connection id="88" xr16:uid="{384273D1-F0CB-45FD-89A9-41D918295BD3}" name="Connection10721" type="1" refreshedVersion="4"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UST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89" xr16:uid="{5D749061-C5AB-4816-BFBA-21E7A01AC18D}" name="Connection10722" type="1" refreshedVersion="6"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28 Feb 2021' and a.scheme='TAF' _x000d_ _x000d_and WEEKEND_DT='28 Feb 2021' and a.ASSET_TYPE in ('01','45','51')  _x000d_and a.schclass='GLOBAL' and a.security is not null and a.UNITS&gt;0   and LAST_NET_ASSETS&gt;1 and f.schclass='GLOBAL' ) _x000d_where units &gt; 0 _x000d_order by 6 desc"/>
  </connection>
  <connection id="90" xr16:uid="{DAD025AB-B06C-4AB7-B6B0-B8A5EA603690}" name="Connection10724" type="1" refreshedVersion="6" background="1" saveData="1">
    <dbPr connection="DRIVER={Microsoft ODBC for Oracle};UID=TATADB;" command="select b.sec_name||'^' DR_Sec_Name,'NA' &quot;YIELD ( IN % )&quot;,e.name,ISIN_CODE,b.units DR_Units _x000d_,round(b.Mkt_Val/100000,2) DR_MKT_VAL,round(b.Mkt_Val*100/last_net_assets,4) DR_Per_AUM _x000d_from ( select a.scheme,a.security,nvl(b.name,a.security) Sec_Name,a.asset_type,sum(units)units,sum(AMOUNT*-1) Mkt_Val,a.MKT_PRICE from tatamfv7.schnavbd a,tatamfv7.security b _x000d_where nav_date='28 Feb 2021' and scheme='TAF' _x000d_and b.rectype(+)='L' and a.security=b.security(+) _x000d_AND a.SECURITY IS NOT NULL and a.asset_type in(select asset_type from tatamfv7.assetype where rectype='L' and (asset_group in ('EQ') or asset_type in ('02','30','31','49','50'))) _x000d_group by nav_date,scheme,a.security,b.name,a.asset_type,a.MKT_PRICE)A full outer join _x000d_(select a.scheme,B.UNDERLYING_CODE security,decode(stock_index,'I',b.name, d.name) sec_Name,a.asset_type, sum(DECODE(PUR_SAL,'P',a.UNITS,-a.UNITs)) UNITS,sum(DECODE(PUR_SAL,'P',a.UNITS,-a.UNITS)*c.MKT_PRICE ) Mkt_Val ,d.isin_code,issuer _x000d_from tatamfv7.futuredeal a , tatamfv7.INDXFUTURE b,tatamfv7.mktprice c,tatamfv7.security d,tatamfv7.trantype e,tatamfv7.ETCD_CONVERSION f _x000d_where a.value_date&lt;='28 Feb 2021' and a.rectype='L' and a.scheme='TAF' and e.rectype='L' and e.tran_type=a.tran_type_x000d_and B.UNDERLYING_CODE=d.security(+) and d.rectype(+)='L' and f.rectype(+)='L' and f.COMMODITY(+)=B.UNDERLYING_CODE _x000d_and b.rectype='L' and a.INDXFUTURE(+)=b.INDXFUTURE and  b.MAT_DATE&gt;'28 Feb 2021' _x000d_and c.VALUE_DATE=(select max(get_date) from (select to_date('28 Feb 2021')-level+1 get_date from dual connect by level&lt;=10) where get_date not in (select hdate from tatamfv7.BANK_HOLIDAY where hdate&lt;='28 Feb 2021')) and a.INDXFUTURE=c.security _x000d_group by stock_index,b.name,a.scheme,B.UNDERLYING_CODE,d.name,a.asset_type,d.isin_code,issuer)B _x000d_on a.security=b.security _x000d_left outer join tatamfv7.weeknav c on nvl(a.SCHEME,b.SCHEME)=c.scheme and c.schclass='GLOBAL' and weekend_dt='28 Feb 2021' and c.scheme='TAF' _x000d_left outer join tatamfv7.issuer d on b.issuer=d.issuer and d.rectype='L' _x000d_left outer join tatamfv7.industry e on d.industry=e.industry and e.rectype='L' _x000d_where b.units &lt;&gt;0 order by 4 desc"/>
  </connection>
  <connection id="91" xr16:uid="{E9ABB090-FCE8-456D-80DA-264DA82606E2}" name="Connection10727" type="1" refreshedVersion="6"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AF' _x000d_ _x000d_and WEEKEND_DT='28 Feb 2021' and a.ASSET_TYPE in('13','26','37','39','48') _x000d_and a.schclass='GLOBAL' and a.security is not null and a.UNITS&gt;0  and LAST_NET_ASSETS&gt;1 and f.schclass='GLOBAL' ) _x000d_where MKTVAL &gt; 0 order by 6 desc"/>
  </connection>
  <connection id="92" xr16:uid="{E44685AD-A982-499E-A297-0D2573506BE2}" name="Connection10728" type="1" refreshedVersion="6"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AF' _x000d_ _x000d_and WEEKEND_DT='28 Feb 2021' and a.ASSET_TYPE in('05','06','07','09','11','12','14','25','29','34') and LISTED_Y_N='Y'  _x000d_and a.schclass='GLOBAL' and a.security is not null and a.UNITS&gt;0  and LAST_NET_ASSETS&gt;1 and f.schclass='GLOBAL' ) _x000d_where MKTVAL &gt; 0) order by 6 desc"/>
  </connection>
  <connection id="93" xr16:uid="{21B1B7EF-8F95-4E52-B297-C6B9A0FF897F}" name="Connection10732" type="1" refreshedVersion="6"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AF' _x000d_ and LAST_NET_ASSETS&gt;1 and f.SCHCLASS='GLOBAL'_x000d_and WEEKEND_DT='28 Feb 2021' and a.ASSET_TYPE in('16','17','19','20','22','03','15'))  _x000d_where MKTVAL &gt; 0 order by 6 desc"/>
  </connection>
  <connection id="94" xr16:uid="{A20DCCC3-6CD5-4E4E-80D6-BC6DB86F97EE}" name="Connection10733" type="1" refreshedVersion="6" background="1" saveData="1">
    <dbPr connection="DRIVER={Microsoft ODBC for Oracle};UID=TATADB;" command="_x000d_select 'C) FIXED DEPOSITS (NOT EXCEEDING 91 DAYS)'a,null b,null c,null d,null e,null f from dual union ALL select * from (  select B.NAME,''a,''b,''c,sum(a.amount/100000) amount,sum((a.amount/100000)/(c.LAST_NET_ASSETS/100000)*100) MKTVAL from TATAMFV7.mmdeal A _x000d_ left outer join TATAMFV7.CPARTY B on A.CPARTY_ID=B.CPARTY_ID _x000d_left outer join TATAMFV7.weeknav C  on c.scheme=a.scheme and WEEKEND_DT='28 Feb 2021' _x000d_left outer join tatamfv7.MMTXNS d on a.DEAL_ID=d.app_refer _x000d_where a.scheme='TAF' AND a.AMC_CODE='TATAMF' and  a.VALUE_DATE&lt;='28 Feb 2021' and nvl(d.value_date,A.MAT_DATE)&gt; '28 Feb 2021' and a.rectype='L' and a.tran_type LIKE 'DEP%' _x000d_and b.rectype='L' and c.LAST_net_assets&gt;0 and c.schclass='GLOBAL' and c.LAST_net_assets&gt;1 _x000d_ group by b.name,a.scheme)"/>
  </connection>
  <connection id="95" xr16:uid="{DA919697-DD7C-4289-8E47-BEED810042FB}" name="Connection10734" type="1" refreshedVersion="6"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A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96" xr16:uid="{6D65830B-EB85-4B55-86DF-E6FA1B6858D7}" name="Connection10735" type="1" refreshedVersion="6"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28 Feb 2021' and a.scheme='TBAF' _x000d_ _x000d_and WEEKEND_DT='28 Feb 2021' and a.ASSET_TYPE in ('01','45','51')  _x000d_and a.schclass='GLOBAL' and a.security is not null and a.UNITS&gt;0   and LAST_NET_ASSETS&gt;1 and f.schclass='GLOBAL' ) _x000d_where units &gt; 0 _x000d_order by 6 desc"/>
  </connection>
  <connection id="97" xr16:uid="{AAE3D45B-FA26-4D75-8E8B-3C82A4CB0A66}" name="Connection10736" type="1" refreshedVersion="6" background="1" saveData="1">
    <dbPr connection="DRIVER={Microsoft ODBC for Oracle};UID=TATADB;" command="_x000d_select 'EQUITY RELATED'a,null b,null c,null d,null e,null f,null g,null  &quot; &quot; from dual union ALL select * from ( _x000d_ select B.name Security,'NA' Yield,d.NAME Industry,ISIN_CODE,a.UNITS,round(a.amount*-1/100000,2) MKTVAL,round((a.amount*-1/100000)/(LAST_NET_ASSETS/100000)*100,2) &quot;% to NAV&quot;,null &quot; &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_x000d_and  a.nav_date='28 Feb 2021' and a.scheme='TBAF' _x000d_ _x000d_and WEEKEND_DT='28 Feb 2021' and (a.ASSET_TYPE in('02','04','38','46','47') ) _x000d_and a.schclass='GLOBAL' and a.security is not null and a.UNITS&gt;0    and LAST_NET_ASSETS&gt;1 and f.schclass='GLOBAL' ) _x000d_where MKTVAL &gt; 0 order by 6 desc"/>
  </connection>
  <connection id="98" xr16:uid="{FEA74C48-5491-44B4-83A1-DAE1CE788736}" name="Connection10737" type="1" refreshedVersion="6" background="1" saveData="1">
    <dbPr connection="DRIVER={Microsoft ODBC for Oracle};UID=TATADB;" command="select b.sec_name||'^' DR_Sec_Name,'NA' &quot;YIELD ( IN % )&quot;,e.name,ISIN_CODE,b.units DR_Units _x000d_,round(b.Mkt_Val/100000,2) DR_MKT_VAL,round(b.Mkt_Val*100/last_net_assets,4) DR_Per_AUM _x000d_from ( select a.scheme,a.security,nvl(b.name,a.security) Sec_Name,a.asset_type,sum(units)units,sum(AMOUNT*-1) Mkt_Val,a.MKT_PRICE from tatamfv7.schnavbd a,tatamfv7.security b _x000d_where nav_date='28 Feb 2021' and scheme='TBAF' _x000d_and b.rectype(+)='L' and a.security=b.security(+) _x000d_AND a.SECURITY IS NOT NULL and a.asset_type in(select asset_type from tatamfv7.assetype where rectype='L' and (asset_group in ('EQ') or asset_type in ('02','30','31','49','50'))) _x000d_group by nav_date,scheme,a.security,b.name,a.asset_type,a.MKT_PRICE)A full outer join _x000d_(select a.scheme,B.UNDERLYING_CODE security,decode(stock_index,'I',b.name, d.name) sec_Name,a.asset_type, sum(DECODE(PUR_SAL,'P',a.UNITS,-a.UNITs)) UNITS,sum(DECODE(PUR_SAL,'P',a.UNITS,-a.UNITS)*c.MKT_PRICE ) Mkt_Val ,d.isin_code,issuer _x000d_from tatamfv7.futuredeal a , tatamfv7.INDXFUTURE b,tatamfv7.mktprice c,tatamfv7.security d,tatamfv7.trantype e,tatamfv7.ETCD_CONVERSION f _x000d_where a.value_date&lt;='28 Feb 2021' and a.rectype='L' and a.scheme='TBAF' and e.rectype='L' and e.tran_type=a.tran_type_x000d_and B.UNDERLYING_CODE=d.security(+) and d.rectype(+)='L' and f.rectype(+)='L' and f.COMMODITY(+)=B.UNDERLYING_CODE _x000d_and b.rectype='L' and a.INDXFUTURE(+)=b.INDXFUTURE and  b.MAT_DATE&gt;'28 Feb 2021' _x000d_and c.VALUE_DATE=(select max(get_date) from (select to_date('28 Feb 2021')-level+1 get_date from dual connect by level&lt;=10) where get_date not in (select hdate from tatamfv7.BANK_HOLIDAY where hdate&lt;='28 Feb 2021')) and a.INDXFUTURE=c.security _x000d_group by stock_index,b.name,a.scheme,B.UNDERLYING_CODE,d.name,a.asset_type,d.isin_code,issuer)B _x000d_on a.security=b.security _x000d_left outer join tatamfv7.weeknav c on nvl(a.SCHEME,b.SCHEME)=c.scheme and c.schclass='GLOBAL' and weekend_dt='28 Feb 2021' and c.scheme='TBAF' _x000d_left outer join tatamfv7.issuer d on b.issuer=d.issuer and d.rectype='L' _x000d_left outer join tatamfv7.industry e on d.industry=e.industry and e.rectype='L' _x000d_where b.units &lt;&gt;0 order by 4 desc"/>
  </connection>
  <connection id="99" xr16:uid="{3D9E6213-4733-4C45-AACE-34D7F8B57B44}" name="Connection10740" type="1" refreshedVersion="6"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BAF' _x000d_ _x000d_and WEEKEND_DT='28 Feb 2021' and a.ASSET_TYPE in('13','26','37','39','48') _x000d_and a.schclass='GLOBAL' and a.security is not null and a.UNITS&gt;0  and LAST_NET_ASSETS&gt;1 and f.schclass='GLOBAL' ) _x000d_where MKTVAL &gt; 0 order by 6 desc"/>
  </connection>
  <connection id="100" xr16:uid="{388A9841-61D8-457F-BBFA-EC314C1F16CA}" name="Connection10741" type="1" refreshedVersion="6"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BAF' _x000d_ _x000d_and WEEKEND_DT='28 Feb 2021' and a.ASSET_TYPE in('05','06','07','09','11','12','14','25','29','34') and LISTED_Y_N='Y'  _x000d_and a.schclass='GLOBAL' and a.security is not null and a.UNITS&gt;0  and LAST_NET_ASSETS&gt;1 and f.schclass='GLOBAL' ) _x000d_where MKTVAL &gt; 0) order by 6 desc"/>
  </connection>
  <connection id="101" xr16:uid="{5DCBF130-A5F7-4F4D-BDDA-84AA46A0F476}" name="Connection10745" type="1" refreshedVersion="6"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BAF' _x000d_ and LAST_NET_ASSETS&gt;1 and f.SCHCLASS='GLOBAL'_x000d_and WEEKEND_DT='28 Feb 2021' and a.ASSET_TYPE in('16','17','19','20','22','03','15'))  _x000d_where MKTVAL &gt; 0 order by 6 desc"/>
  </connection>
  <connection id="102" xr16:uid="{074BEB84-BD33-4479-B430-A137850C9B1B}" name="Connection10746" type="1" refreshedVersion="6" background="1" saveData="1">
    <dbPr connection="DRIVER={Microsoft ODBC for Oracle};UID=TATADB;" command="_x000d_select 'C) FIXED DEPOSITS (NOT EXCEEDING 91 DAYS)'a,null b,null c,null d,null e,null f from dual union ALL select * from (  select B.NAME,''a,''b,''c,sum(a.amount/100000) amount,sum((a.amount/100000)/(c.LAST_NET_ASSETS/100000)*100) MKTVAL from TATAMFV7.mmdeal A _x000d_ left outer join TATAMFV7.CPARTY B on A.CPARTY_ID=B.CPARTY_ID _x000d_left outer join TATAMFV7.weeknav C  on c.scheme=a.scheme and WEEKEND_DT='28 Feb 2021' _x000d_left outer join tatamfv7.MMTXNS d on a.DEAL_ID=d.app_refer _x000d_where a.scheme='TBAF' AND a.AMC_CODE='TATAMF' and  a.VALUE_DATE&lt;='28 Feb 2021' and nvl(d.value_date,A.MAT_DATE)&gt; '28 Feb 2021' and a.rectype='L' and a.tran_type LIKE 'DEP%' _x000d_and b.rectype='L' and c.LAST_net_assets&gt;0 and c.schclass='GLOBAL' and c.LAST_net_assets&gt;1 _x000d_ group by b.name,a.scheme)"/>
  </connection>
  <connection id="103" xr16:uid="{5F52EB7B-28B4-4660-A4A1-DFCFDF7452BE}" name="Connection10747" type="1" refreshedVersion="6"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BA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04" xr16:uid="{1B62A90F-6E10-4F63-80CC-32D8F2FCE703}" name="Connection10748" type="1" refreshedVersion="6"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28 Feb 2021' and a.scheme='TBFSF' _x000d_ _x000d_and WEEKEND_DT='28 Feb 2021' and a.ASSET_TYPE in ('01','45','51')  _x000d_and a.schclass='GLOBAL' and a.security is not null and a.UNITS&gt;0   and LAST_NET_ASSETS&gt;1 and f.schclass='GLOBAL' ) _x000d_where units &gt; 0 _x000d_order by 6 desc"/>
  </connection>
  <connection id="105" xr16:uid="{3EA877BF-E411-4CD8-B80E-4680FF211BDA}" name="Connection10760" type="1" refreshedVersion="6"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BFS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06" xr16:uid="{2DC7EFD1-1BF1-4FA6-95DA-FC473F261797}" name="Connection10761" type="1" refreshedVersion="6"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28 Feb 2021' and a.scheme='TDIF' _x000d_ _x000d_and WEEKEND_DT='28 Feb 2021' and a.ASSET_TYPE in ('01','45','51')  _x000d_and a.schclass='GLOBAL' and a.security is not null and a.UNITS&gt;0   and LAST_NET_ASSETS&gt;1 and f.schclass='GLOBAL' ) _x000d_where units &gt; 0 _x000d_order by 6 desc"/>
  </connection>
  <connection id="107" xr16:uid="{646922E7-C5FB-46C6-9439-FDB462C59058}" name="Connection10773" type="1" refreshedVersion="6"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DI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08" xr16:uid="{BBC47158-07FF-47C3-8261-743E30971699}" name="Connection10774" type="1" refreshedVersion="6"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28 Feb 2021' and a.scheme='TEQPEF' _x000d_ _x000d_and WEEKEND_DT='28 Feb 2021' and a.ASSET_TYPE in ('01','45','51')  _x000d_and a.schclass='GLOBAL' and a.security is not null and a.UNITS&gt;0   and LAST_NET_ASSETS&gt;1 and f.schclass='GLOBAL' ) _x000d_where units &gt; 0 _x000d_order by 6 desc"/>
  </connection>
  <connection id="109" xr16:uid="{DF6858CA-32C4-4A92-A6E2-CC0464D06C19}" name="Connection10786" type="1" refreshedVersion="6"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EQPE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10" xr16:uid="{C3087E37-4864-4F56-9F86-972F2402D34B}" name="Connection10787" type="1" refreshedVersion="6"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28 Feb 2021' and a.scheme='TMIF' _x000d_ _x000d_and WEEKEND_DT='28 Feb 2021' and a.ASSET_TYPE in ('01','45','51')  _x000d_and a.schclass='GLOBAL' and a.security is not null and a.UNITS&gt;0   and LAST_NET_ASSETS&gt;1 and f.schclass='GLOBAL' ) _x000d_where units &gt; 0 _x000d_order by 6 desc"/>
  </connection>
  <connection id="111" xr16:uid="{B9ED71B5-60D3-4558-B24E-39A32AFB9FA9}" name="Connection10789" type="1" refreshedVersion="6" background="1" saveData="1">
    <dbPr connection="DRIVER={Microsoft ODBC for Oracle};UID=TATADB;" command="select b.sec_name||'^' DR_Sec_Name,'NA' &quot;YIELD ( IN % )&quot;,e.name,ISIN_CODE,b.units DR_Units _x000d_,round(b.Mkt_Val/100000,2) DR_MKT_VAL,round(b.Mkt_Val*100/last_net_assets,4) DR_Per_AUM _x000d_from ( select a.scheme,a.security,nvl(b.name,a.security) Sec_Name,a.asset_type,sum(units)units,sum(AMOUNT*-1) Mkt_Val,a.MKT_PRICE from tatamfv7.schnavbd a,tatamfv7.security b _x000d_where nav_date='28 Feb 2021' and scheme='TMIF' _x000d_and b.rectype(+)='L' and a.security=b.security(+) _x000d_AND a.SECURITY IS NOT NULL and a.asset_type in(select asset_type from tatamfv7.assetype where rectype='L' and (asset_group in ('EQ') or asset_type in ('02','30','31','49','50'))) _x000d_group by nav_date,scheme,a.security,b.name,a.asset_type,a.MKT_PRICE)A full outer join _x000d_(select a.scheme,B.UNDERLYING_CODE security,decode(stock_index,'I',b.name, d.name) sec_Name,a.asset_type, sum(DECODE(PUR_SAL,'P',a.UNITS,-a.UNITs)) UNITS,sum(DECODE(PUR_SAL,'P',a.UNITS,-a.UNITS)*c.MKT_PRICE ) Mkt_Val ,d.isin_code,issuer _x000d_from tatamfv7.futuredeal a , tatamfv7.INDXFUTURE b,tatamfv7.mktprice c,tatamfv7.security d,tatamfv7.trantype e,tatamfv7.ETCD_CONVERSION f _x000d_where a.value_date&lt;='28 Feb 2021' and a.rectype='L' and a.scheme='TMIF' and e.rectype='L' and e.tran_type=a.tran_type_x000d_and B.UNDERLYING_CODE=d.security(+) and d.rectype(+)='L' and f.rectype(+)='L' and f.COMMODITY(+)=B.UNDERLYING_CODE _x000d_and b.rectype='L' and a.INDXFUTURE(+)=b.INDXFUTURE and  b.MAT_DATE&gt;'28 Feb 2021' _x000d_and c.VALUE_DATE=(select max(get_date) from (select to_date('28 Feb 2021')-level+1 get_date from dual connect by level&lt;=10) where get_date not in (select hdate from tatamfv7.BANK_HOLIDAY where hdate&lt;='28 Feb 2021')) and a.INDXFUTURE=c.security _x000d_group by stock_index,b.name,a.scheme,B.UNDERLYING_CODE,d.name,a.asset_type,d.isin_code,issuer)B _x000d_on a.security=b.security _x000d_left outer join tatamfv7.weeknav c on nvl(a.SCHEME,b.SCHEME)=c.scheme and c.schclass='GLOBAL' and weekend_dt='28 Feb 2021' and c.scheme='TMIF' _x000d_left outer join tatamfv7.issuer d on b.issuer=d.issuer and d.rectype='L' _x000d_left outer join tatamfv7.industry e on d.industry=e.industry and e.rectype='L' _x000d_where b.units &lt;&gt;0 order by 4 desc"/>
  </connection>
  <connection id="112" xr16:uid="{B2FFDD17-1FB4-42D6-A790-F2368B23F232}" name="Connection10792" type="1" refreshedVersion="6"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MIF' _x000d_ _x000d_and WEEKEND_DT='28 Feb 2021' and a.ASSET_TYPE in('13','26','37','39','48') _x000d_and a.schclass='GLOBAL' and a.security is not null and a.UNITS&gt;0  and LAST_NET_ASSETS&gt;1 and f.schclass='GLOBAL' ) _x000d_where MKTVAL &gt; 0 order by 6 desc"/>
  </connection>
  <connection id="113" xr16:uid="{577E0831-E706-41BA-9E6A-D1B25835E02A}" name="Connection10793" type="1" refreshedVersion="6"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MIF' _x000d_ _x000d_and WEEKEND_DT='28 Feb 2021' and a.ASSET_TYPE in('05','06','07','09','11','12','14','25','29','34') and LISTED_Y_N='Y'  _x000d_and a.schclass='GLOBAL' and a.security is not null and a.UNITS&gt;0  and LAST_NET_ASSETS&gt;1 and f.schclass='GLOBAL' ) _x000d_where MKTVAL &gt; 0) order by 6 desc"/>
  </connection>
  <connection id="114" xr16:uid="{FB8F7C58-AC52-42B9-9D33-CEC4E84D5850}" name="Connection10798" type="1" refreshedVersion="6" background="1" saveData="1">
    <dbPr connection="DRIVER={Microsoft ODBC for Oracle};UID=TATADB;" command="_x000d_select 'B) FIXED DEPOSITS (NOT EXCEEDING 91 DAYS)'a,null b,null c,null d,null e,null f from dual union ALL select * from (  select B.NAME,''a,''b,''c,sum(a.amount/100000) amount,sum((a.amount/100000)/(c.LAST_NET_ASSETS/100000)*100) MKTVAL from TATAMFV7.mmdeal A _x000d_ left outer join TATAMFV7.CPARTY B on A.CPARTY_ID=B.CPARTY_ID _x000d_left outer join TATAMFV7.weeknav C  on c.scheme=a.scheme and WEEKEND_DT='28 Feb 2021' _x000d_left outer join tatamfv7.MMTXNS d on a.DEAL_ID=d.app_refer _x000d_where a.scheme='TMIF' AND a.AMC_CODE='TATAMF' and  a.VALUE_DATE&lt;='28 Feb 2021' and nvl(d.value_date,A.MAT_DATE)&gt; '28 Feb 2021' and a.rectype='L' and a.tran_type LIKE 'DEP%' _x000d_and b.rectype='L' and c.LAST_net_assets&gt;0 and c.schclass='GLOBAL' and c.LAST_net_assets&gt;1 _x000d_ group by b.name,a.scheme)"/>
  </connection>
  <connection id="115" xr16:uid="{75A4FE24-E991-4E9C-950A-A3A204B3CFD7}" name="Connection10799" type="1" refreshedVersion="6"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MI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16" xr16:uid="{ABBCB685-7A87-4A45-8539-34B55429088B}" name="Connection10800" type="1" refreshedVersion="6"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28 Feb 2021' and a.scheme='TCS' _x000d_ _x000d_and WEEKEND_DT='28 Feb 2021' and a.ASSET_TYPE in ('01','45','51')  _x000d_and a.schclass='GLOBAL' and a.security is not null and a.UNITS&gt;0   and LAST_NET_ASSETS&gt;1 and f.schclass='GLOBAL' ) _x000d_where units &gt; 0 _x000d_order by 6 desc"/>
  </connection>
  <connection id="117" xr16:uid="{ED990356-5A01-45C8-9C67-2D3B96094495}" name="Connection10812" type="1" refreshedVersion="6"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CS'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18" xr16:uid="{E70F79B0-C2C6-4E8A-868E-83D6867A0CAD}" name="Connection10813" type="1" refreshedVersion="6"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28 Feb 2021' and a.scheme='TMCAPF' _x000d_ _x000d_and WEEKEND_DT='28 Feb 2021' and a.ASSET_TYPE in ('01','45','51')  _x000d_and a.schclass='GLOBAL' and a.security is not null and a.UNITS&gt;0   and LAST_NET_ASSETS&gt;1 and f.schclass='GLOBAL' ) _x000d_where units &gt; 0 _x000d_order by 6 desc"/>
  </connection>
  <connection id="119" xr16:uid="{3664272B-5929-4F82-AD88-C747473ECE73}" name="Connection10825" type="1" refreshedVersion="6"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MCAP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20" xr16:uid="{B574FF35-92AB-40D7-8DE3-8F2FA73591FA}" name="Connection10826" type="1" refreshedVersion="6"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28 Feb 2021' and a.scheme='TFEF' _x000d_ _x000d_and WEEKEND_DT='28 Feb 2021' and a.ASSET_TYPE in ('01','45','51')  _x000d_and a.schclass='GLOBAL' and a.security is not null and a.UNITS&gt;0   and LAST_NET_ASSETS&gt;1 and f.schclass='GLOBAL' ) _x000d_where units &gt; 0 _x000d_order by 6 desc"/>
  </connection>
  <connection id="121" xr16:uid="{E7428909-9051-48BB-9AC6-CADABCBD632D}" name="Connection10838" type="1" refreshedVersion="6"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FE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22" xr16:uid="{AF0B8FEE-10F5-4906-B27F-073F2F1EFDFF}" name="Connection10839" type="1" refreshedVersion="6"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28 Feb 2021' and a.scheme='TIFNA' _x000d_ _x000d_and WEEKEND_DT='28 Feb 2021' and a.ASSET_TYPE in ('01','45','51')  _x000d_and a.schclass='GLOBAL' and a.security is not null and a.UNITS&gt;0   and LAST_NET_ASSETS&gt;1 and f.schclass='GLOBAL' ) _x000d_where units &gt; 0 _x000d_order by 6 desc"/>
  </connection>
  <connection id="123" xr16:uid="{6AFE3D5D-BFAB-456A-A83B-3CCF48980870}" name="Connection10851" type="1" refreshedVersion="6"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IFNA'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24" xr16:uid="{761D011A-7163-4AC1-920C-3BF38487332D}" name="Connection10852" type="1" refreshedVersion="6"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28 Feb 2021' and a.scheme='TIFSA' _x000d_ _x000d_and WEEKEND_DT='28 Feb 2021' and a.ASSET_TYPE in ('01','45','51')  _x000d_and a.schclass='GLOBAL' and a.security is not null and a.UNITS&gt;0   and LAST_NET_ASSETS&gt;1 and f.schclass='GLOBAL' ) _x000d_where units &gt; 0 _x000d_order by 6 desc"/>
  </connection>
  <connection id="125" xr16:uid="{5E3E4245-0FCC-47B4-9C98-E1AD51827C44}" name="Connection10864" type="1" refreshedVersion="6"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IFSA'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26" xr16:uid="{9350AEA1-AD12-430B-895B-B31FD21FABCD}" name="Connection10865" type="1" refreshedVersion="6"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28 Feb 2021' and a.scheme='TICF' _x000d_ _x000d_and WEEKEND_DT='28 Feb 2021' and a.ASSET_TYPE in ('01','45','51')  _x000d_and a.schclass='GLOBAL' and a.security is not null and a.UNITS&gt;0   and LAST_NET_ASSETS&gt;1 and f.schclass='GLOBAL' ) _x000d_where units &gt; 0 _x000d_order by 6 desc"/>
  </connection>
  <connection id="127" xr16:uid="{5CC8F569-C59E-4564-A8A4-79787E701BB5}" name="Connection10877" type="1" refreshedVersion="6"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IC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28" xr16:uid="{B31A50D1-B7B1-4C07-BC0C-867E7826BB3A}" name="Connection10878" type="1" refreshedVersion="6"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28 Feb 2021' and a.scheme='TIPHF' _x000d_ _x000d_and WEEKEND_DT='28 Feb 2021' and a.ASSET_TYPE in ('01','45','51')  _x000d_and a.schclass='GLOBAL' and a.security is not null and a.UNITS&gt;0   and LAST_NET_ASSETS&gt;1 and f.schclass='GLOBAL' ) _x000d_where units &gt; 0 _x000d_order by 6 desc"/>
  </connection>
  <connection id="129" xr16:uid="{3A4F196A-C022-4D4E-9633-49739DC65F2F}" name="Connection10890" type="1" refreshedVersion="6"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IPH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30" xr16:uid="{1B6A27E3-358C-4FBA-9139-F61348D3B1BA}" name="Connection10891" type="1" refreshedVersion="6"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28 Feb 2021' and a.scheme='TTSF96' _x000d_ _x000d_and WEEKEND_DT='28 Feb 2021' and a.ASSET_TYPE in ('01','45','51')  _x000d_and a.schclass='GLOBAL' and a.security is not null and a.UNITS&gt;0   and LAST_NET_ASSETS&gt;1 and f.schclass='GLOBAL' ) _x000d_where units &gt; 0 _x000d_order by 6 desc"/>
  </connection>
  <connection id="131" xr16:uid="{FC632EAD-5BDC-4A0F-8B5A-A3FBC08DA650}" name="Connection10903" type="1" refreshedVersion="6"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TSF96'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32" xr16:uid="{C32C3C45-7AA5-4790-9CFF-66948DA2BC86}" name="Connection10904" type="1" refreshedVersion="6"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28 Feb 2021' and a.scheme='TISF' _x000d_ _x000d_and WEEKEND_DT='28 Feb 2021' and a.ASSET_TYPE in ('01','45','51')  _x000d_and a.schclass='GLOBAL' and a.security is not null and a.UNITS&gt;0   and LAST_NET_ASSETS&gt;1 and f.schclass='GLOBAL' ) _x000d_where units &gt; 0 _x000d_order by 6 desc"/>
  </connection>
  <connection id="133" xr16:uid="{B9B275CE-CA35-41DE-9F35-14F1D41977B1}" name="Connection10916" type="1" refreshedVersion="6"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IS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34" xr16:uid="{19DB3E4D-CC0E-4C3F-BA1F-7F41AA5882DC}" name="Connection10917" type="1" refreshedVersion="6"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28 Feb 2021' and a.scheme='TEOF' _x000d_ _x000d_and WEEKEND_DT='28 Feb 2021' and a.ASSET_TYPE in ('01','45','51')  _x000d_and a.schclass='GLOBAL' and a.security is not null and a.UNITS&gt;0   and LAST_NET_ASSETS&gt;1 and f.schclass='GLOBAL' ) _x000d_where units &gt; 0 _x000d_order by 6 desc"/>
  </connection>
  <connection id="135" xr16:uid="{2969B84B-FFA6-4CD5-8D83-A2EE6E2F6EFD}" name="Connection10918" type="1" refreshedVersion="6" background="1" saveData="1">
    <dbPr connection="DRIVER={Microsoft ODBC for Oracle};UID=TATADB;" command="_x000d_select 'EQUITY RELATED'a,null b,null c,null d,null e,null f,null g,null  &quot; &quot; from dual union ALL select * from ( _x000d_ select B.name Security,'NA' Yield,d.NAME Industry,ISIN_CODE,a.UNITS,round(a.amount*-1/100000,2) MKTVAL,round((a.amount*-1/100000)/(LAST_NET_ASSETS/100000)*100,2) &quot;% to NAV&quot;,null &quot; &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_x000d_and  a.nav_date='28 Feb 2021' and a.scheme='TEOF' _x000d_ _x000d_and WEEKEND_DT='28 Feb 2021' and (a.ASSET_TYPE in('02','04','38','46','47') ) _x000d_and a.schclass='GLOBAL' and a.security is not null and a.UNITS&gt;0    and LAST_NET_ASSETS&gt;1 and f.schclass='GLOBAL' ) _x000d_where MKTVAL &gt; 0 order by 6 desc"/>
  </connection>
  <connection id="136" xr16:uid="{A22F7F33-3349-4315-8074-4CBCA504958E}" name="Connection10929" type="1" refreshedVersion="6"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EO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37" xr16:uid="{004CD83A-4F41-4F96-931F-9A021D04C044}" name="Connection10930" type="1" refreshedVersion="6"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28 Feb 2021' and a.scheme='TTOFE' _x000d_ _x000d_and WEEKEND_DT='28 Feb 2021' and a.ASSET_TYPE in ('01','45','51')  _x000d_and a.schclass='GLOBAL' and a.security is not null and a.UNITS&gt;0   and LAST_NET_ASSETS&gt;1 and f.schclass='GLOBAL' ) _x000d_where units &gt; 0 _x000d_order by 6 desc"/>
  </connection>
  <connection id="138" xr16:uid="{416831D5-9696-4FCE-BB6F-F2FAE4B2299B}" name="Connection10931" type="1" refreshedVersion="6" background="1" saveData="1">
    <dbPr connection="DRIVER={Microsoft ODBC for Oracle};UID=TATADB;" command="_x000d_select 'EQUITY RELATED'a,null b,null c,null d,null e,null f,null g,null  &quot; &quot; from dual union ALL select * from ( _x000d_ select B.name Security,'NA' Yield,d.NAME Industry,ISIN_CODE,a.UNITS,round(a.amount*-1/100000,2) MKTVAL,round((a.amount*-1/100000)/(LAST_NET_ASSETS/100000)*100,2) &quot;% to NAV&quot;,null &quot; &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_x000d_and  a.nav_date='28 Feb 2021' and a.scheme='TTOFE' _x000d_ _x000d_and WEEKEND_DT='28 Feb 2021' and (a.ASSET_TYPE in('02','04','38','46','47') ) _x000d_and a.schclass='GLOBAL' and a.security is not null and a.UNITS&gt;0    and LAST_NET_ASSETS&gt;1 and f.schclass='GLOBAL' ) _x000d_where MKTVAL &gt; 0 order by 6 desc"/>
  </connection>
  <connection id="139" xr16:uid="{D5648C6A-ACB5-4E6F-A684-9ADA3FF9D46C}" name="Connection10942" type="1" refreshedVersion="6"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TOFE'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40" xr16:uid="{55B05D18-5748-4026-A78A-8E548F5D080D}" name="Connection10943" type="1" refreshedVersion="6"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28 Feb 2021' and a.scheme='TINR' _x000d_ _x000d_and WEEKEND_DT='28 Feb 2021' and a.ASSET_TYPE in ('01','45','51')  _x000d_and a.schclass='GLOBAL' and a.security is not null and a.UNITS&gt;0   and LAST_NET_ASSETS&gt;1 and f.schclass='GLOBAL' ) _x000d_where units &gt; 0 _x000d_order by 6 desc"/>
  </connection>
  <connection id="141" xr16:uid="{FF6A7954-2CBF-4D54-86A2-E2912CE95201}" name="Connection10955" type="1" refreshedVersion="6"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INR'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42" xr16:uid="{6ED38978-83E3-41E6-8F9B-A2D39705B9AE}" name="Connection10956" type="1" refreshedVersion="6"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28 Feb 2021' and a.scheme='TNETF' _x000d_ _x000d_and WEEKEND_DT='28 Feb 2021' and a.ASSET_TYPE in ('01','45','51')  _x000d_and a.schclass='GLOBAL' and a.security is not null and a.UNITS&gt;0   and LAST_NET_ASSETS&gt;1 and f.schclass='GLOBAL' ) _x000d_where units &gt; 0 _x000d_order by 6 desc"/>
  </connection>
  <connection id="143" xr16:uid="{5FA9F333-FC9F-462B-9578-C5442A8F5DFC}" name="Connection10968" type="1" refreshedVersion="6"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NET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44" xr16:uid="{81935AC4-36DE-43F9-9376-D58E36575960}" name="Connection10969" type="1" refreshedVersion="6"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28 Feb 2021' and a.scheme='TNPBETF' _x000d_ _x000d_and WEEKEND_DT='28 Feb 2021' and a.ASSET_TYPE in ('01','45','51')  _x000d_and a.schclass='GLOBAL' and a.security is not null and a.UNITS&gt;0   and LAST_NET_ASSETS&gt;1 and f.schclass='GLOBAL' ) _x000d_where units &gt; 0 _x000d_order by 6 desc"/>
  </connection>
  <connection id="145" xr16:uid="{848B3D48-41C1-4188-8B25-69471F0E2C49}" name="Connection10981" type="1" refreshedVersion="6"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NPBET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46" xr16:uid="{F9797315-1B9D-4F0F-B628-91DF6E29DA92}" name="Connection10982" type="1" refreshedVersion="6"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28 Feb 2021' and a.scheme='TQNTF' _x000d_ _x000d_and WEEKEND_DT='28 Feb 2021' and a.ASSET_TYPE in ('01','45','51')  _x000d_and a.schclass='GLOBAL' and a.security is not null and a.UNITS&gt;0   and LAST_NET_ASSETS&gt;1 and f.schclass='GLOBAL' ) _x000d_where units &gt; 0 _x000d_order by 6 desc"/>
  </connection>
  <connection id="147" xr16:uid="{72AF3A81-A8DB-4E57-A833-1C60AEFEC523}" name="Connection10994" type="1" refreshedVersion="6"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QNT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48" xr16:uid="{C0B4E09A-B967-4224-9D24-78F36DD6F2B3}" name="Connection10995" type="1" refreshedVersion="6"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28 Feb 2021' and a.scheme='TREF' _x000d_ _x000d_and WEEKEND_DT='28 Feb 2021' and a.ASSET_TYPE in ('01','45','51')  _x000d_and a.schclass='GLOBAL' and a.security is not null and a.UNITS&gt;0   and LAST_NET_ASSETS&gt;1 and f.schclass='GLOBAL' ) _x000d_where units &gt; 0 _x000d_order by 6 desc"/>
  </connection>
  <connection id="149" xr16:uid="{374F1453-0E14-4E4E-B4AF-ADD19E8F8BFE}" name="Connection11007" type="1" refreshedVersion="6"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RE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50" xr16:uid="{9E0DE387-3D7F-4A3C-BBB1-257BFA4295DF}" name="Connection11008" type="1" refreshedVersion="6"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28 Feb 2021' and a.scheme='TRSFM' _x000d_ _x000d_and WEEKEND_DT='28 Feb 2021' and a.ASSET_TYPE in ('01','45','51')  _x000d_and a.schclass='GLOBAL' and a.security is not null and a.UNITS&gt;0   and LAST_NET_ASSETS&gt;1 and f.schclass='GLOBAL' ) _x000d_where units &gt; 0 _x000d_order by 6 desc"/>
  </connection>
  <connection id="151" xr16:uid="{95ED978D-EDA9-49DB-84BA-A139E0512E49}" name="Connection11013" type="1" refreshedVersion="6"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RSFM' _x000d_ _x000d_and WEEKEND_DT='28 Feb 2021' and a.ASSET_TYPE in('13','26','37','39','48') _x000d_and a.schclass='GLOBAL' and a.security is not null and a.UNITS&gt;0  and LAST_NET_ASSETS&gt;1 and f.schclass='GLOBAL' ) _x000d_where MKTVAL &gt; 0 order by 6 desc"/>
  </connection>
  <connection id="152" xr16:uid="{388E6162-04B2-47B0-B0F5-C7302EC9E941}" name="Connection11014" type="1" refreshedVersion="6"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RSFM' _x000d_ _x000d_and WEEKEND_DT='28 Feb 2021' and a.ASSET_TYPE in('05','06','07','09','11','12','14','25','29','34') and LISTED_Y_N='Y'  _x000d_and a.schclass='GLOBAL' and a.security is not null and a.UNITS&gt;0  and LAST_NET_ASSETS&gt;1 and f.schclass='GLOBAL' ) _x000d_where MKTVAL &gt; 0) order by 6 desc"/>
  </connection>
  <connection id="153" xr16:uid="{7421600F-6223-4D8A-9256-390F55FECDD0}" name="Connection11015" type="1" refreshedVersion="6"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28 Feb 2021'))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RSFM' _x000d_ _x000d_and WEEKEND_DT='28 Feb 2021' and a.ASSET_TYPE in('05','06','07','09','11','12','14','25','29','34') and LISTED_Y_N='N'  _x000d_and a.schclass='GLOBAL' and a.security is not null and a.UNITS&gt;0   and LAST_NET_ASSETS&gt;1 and f.schclass='GLOBAL' ) _x000d_where MKTVAL &gt; 0) order by 6 desc"/>
  </connection>
  <connection id="154" xr16:uid="{CD1979F0-8D1F-445C-9870-AA99996B922A}" name="Connection11020" type="1" refreshedVersion="6"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RSFM'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55" xr16:uid="{FC463966-73C2-466C-85F9-4C2B927D2FA2}" name="Connection11021" type="1" refreshedVersion="6"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28 Feb 2021' and a.scheme='TRSFP' _x000d_ _x000d_and WEEKEND_DT='28 Feb 2021' and a.ASSET_TYPE in ('01','45','51')  _x000d_and a.schclass='GLOBAL' and a.security is not null and a.UNITS&gt;0   and LAST_NET_ASSETS&gt;1 and f.schclass='GLOBAL' ) _x000d_where units &gt; 0 _x000d_order by 6 desc"/>
  </connection>
  <connection id="156" xr16:uid="{24E2ED88-4BDD-4E33-A2D3-D67AC433755F}" name="Connection11033" type="1" refreshedVersion="6"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RSFP'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57" xr16:uid="{728C41E1-C6BA-4D24-BF99-2510C68A721D}" name="Connection11034" type="1" refreshedVersion="6"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28 Feb 2021' and a.scheme='TSCAPF' _x000d_ _x000d_and WEEKEND_DT='28 Feb 2021' and a.ASSET_TYPE in ('01','45','51')  _x000d_and a.schclass='GLOBAL' and a.security is not null and a.UNITS&gt;0   and LAST_NET_ASSETS&gt;1 and f.schclass='GLOBAL' ) _x000d_where units &gt; 0 _x000d_order by 6 desc"/>
  </connection>
  <connection id="158" xr16:uid="{18A63DA3-1CC5-4AE1-B019-B8876CE45802}" name="Connection11035" type="1" refreshedVersion="6" background="1" saveData="1">
    <dbPr connection="DRIVER={Microsoft ODBC for Oracle};UID=TATADB;" command="_x000d_select 'EQUITY RELATED'a,null b,null c,null d,null e,null f,null g,null  &quot; &quot; from dual union ALL select * from ( _x000d_ select B.name Security,'NA' Yield,d.NAME Industry,ISIN_CODE,a.UNITS,round(a.amount*-1/100000,2) MKTVAL,round((a.amount*-1/100000)/(LAST_NET_ASSETS/100000)*100,2) &quot;% to NAV&quot;,null &quot; &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_x000d_and  a.nav_date='28 Feb 2021' and a.scheme='TSCAPF' _x000d_ _x000d_and WEEKEND_DT='28 Feb 2021' and (a.ASSET_TYPE in('02','04','38','46','47') ) _x000d_and a.schclass='GLOBAL' and a.security is not null and a.UNITS&gt;0    and LAST_NET_ASSETS&gt;1 and f.schclass='GLOBAL' ) _x000d_where MKTVAL &gt; 0 order by 6 desc"/>
  </connection>
  <connection id="159" xr16:uid="{AAC71A9D-60BC-4351-8DA0-BA68C9B7510A}" name="Connection11046" type="1" refreshedVersion="6"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SCAP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60" xr16:uid="{112A4687-A2F0-456D-B554-F342FB3AF128}" name="Connection11047" type="1" refreshedVersion="6"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28 Feb 2021' and a.scheme='TVFS1' _x000d_ _x000d_and WEEKEND_DT='28 Feb 2021' and a.ASSET_TYPE in ('01','45','51')  _x000d_and a.schclass='GLOBAL' and a.security is not null and a.UNITS&gt;0   and LAST_NET_ASSETS&gt;1 and f.schclass='GLOBAL' ) _x000d_where units &gt; 0 _x000d_order by 6 desc"/>
  </connection>
  <connection id="161" xr16:uid="{6B578E70-ED9C-4930-A092-576B7A105AEA}" name="Connection11059" type="1" refreshedVersion="6"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VFS1'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62" xr16:uid="{F7ABC033-0C73-4669-BF48-7F8EF3282631}" name="Connection11060" type="1" refreshedVersion="6"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28 Feb 2021' and a.scheme='TVFS2' _x000d_ _x000d_and WEEKEND_DT='28 Feb 2021' and a.ASSET_TYPE in ('01','45','51')  _x000d_and a.schclass='GLOBAL' and a.security is not null and a.UNITS&gt;0   and LAST_NET_ASSETS&gt;1 and f.schclass='GLOBAL' ) _x000d_where units &gt; 0 _x000d_order by 6 desc"/>
  </connection>
  <connection id="163" xr16:uid="{F3822B39-AE9D-4032-B900-7435B5238E3E}" name="Connection11072" type="1" refreshedVersion="6"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VFS2'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64" xr16:uid="{3B1C645D-8B0F-4237-B189-E166EC8AA6D5}" name="Connection11078"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FRSTF' _x000d_ _x000d_and WEEKEND_DT='28 Feb 2021' and a.ASSET_TYPE in('13','26','37','39','48') _x000d_and a.schclass='GLOBAL' and a.security is not null and a.UNITS&gt;0  and LAST_NET_ASSETS&gt;1 and f.schclass='GLOBAL' ) _x000d_where MKTVAL &gt; 0 order by 6 desc"/>
  </connection>
  <connection id="165" xr16:uid="{0CB7ABE0-BEC1-4961-934A-066F9704BBDA}" name="Connection11079"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FRSTF' _x000d_ _x000d_and WEEKEND_DT='28 Feb 2021' and a.ASSET_TYPE in('05','06','07','09','11','12','14','25','29','34') and LISTED_Y_N='Y'  _x000d_and a.schclass='GLOBAL' and a.security is not null and a.UNITS&gt;0  and LAST_NET_ASSETS&gt;1 and f.schclass='GLOBAL' ) _x000d_where MKTVAL &gt; 0) order by 6 desc"/>
  </connection>
  <connection id="166" xr16:uid="{59207627-D0E1-44CC-9854-71921EEB04F0}" name="Connection11083"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FRSTF' _x000d_ and LAST_NET_ASSETS&gt;1 and f.SCHCLASS='GLOBAL'_x000d_and WEEKEND_DT='28 Feb 2021' and a.ASSET_TYPE in('16','17','19','20','22','03','15'))  _x000d_where MKTVAL &gt; 0 order by 6 desc"/>
  </connection>
  <connection id="167" xr16:uid="{BD76C741-35E0-491B-8C63-9D87B3E707D1}" name="Connection11085" type="1" refreshedVersion="4"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FRST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68" xr16:uid="{D1EFA074-086E-465D-B04F-A62A41A5C2ED}" name="Connection11086" type="1" refreshedVersion="4" background="1" saveData="1">
    <dbPr connection="DRIVER={Microsoft ODBC for Oracle};UID=TATADB;" command="select decode(income_growth,'B','Balanced','E','Equity','D','Debt','L','Liquid') Classification,scheme &quot;SCHEME CODE&quot;,name &quot;SCHEME NAME&quot;  from TATAMFV7.scheme where scheme in (select scheme from tatamfv7.weeknav where weekend_dt='28 Feb 2021' and schclass='GLOBAL' AND LAST_units_outs&gt;10) and  RECTYPE='L' AND ACTIVATE_Y_N='Y'  AND  scheme not in (select * from fm_scheme_exclude)  and  scheme not in ('UALCAL','GLOBAL','TINUD1','TMFUD1','AAA','TOIN99','UNBROK')  /*and scheme in ('TAF','TBAF','TMIF','TMAOF')*//*and scheme in ('TBAF','TEGF')*//* and income_growth in ('D','L')  */ order by 1,3"/>
  </connection>
  <connection id="169" xr16:uid="{C74CC0A8-A31E-48FA-BAF2-87ED3E5342D9}" name="Connection8268" type="1" refreshedVersion="6"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28 Feb 2021' and a.scheme='TEGF' _x000d_ _x000d_and WEEKEND_DT='28 Feb 2021' and a.ASSET_TYPE in ('01','45','51')  _x000d_and a.schclass='GLOBAL' and a.security is not null and a.UNITS&gt;0   and LAST_NET_ASSETS&gt;1 and f.schclass='GLOBAL' ) _x000d_where units &gt; 0 _x000d_order by 6 desc"/>
  </connection>
  <connection id="170" xr16:uid="{50C66C37-DA10-467F-83E7-4A7029048A96}" name="Connection9830" type="1" refreshedVersion="6"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EGF' _x000d_ _x000d_and WEEKEND_DT='28 Feb 2021' and a.ASSET_TYPE in('13','26','37','39','48') _x000d_and a.schclass='GLOBAL' and a.security is not null and a.UNITS&gt;0  and LAST_NET_ASSETS&gt;1 and f.schclass='GLOBAL' ) _x000d_where MKTVAL &gt; 0 order by 6 desc"/>
  </connection>
  <connection id="171" xr16:uid="{DAC70B98-D249-465B-85C0-9543C4C12C0B}" name="Connection9849" type="1" refreshedVersion="6"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EGF' _x000d_ _x000d_and WEEKEND_DT='28 Feb 2021' and a.ASSET_TYPE in('05','06','07','09','11','12','14','25','29','34') and LISTED_Y_N='Y'  _x000d_and a.schclass='GLOBAL' and a.security is not null and a.UNITS&gt;0  and LAST_NET_ASSETS&gt;1 and f.schclass='GLOBAL' ) _x000d_where MKTVAL &gt; 0) order by 6 desc"/>
  </connection>
  <connection id="172" xr16:uid="{47F0D9D0-7561-4CE5-9021-D0E943CFAE93}" name="Connection9882" type="1" refreshedVersion="6"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EGF' _x000d_ and LAST_NET_ASSETS&gt;1 and f.SCHCLASS='GLOBAL'_x000d_and WEEKEND_DT='28 Feb 2021' and a.ASSET_TYPE in('16','17','19','20','22','03','15'))  _x000d_where MKTVAL &gt; 0 order by 6 desc"/>
  </connection>
  <connection id="173" xr16:uid="{55C3A86C-134D-4A05-B4FA-D1F27C22A8EE}" name="Connection9901" type="1" refreshedVersion="6"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EG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74" xr16:uid="{4C25841E-5E36-421E-A581-CE1E464B5F4D}" name="Connection9914" type="1" refreshedVersion="6"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28 Feb 2021' and a.scheme='TMAOF' _x000d_ _x000d_and WEEKEND_DT='28 Feb 2021' and a.ASSET_TYPE in ('01','45','51')  _x000d_and a.schclass='GLOBAL' and a.security is not null and a.UNITS&gt;0   and LAST_NET_ASSETS&gt;1 and f.schclass='GLOBAL' ) _x000d_where units &gt; 0 _x000d_order by 6 desc"/>
  </connection>
  <connection id="175" xr16:uid="{9638E10E-F353-4CE1-B86D-16F822AC073A}" name="Connection9940" type="1" refreshedVersion="6" background="1" saveData="1">
    <dbPr connection="DRIVER={Microsoft ODBC for Oracle};UID=TATADB;" command="select b.sec_name||'^' DR_Sec_Name,'NA' &quot;YIELD ( IN % )&quot;,e.name,ISIN_CODE,b.units DR_Units _x000d_,round(b.Mkt_Val/100000,2) DR_MKT_VAL,round(b.Mkt_Val*100/last_net_assets,4) DR_Per_AUM _x000d_from ( select a.scheme,a.security,nvl(b.name,a.security) Sec_Name,a.asset_type,sum(units)units,sum(AMOUNT*-1) Mkt_Val,a.MKT_PRICE from tatamfv7.schnavbd a,tatamfv7.security b _x000d_where nav_date='28 Feb 2021' and scheme='TMAOF' _x000d_and b.rectype(+)='L' and a.security=b.security(+) _x000d_AND a.SECURITY IS NOT NULL and a.asset_type in(select asset_type from tatamfv7.assetype where rectype='L' and (asset_group in ('EQ') or asset_type in ('02','30','31','49','50'))) _x000d_group by nav_date,scheme,a.security,b.name,a.asset_type,a.MKT_PRICE)A full outer join _x000d_(select a.scheme,B.UNDERLYING_CODE security,decode(stock_index,'I',b.name, d.name) sec_Name,a.asset_type, sum(DECODE(PUR_SAL,'P',a.UNITS,-a.UNITs)) UNITS,sum(DECODE(PUR_SAL,'P',a.UNITS,-a.UNITS)*c.MKT_PRICE ) Mkt_Val ,d.isin_code,issuer _x000d_from tatamfv7.futuredeal a , tatamfv7.INDXFUTURE b,tatamfv7.mktprice c,tatamfv7.security d,tatamfv7.trantype e,tatamfv7.ETCD_CONVERSION f _x000d_where a.value_date&lt;='28 Feb 2021' and a.rectype='L' and a.scheme='TMAOF' and e.rectype='L' and e.tran_type=a.tran_type_x000d_and B.UNDERLYING_CODE=d.security(+) and d.rectype(+)='L' and f.rectype(+)='L' and f.COMMODITY(+)=B.UNDERLYING_CODE _x000d_and b.rectype='L' and a.INDXFUTURE(+)=b.INDXFUTURE and  b.MAT_DATE&gt;'28 Feb 2021' _x000d_and c.VALUE_DATE=(select max(get_date) from (select to_date('28 Feb 2021')-level+1 get_date from dual connect by level&lt;=10) where get_date not in (select hdate from tatamfv7.BANK_HOLIDAY where hdate&lt;='28 Feb 2021')) and a.INDXFUTURE=c.security _x000d_group by stock_index,b.name,a.scheme,B.UNDERLYING_CODE,d.name,a.asset_type,d.isin_code,issuer)B _x000d_on a.security=b.security _x000d_left outer join tatamfv7.weeknav c on nvl(a.SCHEME,b.SCHEME)=c.scheme and c.schclass='GLOBAL' and weekend_dt='28 Feb 2021' and c.scheme='TMAOF' _x000d_left outer join tatamfv7.issuer d on b.issuer=d.issuer and d.rectype='L' _x000d_left outer join tatamfv7.industry e on d.industry=e.industry and e.rectype='L' _x000d_where b.units &lt;&gt;0 order by 4 desc"/>
  </connection>
  <connection id="176" xr16:uid="{038C5051-CCFF-4198-899B-13A727DD69D3}" name="Connection9959" type="1" refreshedVersion="6"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MAOF' _x000d_ _x000d_and WEEKEND_DT='28 Feb 2021' and a.ASSET_TYPE in('13','26','37','39','48') _x000d_and a.schclass='GLOBAL' and a.security is not null and a.UNITS&gt;0  and LAST_NET_ASSETS&gt;1 and f.schclass='GLOBAL' ) _x000d_where MKTVAL &gt; 0 order by 6 desc"/>
  </connection>
  <connection id="177" xr16:uid="{4A4711DE-E246-4727-A1E5-D2EAE8CC7DEB}" name="Connection9966" type="1" refreshedVersion="6"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28 Feb 2021' and a.scheme='TMAOF' _x000d_ _x000d_and WEEKEND_DT='28 Feb 2021' and a.ASSET_TYPE in('05','06','07','09','11','12','14','25','29','34') and LISTED_Y_N='Y'  _x000d_and a.schclass='GLOBAL' and a.security is not null and a.UNITS&gt;0  and LAST_NET_ASSETS&gt;1 and f.schclass='GLOBAL' ) _x000d_where MKTVAL &gt; 0) order by 6 desc"/>
  </connection>
  <connection id="178" xr16:uid="{FE99AB92-3B74-43AB-A65F-FEF0AFE37905}" name="Connection9986" type="1" refreshedVersion="6" background="1" saveData="1">
    <dbPr connection="DRIVER={Microsoft ODBC for Oracle};UID=TATADB;" command="_x000d_select 'B) FIXED DEPOSITS (NOT EXCEEDING 91 DAYS)'a,null b,null c,null d,null e,null f from dual union ALL select * from (  select B.NAME,''a,''b,''c,sum(a.amount/100000) amount,sum((a.amount/100000)/(c.LAST_NET_ASSETS/100000)*100) MKTVAL from TATAMFV7.mmdeal A _x000d_ left outer join TATAMFV7.CPARTY B on A.CPARTY_ID=B.CPARTY_ID _x000d_left outer join TATAMFV7.weeknav C  on c.scheme=a.scheme and WEEKEND_DT='28 Feb 2021' _x000d_left outer join tatamfv7.MMTXNS d on a.DEAL_ID=d.app_refer _x000d_where a.scheme='TMAOF' AND a.AMC_CODE='TATAMF' and  a.VALUE_DATE&lt;='28 Feb 2021' and nvl(d.value_date,A.MAT_DATE)&gt; '28 Feb 2021' and a.rectype='L' and a.tran_type LIKE 'DEP%' _x000d_and b.rectype='L' and c.LAST_net_assets&gt;0 and c.schclass='GLOBAL' and c.LAST_net_assets&gt;1 _x000d_ group by b.name,a.scheme)"/>
  </connection>
  <connection id="179" xr16:uid="{BA2BC56A-7049-4FDE-AC90-4BFE4085B370}" name="Connection9987" type="1" refreshedVersion="6" background="1" saveData="1">
    <dbPr connection="DRIVER={Microsoft ODBC for Oracle};UID=TATADB;" command="SELECT 'NAV AS ON '||A.WEEKEND_DT||': RS.'||round(A.LAST_NET_ASSETS/A.LAST_UNITS_OUTS,4)||' ('||C.NAME||')' _x000d_FROM TATAMFV7.weeknav A, TATAMFV7.SCHEME B,TATAMFV7.SCHCLASS C _x000d_WHERE A.WEEKEND_DT in ('28 Feb 2021',add_months('28 Feb 2021',-6)) AND A.SCHEME ='TMAO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80" xr16:uid="{C61DE515-8CE5-4215-8791-C9E11A5E8057}" name="Connection9992" type="1" refreshedVersion="6"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28 Feb 2021' and a.scheme='TYCF' _x000d_ _x000d_and WEEKEND_DT='28 Feb 2021' and a.ASSET_TYPE in ('01','45','51')  _x000d_and a.schclass='GLOBAL' and a.security is not null and a.UNITS&gt;0   and LAST_NET_ASSETS&gt;1 and f.schclass='GLOBAL' ) _x000d_where units &gt; 0 _x000d_order by 6 desc"/>
  </connection>
</connections>
</file>

<file path=xl/sharedStrings.xml><?xml version="1.0" encoding="utf-8"?>
<sst xmlns="http://schemas.openxmlformats.org/spreadsheetml/2006/main" count="13024" uniqueCount="3039">
  <si>
    <t>Index</t>
  </si>
  <si>
    <t>TATA HYBRID EQUITY FUND</t>
  </si>
  <si>
    <t>as on 28-02-21</t>
  </si>
  <si>
    <t>NAME OF THE INSTRUMENT</t>
  </si>
  <si>
    <t>YIELD ( IN % )</t>
  </si>
  <si>
    <t>INDUSTRY</t>
  </si>
  <si>
    <t>ISIN CODE</t>
  </si>
  <si>
    <t>QUANTITY</t>
  </si>
  <si>
    <t>MKT VAL(Rs. Lacs)</t>
  </si>
  <si>
    <t>% to NAV</t>
  </si>
  <si>
    <t/>
  </si>
  <si>
    <t>EQUITY &amp; EQUITY RELATED</t>
  </si>
  <si>
    <t>A) LISTED/AWAITING LISTING ON STOCK EXCHANGES</t>
  </si>
  <si>
    <t>NA</t>
  </si>
  <si>
    <t>BANKS</t>
  </si>
  <si>
    <t>INE090A01021</t>
  </si>
  <si>
    <t>PETROLEUM PRODUCTS</t>
  </si>
  <si>
    <t>INE002A01018</t>
  </si>
  <si>
    <t>INE040A01034</t>
  </si>
  <si>
    <t>STATE BANK OF INDIA</t>
  </si>
  <si>
    <t>INE062A01020</t>
  </si>
  <si>
    <t>SOFTWARE</t>
  </si>
  <si>
    <t>INE467B01029</t>
  </si>
  <si>
    <t>INE009A01021</t>
  </si>
  <si>
    <t>TELECOM - SERVICES</t>
  </si>
  <si>
    <t>INE397D01024</t>
  </si>
  <si>
    <t>FINANCE</t>
  </si>
  <si>
    <t>INE001A01036</t>
  </si>
  <si>
    <t>CONSUMER NON DURABLES</t>
  </si>
  <si>
    <t>INE200M01013</t>
  </si>
  <si>
    <t>GAS</t>
  </si>
  <si>
    <t>INE246F01010</t>
  </si>
  <si>
    <t>CHEMICALS</t>
  </si>
  <si>
    <t>INE373A01013</t>
  </si>
  <si>
    <t>INE154A01025</t>
  </si>
  <si>
    <t>INE237A01028</t>
  </si>
  <si>
    <t>INE030A01027</t>
  </si>
  <si>
    <t>AUTO</t>
  </si>
  <si>
    <t>INE101A01026</t>
  </si>
  <si>
    <t>CONSTRUCTION PROJECT</t>
  </si>
  <si>
    <t>INE018A01030</t>
  </si>
  <si>
    <t>CEMENT</t>
  </si>
  <si>
    <t>INE481G01011</t>
  </si>
  <si>
    <t>PHARMACEUTICALS</t>
  </si>
  <si>
    <t>INE987B01026</t>
  </si>
  <si>
    <t>SERVICES</t>
  </si>
  <si>
    <t>INE615P01015</t>
  </si>
  <si>
    <t>INDUSTRIAL PRODUCTS</t>
  </si>
  <si>
    <t>INE183A01016</t>
  </si>
  <si>
    <t>TRANSPORTATION</t>
  </si>
  <si>
    <t>INE891D01026</t>
  </si>
  <si>
    <t>INE881D01027</t>
  </si>
  <si>
    <t>INE513A01014</t>
  </si>
  <si>
    <t>INE585B01010</t>
  </si>
  <si>
    <t>AUTO ANCILLARIES</t>
  </si>
  <si>
    <t>INE974X01010</t>
  </si>
  <si>
    <t>INE323A01026</t>
  </si>
  <si>
    <t>INE343H01029</t>
  </si>
  <si>
    <t>INE517F01014</t>
  </si>
  <si>
    <t>INE012A01025</t>
  </si>
  <si>
    <t>INE406A01037</t>
  </si>
  <si>
    <t>INE298A01020</t>
  </si>
  <si>
    <t>PESTICIDES</t>
  </si>
  <si>
    <t>INE603J01030</t>
  </si>
  <si>
    <t>EQUITY &amp; EQUITY RELATED TOTAL</t>
  </si>
  <si>
    <t>RATINGS</t>
  </si>
  <si>
    <t>DEBT INSTRUMENTS</t>
  </si>
  <si>
    <t>(I) GOVERNMENT SECURITIES</t>
  </si>
  <si>
    <t>GOI - 6.22% (16/03/2035)</t>
  </si>
  <si>
    <t>SOV</t>
  </si>
  <si>
    <t>IN0020200245</t>
  </si>
  <si>
    <t>GOI - 6.18% (04/11/2024)</t>
  </si>
  <si>
    <t>IN0020190396</t>
  </si>
  <si>
    <t>GOI - 7.95% (28-8-2032)</t>
  </si>
  <si>
    <t>IN0020020106</t>
  </si>
  <si>
    <t>GOI - 7.27% (08/04/2026)</t>
  </si>
  <si>
    <t>IN0020190016</t>
  </si>
  <si>
    <t>GOI - 5.09% (13/04/2022)</t>
  </si>
  <si>
    <t>IN0020200021</t>
  </si>
  <si>
    <t>GOI - 7.57% (17/06/2033)</t>
  </si>
  <si>
    <t>IN0020190065</t>
  </si>
  <si>
    <t>GOI -  8.30% (02/07/2040)</t>
  </si>
  <si>
    <t>IN0020100031</t>
  </si>
  <si>
    <t>GOI - 8.13% (22/06/2045)</t>
  </si>
  <si>
    <t>IN0020150044</t>
  </si>
  <si>
    <t>GOI - 7.68% (15/12/2023)</t>
  </si>
  <si>
    <t>IN0020150010</t>
  </si>
  <si>
    <t>SDL TAMILNADU  8.14% (27/05/2025)</t>
  </si>
  <si>
    <t>IN3120150047</t>
  </si>
  <si>
    <t>GOI - 7.26% (14/01/2029)</t>
  </si>
  <si>
    <t>IN0020180454</t>
  </si>
  <si>
    <t>GOI - 6.19% (16/09/2034)</t>
  </si>
  <si>
    <t>IN0020200096</t>
  </si>
  <si>
    <t>SDL MAHARASHTRA 7.33% (13/09/2027)</t>
  </si>
  <si>
    <t>IN2220170103</t>
  </si>
  <si>
    <t>GOI - 6.57% (05/12/2033)</t>
  </si>
  <si>
    <t>IN0020160100</t>
  </si>
  <si>
    <t xml:space="preserve">GOI - 7.17% (08/01/2028) </t>
  </si>
  <si>
    <t>IN0020170174</t>
  </si>
  <si>
    <t>GOVERNMENT SECURITIES TOTAL</t>
  </si>
  <si>
    <t>(II) NON-CONVERTIBLE DEBENTURES/BONDS/ZCB</t>
  </si>
  <si>
    <t>IND AA</t>
  </si>
  <si>
    <t>INE477K07018</t>
  </si>
  <si>
    <t>** 06.40 % EMBASSY OFFICE PARKS REIT - 15/02/2024</t>
  </si>
  <si>
    <t>CRISIL- AAA</t>
  </si>
  <si>
    <t>INE041007050</t>
  </si>
  <si>
    <t>** 05.53 % NABARD - 22/02/2024</t>
  </si>
  <si>
    <t>INE261F08CX2</t>
  </si>
  <si>
    <t>INE936D07075</t>
  </si>
  <si>
    <t>** 09.05 % PUNJAB NATIONAL BANK - 10/11/2027</t>
  </si>
  <si>
    <t>CRISIL- AA+</t>
  </si>
  <si>
    <t>INE695A08063</t>
  </si>
  <si>
    <t>** 07.44 % BANK OF BARODA - 03/01/2030</t>
  </si>
  <si>
    <t>INE028A08190</t>
  </si>
  <si>
    <t>INE020B08DC3</t>
  </si>
  <si>
    <t>CARE- AA</t>
  </si>
  <si>
    <t>INE081A08231</t>
  </si>
  <si>
    <t>** 07.42 % POWER FINANCE CORPORATION - 19/11/2024</t>
  </si>
  <si>
    <t>INE134E08KH0</t>
  </si>
  <si>
    <t>INE941D07158</t>
  </si>
  <si>
    <t>INE020B08CB7</t>
  </si>
  <si>
    <t>INE020B08CA9</t>
  </si>
  <si>
    <t>** 09.05 % PUNJAB NATIONAL BANK - 24/06/2026</t>
  </si>
  <si>
    <t>INE141A08043</t>
  </si>
  <si>
    <t>INE403D08074</t>
  </si>
  <si>
    <t>INE537P07398</t>
  </si>
  <si>
    <t>CRISIL- AA</t>
  </si>
  <si>
    <t>INE118D07179</t>
  </si>
  <si>
    <t>INE936D07166</t>
  </si>
  <si>
    <t>ICRA- AAA</t>
  </si>
  <si>
    <t>INE848E07AY3</t>
  </si>
  <si>
    <t>INE848E07AZ0</t>
  </si>
  <si>
    <t>INE110L07120</t>
  </si>
  <si>
    <t>** 07.00 % H.P.C.L. - 14/08/2024</t>
  </si>
  <si>
    <t>INE094A08036</t>
  </si>
  <si>
    <t>INE848E07BB9</t>
  </si>
  <si>
    <t>INE860H07GD2</t>
  </si>
  <si>
    <t>INE031A08657</t>
  </si>
  <si>
    <t>** 07.25 % PUNJAB NATIONAL BANK - 29/07/2030</t>
  </si>
  <si>
    <t>INE160A08159</t>
  </si>
  <si>
    <t>INE756I07BY7</t>
  </si>
  <si>
    <t>** 09.45 % STATE BANK OF INDIA - 16/03/2026</t>
  </si>
  <si>
    <t>INE062A08066</t>
  </si>
  <si>
    <t>INE020B08BF0</t>
  </si>
  <si>
    <t>NON-CONVERTIBLE DEBENTURES/BONDS TOTAL</t>
  </si>
  <si>
    <t>B) MONEY MARKET INSTRUMENTS</t>
  </si>
  <si>
    <t>ICRA- A1+</t>
  </si>
  <si>
    <t>INE477A14BE5</t>
  </si>
  <si>
    <t>** TREASURY BILL 364 DAYS (07/10/2021)</t>
  </si>
  <si>
    <t>IN002020Z261</t>
  </si>
  <si>
    <t>MONEY MARKET INSTRUMENTS TOTAL</t>
  </si>
  <si>
    <t>(C) TREPS</t>
  </si>
  <si>
    <t>D) REPO</t>
  </si>
  <si>
    <t>PORTFOLIO TOTAL</t>
  </si>
  <si>
    <t>NET CURRENT LIABILITIES</t>
  </si>
  <si>
    <t>NET ASSETS</t>
  </si>
  <si>
    <t>* % OF MARKET VALUE OF SECURITIES TO NET ASSETS IS &lt; 0.01</t>
  </si>
  <si>
    <t>** THINLY TRADED / NON TRADED SECURITIES / ILLIQUID SECURITIES</t>
  </si>
  <si>
    <t>TOTAL NUMBER OF INSTANCES OF DEVIATION FROM VALUATION PRICE PROVIDED BY VALUATION AGENCIES</t>
  </si>
  <si>
    <t>NIL</t>
  </si>
  <si>
    <t>TOTAL BELOW INVESTMENT GRADE OR DEFAULT PROVIDED FOR: NIL</t>
  </si>
  <si>
    <t>TOTAL VALUE AND PERCENTAGE OF ILLIQUID EQUITY SHARES: NIL</t>
  </si>
  <si>
    <t>TOTAL OUTSTANDING EXPOSURE IN DERIVATIVE INSTRUMENTS: NIL</t>
  </si>
  <si>
    <t>NAV AS ON 28-FEB-21: RS.258.1865 (REGULAR PLAN - GROWTH)</t>
  </si>
  <si>
    <t>NAV AS ON 28-FEB-21: RS.77.1417 (REGULAR PLAN - DIVIDEND)</t>
  </si>
  <si>
    <t>NAV AS ON 28-FEB-21: RS.64.6982 (REGULAR PLAN - MONTHLY DIVIDEND)</t>
  </si>
  <si>
    <t>NAV AS ON 28-FEB-21: RS.278.0426 (DIRECT - GROWTH)</t>
  </si>
  <si>
    <t>NAV AS ON 28-FEB-21: RS.85.0291 (DIRECT - DIVIDEND)</t>
  </si>
  <si>
    <t>NAV AS ON 28-FEB-21: RS.71.4118 (DIRECT - MONTHLY DIVIDEND)</t>
  </si>
  <si>
    <t>NAV AS ON 31-AUG-20: RS.208.4445 (REGULAR PLAN - GROWTH)</t>
  </si>
  <si>
    <t>NAV AS ON 31-AUG-20: RS.62.2787 (REGULAR PLAN - DIVIDEND)</t>
  </si>
  <si>
    <t>NAV AS ON 31-AUG-20: RS.53.553 (REGULAR PLAN - MONTHLY DIVIDEND)</t>
  </si>
  <si>
    <t>NAV AS ON 31-AUG-20: RS.223.3194 (DIRECT - GROWTH)</t>
  </si>
  <si>
    <t>NAV AS ON 31-AUG-20: RS.68.2911 (DIRECT - DIVIDEND)</t>
  </si>
  <si>
    <t>NAV AS ON 31-AUG-20: RS.58.6744 (DIRECT - MONTHLY DIVIDEND)</t>
  </si>
  <si>
    <t>DIVIDEND DECLARED: NIL</t>
  </si>
  <si>
    <t>TOTAL INVESTMENTS IN FOREIGN SECURITIES / ADRS / GDRS: NIL</t>
  </si>
  <si>
    <t>TATA MULTI ASSET OPPORTUNITIES FUND</t>
  </si>
  <si>
    <t>INE860A01027</t>
  </si>
  <si>
    <t>POWER</t>
  </si>
  <si>
    <t>INE245A01021</t>
  </si>
  <si>
    <t>INE752E01010</t>
  </si>
  <si>
    <t>NON - FERROUS METALS</t>
  </si>
  <si>
    <t>INE139A01034</t>
  </si>
  <si>
    <t>INE238A01034</t>
  </si>
  <si>
    <t>INE089A01023</t>
  </si>
  <si>
    <t>INE389H01022</t>
  </si>
  <si>
    <t>FERROUS METALS</t>
  </si>
  <si>
    <t>INE749A01030</t>
  </si>
  <si>
    <t>INDUSTRIAL CAPITAL GOODS</t>
  </si>
  <si>
    <t>INE117A01022</t>
  </si>
  <si>
    <t>INE029A01011</t>
  </si>
  <si>
    <t>HEALTHCARE SERVICES</t>
  </si>
  <si>
    <t>INE437A01024</t>
  </si>
  <si>
    <t>INE059A01026</t>
  </si>
  <si>
    <t>INE133A01011</t>
  </si>
  <si>
    <t>INE462A01022</t>
  </si>
  <si>
    <t>INE044A01036</t>
  </si>
  <si>
    <t>INE233B01017</t>
  </si>
  <si>
    <t>INE262H01013</t>
  </si>
  <si>
    <t>INE765G01017</t>
  </si>
  <si>
    <t>INE192A01025</t>
  </si>
  <si>
    <t>INE726G01019</t>
  </si>
  <si>
    <t>INE048G01026</t>
  </si>
  <si>
    <t>MINERALS/MINING</t>
  </si>
  <si>
    <t>INE584A01023</t>
  </si>
  <si>
    <t>COMMERCIAL SERVICES</t>
  </si>
  <si>
    <t>INE470A01017</t>
  </si>
  <si>
    <t>INE455K01017</t>
  </si>
  <si>
    <t>TEXTILES - SYNTHETIC</t>
  </si>
  <si>
    <t>INE845D01014</t>
  </si>
  <si>
    <t>INE742F01042</t>
  </si>
  <si>
    <t>INE196A01026</t>
  </si>
  <si>
    <t>INE361B01024</t>
  </si>
  <si>
    <t>INE326A01037</t>
  </si>
  <si>
    <t>CONSUMER DURABLES</t>
  </si>
  <si>
    <t>INE299U01018</t>
  </si>
  <si>
    <t>INE410P01011</t>
  </si>
  <si>
    <t>RETAILING</t>
  </si>
  <si>
    <t>INE665J01013</t>
  </si>
  <si>
    <t>INE669C01036</t>
  </si>
  <si>
    <t>INE774D01024</t>
  </si>
  <si>
    <t>INE302A01020</t>
  </si>
  <si>
    <t>INE813H01021</t>
  </si>
  <si>
    <t>INE043D01016</t>
  </si>
  <si>
    <t>CONSTRUCTION</t>
  </si>
  <si>
    <t>INE271C01023</t>
  </si>
  <si>
    <t>INE600L01024</t>
  </si>
  <si>
    <t>INE976G01028</t>
  </si>
  <si>
    <t>SILVER MINI (5 KGS) COMMODITY</t>
  </si>
  <si>
    <t>COTTON SEED OIL CAKE AKOLA (10 MT 100 QTLS) COMM APRIL     2021 FUTURE</t>
  </si>
  <si>
    <t>SOY OIL COMMODITY</t>
  </si>
  <si>
    <t>COTTON SEED OIL CAKE AKOLA (10 MT 100 QTLS) COMM MAY       2021 FUTURE</t>
  </si>
  <si>
    <t>COTTON 29MM (25 BALES 170 KG EACH) COMM APRIL     2021 FUTURE</t>
  </si>
  <si>
    <t>COTTON 29MM (25 BALES 170 KG EACH) COMM MARCH     2021 FUTURE</t>
  </si>
  <si>
    <t>SILVER</t>
  </si>
  <si>
    <t>GOLD (1 KG-1000 GMS) COMMODITY APRIL     2021 FUTURE</t>
  </si>
  <si>
    <t>GOLD (1 KG-1000 GMS) COMMODITY JUNE      2021 FUTURE</t>
  </si>
  <si>
    <t>GOLD MINI (100 GRAMS) COMMODITY APRIL     2021 FUTURE</t>
  </si>
  <si>
    <t>GUAR SEED10 JODHPUR (10 MT 100 QTLS) COMMODITY MARCH     2021 FUTURE</t>
  </si>
  <si>
    <t>BULLION MCX INDEX MARCH     2021 FUTURE</t>
  </si>
  <si>
    <t>GOLD COMMODITY INDUSTRY</t>
  </si>
  <si>
    <t>RAPE MUSTARD SEED JAIPUR (10 MT -100 QTLS) COMMODITY APRIL     2021 FUTURE</t>
  </si>
  <si>
    <t>GOLD</t>
  </si>
  <si>
    <t>RAPE MUSTARD SEED JAIPUR (10 MT -100 QTLS) COMMODITY JUNE      2021 FUTURE</t>
  </si>
  <si>
    <t>RAPE MUSTARD SEED JAIPUR (10 MT -100 QTLS) COMMODITY MAY       2021 FUTURE</t>
  </si>
  <si>
    <t>COTTON COMMODITY</t>
  </si>
  <si>
    <t>COTTON</t>
  </si>
  <si>
    <t>SILVER (30 KG) COMMODITY MAY       2021 FUTURE</t>
  </si>
  <si>
    <t>SILVER MINI (5 KGS) COMMODITY APRIL     2021 FUTURE</t>
  </si>
  <si>
    <t>SOY OIL INDORE (5 MT 5000KGS) COMMODITY MARCH     2021 FUTURE</t>
  </si>
  <si>
    <t>SOY OIL INDORE (5 MT 5000KGS) COMMODITY MAY       2021 FUTURE</t>
  </si>
  <si>
    <t>GOI - 7.32% (28/01/2024)</t>
  </si>
  <si>
    <t>IN0020180488</t>
  </si>
  <si>
    <t>GOI - 5.77% (03/08/2030)</t>
  </si>
  <si>
    <t>IN0020200153</t>
  </si>
  <si>
    <t>(II) NON-CONVERTIBLE DEBENTURES/BONDS</t>
  </si>
  <si>
    <t>** 08.50 % NABARD - 31/01/2023</t>
  </si>
  <si>
    <t>INE261F08AT4</t>
  </si>
  <si>
    <t>** 06.40 % NABARD - 31/07/2023</t>
  </si>
  <si>
    <t>INE261F08CA0</t>
  </si>
  <si>
    <t>HDFC BANK LTD</t>
  </si>
  <si>
    <t>C) REPO</t>
  </si>
  <si>
    <t>NAV AS ON 28-FEB-21: RS.13.1382 (REGULAR PLAN - DIVIDEND)</t>
  </si>
  <si>
    <t>NAV AS ON 28-FEB-21: RS.13.1382 (REGULAR PLAN - GROWTH)</t>
  </si>
  <si>
    <t>NAV AS ON 28-FEB-21: RS.13.3914 (DIRECT - DIVIDEND)</t>
  </si>
  <si>
    <t>NAV AS ON 28-FEB-21: RS.13.3915 (DIRECT - GROWTH)</t>
  </si>
  <si>
    <t>NAV AS ON 31-AUG-20: RS.10.8311 (REGULAR PLAN - DIVIDEND)</t>
  </si>
  <si>
    <t>NAV AS ON 31-AUG-20: RS.10.8311 (REGULAR PLAN - GROWTH)</t>
  </si>
  <si>
    <t>NAV AS ON 31-AUG-20: RS.10.9377 (DIRECT - DIVIDEND)</t>
  </si>
  <si>
    <t>NAV AS ON 31-AUG-20: RS.10.9377 (DIRECT - GROWTH)</t>
  </si>
  <si>
    <t>TATA ARBITRAGE FUND</t>
  </si>
  <si>
    <t>INE081A01012</t>
  </si>
  <si>
    <t>INE021A01026</t>
  </si>
  <si>
    <t>INE205A01025</t>
  </si>
  <si>
    <t>INE280A01028</t>
  </si>
  <si>
    <t>INE733E01010</t>
  </si>
  <si>
    <t>INE155A01022</t>
  </si>
  <si>
    <t>INE242A01010</t>
  </si>
  <si>
    <t>INE066A01021</t>
  </si>
  <si>
    <t>INE917I01010</t>
  </si>
  <si>
    <t>INE019A01038</t>
  </si>
  <si>
    <t>INE123W01016</t>
  </si>
  <si>
    <t>INE854D01024</t>
  </si>
  <si>
    <t>INE092A01019</t>
  </si>
  <si>
    <t>INE016A01026</t>
  </si>
  <si>
    <t>INE918I01018</t>
  </si>
  <si>
    <t>INE010B01027</t>
  </si>
  <si>
    <t>INE114A01011</t>
  </si>
  <si>
    <t>INE102D01028</t>
  </si>
  <si>
    <t>INE628A01036</t>
  </si>
  <si>
    <t>CANARA BANK</t>
  </si>
  <si>
    <t>INE476A01014</t>
  </si>
  <si>
    <t>INE721A01013</t>
  </si>
  <si>
    <t>INE347G01014</t>
  </si>
  <si>
    <t>INE465A01025</t>
  </si>
  <si>
    <t>INE047A01021</t>
  </si>
  <si>
    <t>INE263A01024</t>
  </si>
  <si>
    <t>INE176A01028</t>
  </si>
  <si>
    <t>INE494B01023</t>
  </si>
  <si>
    <t>INE318A01026</t>
  </si>
  <si>
    <t>INE216A01030</t>
  </si>
  <si>
    <t>INE208A01029</t>
  </si>
  <si>
    <t>INE663F01024</t>
  </si>
  <si>
    <t>INE795G01014</t>
  </si>
  <si>
    <t>INE438A01022</t>
  </si>
  <si>
    <t>INE685A01028</t>
  </si>
  <si>
    <t>INE239A01016</t>
  </si>
  <si>
    <t>INE115A01026</t>
  </si>
  <si>
    <t>INE335Y01012</t>
  </si>
  <si>
    <t>INE171A01029</t>
  </si>
  <si>
    <t>INE226A01021</t>
  </si>
  <si>
    <t>INE203G01027</t>
  </si>
  <si>
    <t>MEDIA &amp; ENTERTAINMENT</t>
  </si>
  <si>
    <t>INE256A01028</t>
  </si>
  <si>
    <t>INE257A01026</t>
  </si>
  <si>
    <t>INE522D01027</t>
  </si>
  <si>
    <t>INE134E01011</t>
  </si>
  <si>
    <t>INE935A01035</t>
  </si>
  <si>
    <t>INE018I01017</t>
  </si>
  <si>
    <t>INE669E01016</t>
  </si>
  <si>
    <t>INE042A01014</t>
  </si>
  <si>
    <t>INE414G01012</t>
  </si>
  <si>
    <t>INE775A01035</t>
  </si>
  <si>
    <t>INE094A01015</t>
  </si>
  <si>
    <t>INE002S01010</t>
  </si>
  <si>
    <t>INE787D01026</t>
  </si>
  <si>
    <t>INE079A01024</t>
  </si>
  <si>
    <t>INE176B01034</t>
  </si>
  <si>
    <t>INE331A01037</t>
  </si>
  <si>
    <t>INE111A01025</t>
  </si>
  <si>
    <t>INE463A01038</t>
  </si>
  <si>
    <t>INE424H01027</t>
  </si>
  <si>
    <t>INE070A01015</t>
  </si>
  <si>
    <t>INE647A01010</t>
  </si>
  <si>
    <t>INE095A01012</t>
  </si>
  <si>
    <t>TRADING</t>
  </si>
  <si>
    <t>INE423A01024</t>
  </si>
  <si>
    <t>INE003A01024</t>
  </si>
  <si>
    <t>TEXTILE PRODUCTS</t>
  </si>
  <si>
    <t>INE761H01022</t>
  </si>
  <si>
    <t>INE180A01020</t>
  </si>
  <si>
    <t>INE646L01027</t>
  </si>
  <si>
    <t>INE776C01039</t>
  </si>
  <si>
    <t>INE148I01020</t>
  </si>
  <si>
    <t>INE769A01020</t>
  </si>
  <si>
    <t>INE883A01011</t>
  </si>
  <si>
    <t>INE376G01013</t>
  </si>
  <si>
    <t>*</t>
  </si>
  <si>
    <t>IN9081A01010</t>
  </si>
  <si>
    <t>INE540L01014</t>
  </si>
  <si>
    <t>INE140A01024</t>
  </si>
  <si>
    <t>CANARA BANK^</t>
  </si>
  <si>
    <t>STATE BANK OF INDIA^</t>
  </si>
  <si>
    <t>GOI - 6.17% (15/07/2021)</t>
  </si>
  <si>
    <t>IN0020190099</t>
  </si>
  <si>
    <t>GOI - 7.16% (20/05/2023)</t>
  </si>
  <si>
    <t>IN0020130012</t>
  </si>
  <si>
    <t>GOI 8.20% (15/02/2022)</t>
  </si>
  <si>
    <t>IN0020060037</t>
  </si>
  <si>
    <t>GOI - 4.48% (02/11/2023)</t>
  </si>
  <si>
    <t>IN0020200211</t>
  </si>
  <si>
    <t>IN0020070028</t>
  </si>
  <si>
    <t>GOI - 6.84% (19/12/2022)</t>
  </si>
  <si>
    <t>IN0020160050</t>
  </si>
  <si>
    <t>IN0020110030</t>
  </si>
  <si>
    <t xml:space="preserve">GOI - 7.37% (16/04/2023) </t>
  </si>
  <si>
    <t>IN0020180025</t>
  </si>
  <si>
    <t>IN0020130061</t>
  </si>
  <si>
    <t>IN0020020072</t>
  </si>
  <si>
    <t>GOI - 7.94% (24-05-2021)</t>
  </si>
  <si>
    <t>IN0020060318</t>
  </si>
  <si>
    <t>IN0020030014</t>
  </si>
  <si>
    <t>INE001A07SQ5</t>
  </si>
  <si>
    <t>** 08.60 % NABARD - 31/01/2022</t>
  </si>
  <si>
    <t>INE261F08AI7</t>
  </si>
  <si>
    <t>** 07.18 % NABARD - 08/08/2022</t>
  </si>
  <si>
    <t>INE261F08BN5</t>
  </si>
  <si>
    <t>INE691I07EQ6</t>
  </si>
  <si>
    <t>INE001A07SU7</t>
  </si>
  <si>
    <t>INE001A07SM4</t>
  </si>
  <si>
    <t>INE031A08715</t>
  </si>
  <si>
    <t>INE115A07NZ5</t>
  </si>
  <si>
    <t>INE115A07MJ1</t>
  </si>
  <si>
    <t>INE001A07PJ6</t>
  </si>
  <si>
    <t>INE031A08723</t>
  </si>
  <si>
    <t>** 07.40 % POWER FINANCE CORPORATION - 30/09/2021</t>
  </si>
  <si>
    <t>INE134E08IM4</t>
  </si>
  <si>
    <t>INE020B08CL6</t>
  </si>
  <si>
    <t>INE941D07133</t>
  </si>
  <si>
    <t>INE020B08BR5</t>
  </si>
  <si>
    <t>INE115A07OK5</t>
  </si>
  <si>
    <t>IN002020Z238</t>
  </si>
  <si>
    <t>IN002020Z196</t>
  </si>
  <si>
    <t>IN002020X415</t>
  </si>
  <si>
    <t>IN002020Z162</t>
  </si>
  <si>
    <t>IN002020Z212</t>
  </si>
  <si>
    <t>CORPORATION BANK</t>
  </si>
  <si>
    <t>AXIS BANK</t>
  </si>
  <si>
    <t>PUNJAB NATIONAL BANK</t>
  </si>
  <si>
    <t>BANK OF BARODA</t>
  </si>
  <si>
    <t>FEDERAL BANK LTD</t>
  </si>
  <si>
    <t>UNION BANK OF INDIA</t>
  </si>
  <si>
    <t>(D) TREPS</t>
  </si>
  <si>
    <t>E) REPO</t>
  </si>
  <si>
    <t>CASH / NET CURRENT ASSET</t>
  </si>
  <si>
    <t>NAV AS ON 28-FEB-21: RS.10.7351 (REGULAR PLAN - MONTHLY DIVIDEND)</t>
  </si>
  <si>
    <t>NAV AS ON 28-FEB-21: RS.11.2272 (REGULAR PLAN - GROWTH)</t>
  </si>
  <si>
    <t>NAV AS ON 28-FEB-21: RS.10.9438 (DIRECT - MONTHLY DIVIDEND)</t>
  </si>
  <si>
    <t>NAV AS ON 28-FEB-21: RS.11.414 (DIRECT - GROWTH)</t>
  </si>
  <si>
    <t>NAV AS ON 31-AUG-20: RS.10.5549 (REGULAR PLAN - MONTHLY DIVIDEND)</t>
  </si>
  <si>
    <t>NAV AS ON 31-AUG-20: RS.11.0343 (REGULAR PLAN - GROWTH)</t>
  </si>
  <si>
    <t>NAV AS ON 31-AUG-20: RS.10.7157 (DIRECT - MONTHLY DIVIDEND)</t>
  </si>
  <si>
    <t>NAV AS ON 31-AUG-20: RS.11.1765 (DIRECT - GROWTH)</t>
  </si>
  <si>
    <t>TATA YOUNG CITIZENS FUND</t>
  </si>
  <si>
    <t>INE075A01022</t>
  </si>
  <si>
    <t>INE844O01030</t>
  </si>
  <si>
    <t>INE461C01038</t>
  </si>
  <si>
    <t>INE371P01015</t>
  </si>
  <si>
    <t>INE036D01028</t>
  </si>
  <si>
    <t>INE836A01035</t>
  </si>
  <si>
    <t>INE288B01029</t>
  </si>
  <si>
    <t>INE503A01015</t>
  </si>
  <si>
    <t>INE536A01023</t>
  </si>
  <si>
    <t>PAPER</t>
  </si>
  <si>
    <t>INE055A01016</t>
  </si>
  <si>
    <t>INE192R01011</t>
  </si>
  <si>
    <t>A) REPO</t>
  </si>
  <si>
    <t>NAV AS ON 28-FEB-21: RS.33.1286 (REGULAR PLAN - GROWTH)</t>
  </si>
  <si>
    <t>NAV AS ON 28-FEB-21: RS.35.9038 (DIRECT - GROWTH)</t>
  </si>
  <si>
    <t>NAV AS ON 31-AUG-20: RS.25.6996 (REGULAR PLAN - GROWTH)</t>
  </si>
  <si>
    <t>NAV AS ON 31-AUG-20: RS.27.7291 (DIRECT - GROWTH)</t>
  </si>
  <si>
    <t>TATA BALANCED ADVANTAGE FUND</t>
  </si>
  <si>
    <t>FERTILISERS</t>
  </si>
  <si>
    <t>INE169A01031</t>
  </si>
  <si>
    <t>INE634I01029</t>
  </si>
  <si>
    <t>INE498L01015</t>
  </si>
  <si>
    <t>INE121A01024</t>
  </si>
  <si>
    <t>INE038A01020</t>
  </si>
  <si>
    <t>BROOKFIELD INDIA REAL ESTATE TRUST</t>
  </si>
  <si>
    <t>INE0FDU25010</t>
  </si>
  <si>
    <t>GOI - 5.22% (15/06/2025)</t>
  </si>
  <si>
    <t>IN0020200112</t>
  </si>
  <si>
    <t>IN0020070051</t>
  </si>
  <si>
    <t>GOI - 6.97% (06/09/2026)</t>
  </si>
  <si>
    <t>IN0020160035</t>
  </si>
  <si>
    <t>SDL MAHARASHTRA 8.46% (03/03/2021)</t>
  </si>
  <si>
    <t>IN2220100092</t>
  </si>
  <si>
    <t>INE242A08445</t>
  </si>
  <si>
    <t>INE001A07SN2</t>
  </si>
  <si>
    <t>INE020B08CT9</t>
  </si>
  <si>
    <t>INE756I07CQ1</t>
  </si>
  <si>
    <t>INE001A07SJ0</t>
  </si>
  <si>
    <t>INE296A07QH4</t>
  </si>
  <si>
    <t>INE296A07RB5</t>
  </si>
  <si>
    <t>ICRA- AA</t>
  </si>
  <si>
    <t>INE414G07EZ8</t>
  </si>
  <si>
    <t>** 06.24 % STATE BANK OF INDIA - 21/09/2030</t>
  </si>
  <si>
    <t>INE062A08256</t>
  </si>
  <si>
    <t>INE660A07PV4</t>
  </si>
  <si>
    <t>** 07.04 % POWER FINANCE CORPORATION - 14/04/2023</t>
  </si>
  <si>
    <t>INE134E08KJ6</t>
  </si>
  <si>
    <t>** 06.50 % NABARD - 17/04/2023</t>
  </si>
  <si>
    <t>INE261F08CD4</t>
  </si>
  <si>
    <t>INE343G08018</t>
  </si>
  <si>
    <t>IND AAA</t>
  </si>
  <si>
    <t>INE775A08048</t>
  </si>
  <si>
    <t>INE053F07BZ2</t>
  </si>
  <si>
    <t>INE296A08656</t>
  </si>
  <si>
    <t>INE020B08CC5</t>
  </si>
  <si>
    <t>INE936D07133</t>
  </si>
  <si>
    <t>INE848E07BA1</t>
  </si>
  <si>
    <t>** 05.32 % NATIONAL HOUSING BANK - 01/09/2023</t>
  </si>
  <si>
    <t>INE557F08FK3</t>
  </si>
  <si>
    <t>** 08.39 % NABARD - 19/07/2021</t>
  </si>
  <si>
    <t>INE261F08AL1</t>
  </si>
  <si>
    <t>INE053F07AK6</t>
  </si>
  <si>
    <t>** 07.47 % POWER FINANCE CORPORATION - 16/09/2021</t>
  </si>
  <si>
    <t>INE134E08IJ0</t>
  </si>
  <si>
    <t>** 07.35 % POWER FINANCE CORPORATION - 22/11/2022</t>
  </si>
  <si>
    <t>INE134E08JF6</t>
  </si>
  <si>
    <t>** 08.50 % BANK OF BARODA - 17/11/2120</t>
  </si>
  <si>
    <t>INE028A08232</t>
  </si>
  <si>
    <t>INE001A07OO9</t>
  </si>
  <si>
    <t>INE020B08AO4</t>
  </si>
  <si>
    <t>INE020B08641</t>
  </si>
  <si>
    <t>** 07.73 % POWER FINANCE CORPORATION - 05/04/2021</t>
  </si>
  <si>
    <t>INE134E08JK6</t>
  </si>
  <si>
    <t>INE310L07738</t>
  </si>
  <si>
    <t>IN002020Y314</t>
  </si>
  <si>
    <t>IN002020Z204</t>
  </si>
  <si>
    <t>NAV AS ON 28-FEB-21: RS.12.9892 (REGULAR PLAN - DIVIDEND)</t>
  </si>
  <si>
    <t>NAV AS ON 28-FEB-21: RS.12.9892 (REGULAR PLAN - GROWTH)</t>
  </si>
  <si>
    <t>NAV AS ON 28-FEB-21: RS.13.4848 (DIRECT - DIVIDEND)</t>
  </si>
  <si>
    <t>NAV AS ON 28-FEB-21: RS.13.4848 (DIRECT - GROWTH)</t>
  </si>
  <si>
    <t>NAV AS ON 31-AUG-20: RS.11.2313 (REGULAR PLAN - DIVIDEND)</t>
  </si>
  <si>
    <t>NAV AS ON 31-AUG-20: RS.11.2313 (REGULAR PLAN - GROWTH)</t>
  </si>
  <si>
    <t>NAV AS ON 31-AUG-20: RS.11.5641 (DIRECT - DIVIDEND)</t>
  </si>
  <si>
    <t>NAV AS ON 31-AUG-20: RS.11.5641 (DIRECT - GROWTH)</t>
  </si>
  <si>
    <t>TATA EQUITY SAVINGS FUND</t>
  </si>
  <si>
    <t>IN9002A01024</t>
  </si>
  <si>
    <t>CRISIL AA</t>
  </si>
  <si>
    <t>INE657N07522</t>
  </si>
  <si>
    <t>CRISIL- AA-</t>
  </si>
  <si>
    <t>INE265J07225</t>
  </si>
  <si>
    <t>INE528S07136</t>
  </si>
  <si>
    <t>INE110L07070</t>
  </si>
  <si>
    <t>NAV AS ON 28-FEB-21: RS.14.4757 (REGULAR PLAN - MONTHLY DIVIDEND)</t>
  </si>
  <si>
    <t>NAV AS ON 28-FEB-21: RS.37.9676 (REGULAR PLAN - GROWTH)</t>
  </si>
  <si>
    <t>NAV AS ON 28-FEB-21: RS.18.1992 (REGULAR PLAN - PERIODIC DIVIDEND)</t>
  </si>
  <si>
    <t>NAV AS ON 28-FEB-21: RS.16.6191 (DIRECT - MONTHLY DIVIDEND)</t>
  </si>
  <si>
    <t>NAV AS ON 28-FEB-21: RS.41.2023 (DIRECT - GROWTH)</t>
  </si>
  <si>
    <t>NAV AS ON 28-FEB-21: RS.20.1669 (DIRECT - PERIODIC DIVIDEND)</t>
  </si>
  <si>
    <t>NAV AS ON 31-AUG-20: RS.13.3555 (REGULAR PLAN - MONTHLY DIVIDEND)</t>
  </si>
  <si>
    <t>NAV AS ON 31-AUG-20: RS.34.3294 (REGULAR PLAN - GROWTH)</t>
  </si>
  <si>
    <t>NAV AS ON 31-AUG-20: RS.16.4755 (REGULAR PLAN - PERIODIC DIVIDEND)</t>
  </si>
  <si>
    <t>NAV AS ON 31-AUG-20: RS.15.2067 (DIRECT - MONTHLY DIVIDEND)</t>
  </si>
  <si>
    <t>NAV AS ON 31-AUG-20: RS.37.0454 (DIRECT - GROWTH)</t>
  </si>
  <si>
    <t>NAV AS ON 31-AUG-20: RS.18.1325 (DIRECT - PERIODIC DIVIDEND)</t>
  </si>
  <si>
    <t>TATA FIXED MATURITY PLAN-SERIES 56 SCHEME - F (CLOSE ENDED SCHEME)</t>
  </si>
  <si>
    <t>(I) NON-CONVERTIBLE DEBENTURES/BONDS/ZCB</t>
  </si>
  <si>
    <t>** HDB FINANCIAL SERVICES LTD - 05/04/2022 - ZCB</t>
  </si>
  <si>
    <t>INE756I07CI8</t>
  </si>
  <si>
    <t>** BAJAJ FINANCE LTD - 05/04/2022 - ZCB</t>
  </si>
  <si>
    <t>INE296A07QQ5</t>
  </si>
  <si>
    <t>** 08.46 % HOUSING &amp; URBAN DEVELOPMENT CORPORATION LTD - 15/02/2022</t>
  </si>
  <si>
    <t>INE031A08632</t>
  </si>
  <si>
    <t>** 08.45 % REC LTD - 22/03/2022</t>
  </si>
  <si>
    <t>** 08.81 % SMALL INDUST DEVLOP BANK  OF INDIA - 25/01/2022</t>
  </si>
  <si>
    <t>INE556F08JI1</t>
  </si>
  <si>
    <t>** 08.20 % POWER GRID CORPORATION OF INDIA LTD - 21/01/2022</t>
  </si>
  <si>
    <t>INE752E07MF1</t>
  </si>
  <si>
    <t>** 08.30 % RELIANCE INDUSTRIES LTD - 08/03/2022</t>
  </si>
  <si>
    <t>INE002A08575</t>
  </si>
  <si>
    <t>** LIC HOUSING FINANCE LTD - 25/02/2022 - ZCB</t>
  </si>
  <si>
    <t>INE115A07NM3</t>
  </si>
  <si>
    <t>** 07.60 % NATIONAL HIGHWAYS AUTHORITY OF INDIA - 18/03/2022</t>
  </si>
  <si>
    <t>INE906B07FG1</t>
  </si>
  <si>
    <t>** 08.18 % POWER FINANCE CORPORATION - 19/03/2022</t>
  </si>
  <si>
    <t>INE134E08JW1</t>
  </si>
  <si>
    <t>** 08.55 % POWER FINANCE CORPORATION - 09/12/2021</t>
  </si>
  <si>
    <t>INE134E08GT3</t>
  </si>
  <si>
    <t>** 09.47 % POWER GRID CORPORATION OF INDIA LTD - 31/03/2022</t>
  </si>
  <si>
    <t>INE752E07ES1</t>
  </si>
  <si>
    <t>** 09.45 % LIC HOUSING FINANCE LTD - 30/01/2022</t>
  </si>
  <si>
    <t>INE115A07BY3</t>
  </si>
  <si>
    <t>** 09.20 % POWER FINANCE CORPORATION - 07/07/2021</t>
  </si>
  <si>
    <t>INE134E08GA3</t>
  </si>
  <si>
    <t>NON-CONVERTIBLE DEBENTURES/BONDS/ZCB TOTAL</t>
  </si>
  <si>
    <t>B) REPO</t>
  </si>
  <si>
    <t>NAV AS ON 28-FEB-21: RS.12.3603 (REGULAR PLAN - DIVIDEND)</t>
  </si>
  <si>
    <t>NAV AS ON 28-FEB-21: RS.12.3604 (REGULAR PLAN - GROWTH)</t>
  </si>
  <si>
    <t>NAV AS ON 28-FEB-21: RS.12.4309 (DIRECT - DIVIDEND)</t>
  </si>
  <si>
    <t>NAV AS ON 28-FEB-21: RS.12.4309 (DIRECT - GROWTH)</t>
  </si>
  <si>
    <t>NAV AS ON 31-AUG-20: RS.12.0876 (REGULAR PLAN - DIVIDEND)</t>
  </si>
  <si>
    <t>NAV AS ON 31-AUG-20: RS.12.0877 (REGULAR PLAN - GROWTH)</t>
  </si>
  <si>
    <t>NAV AS ON 31-AUG-20: RS.12.1528 (DIRECT - DIVIDEND)</t>
  </si>
  <si>
    <t>NAV AS ON 31-AUG-20: RS.12.1414 (DIRECT - GROWTH)</t>
  </si>
  <si>
    <t>AVERAGE MATURITY : 0.94 YEARS</t>
  </si>
  <si>
    <t>TATA FIXED MATURITY PLAN-SERIES 56 SCHEME - D (CLOSE ENDED SCHEME)</t>
  </si>
  <si>
    <t>** ADITYA BIRLA FINANCE LTD - 12/10/2021 - ZCB</t>
  </si>
  <si>
    <t>** 07.24 % INDIAN RAILWAYS FINANCE CORPORATION LTD - 08/11/2021</t>
  </si>
  <si>
    <t>INE053F07934</t>
  </si>
  <si>
    <t>** 09.40 % L&amp;T HOUSING FINANCE LTD - 11/10/2021</t>
  </si>
  <si>
    <t>INE476M07BQ0</t>
  </si>
  <si>
    <t>** 08.40 % SMALL INDUST DEVLOP BANK  OF INDIA - 10/08/2021</t>
  </si>
  <si>
    <t>INE556F08JH3</t>
  </si>
  <si>
    <t>** 09.75 % REC LTD - 11/11/2021</t>
  </si>
  <si>
    <t>** 10.25 % SIKKA PORTS AND TERMINALS LTD - 22/08/2021</t>
  </si>
  <si>
    <t>INE941D08065</t>
  </si>
  <si>
    <t>** TATA CAPITAL FINANCIAL SERVICES LTD - 26/10/2021 - ZCB</t>
  </si>
  <si>
    <t>INE306N07KH7</t>
  </si>
  <si>
    <t>** 08.80 % TATA CAPITAL FINANCIAL SERVICES LTD - 27/09/2021</t>
  </si>
  <si>
    <t>INE306N07KD6</t>
  </si>
  <si>
    <t>** ADITYA BIRLA HOUSING FINANCE LTD - 26/10/2021 - ZCB</t>
  </si>
  <si>
    <t>INE831R07227</t>
  </si>
  <si>
    <t>** 10.09 % MRF LTD - 27/05/2021</t>
  </si>
  <si>
    <t>INE883A07174</t>
  </si>
  <si>
    <t>** NABARD - 01/03/2021 - ZCB</t>
  </si>
  <si>
    <t>INE261F09GA9</t>
  </si>
  <si>
    <t>** 09.48 % REC LTD - 10/08/2021</t>
  </si>
  <si>
    <t>INE020B08591</t>
  </si>
  <si>
    <t>NAV AS ON 28-FEB-21: RS.12.3516 (REGULAR PLAN - DIVIDEND)</t>
  </si>
  <si>
    <t>NAV AS ON 28-FEB-21: RS.12.3516 (REGULAR PLAN - GROWTH)</t>
  </si>
  <si>
    <t>NAV AS ON 28-FEB-21: RS.12.4497 (DIRECT - DIVIDEND)</t>
  </si>
  <si>
    <t>NAV AS ON 28-FEB-21: RS.12.4497 (DIRECT - GROWTH)</t>
  </si>
  <si>
    <t>NAV AS ON 31-AUG-20: RS.12.0323 (REGULAR PLAN - DIVIDEND)</t>
  </si>
  <si>
    <t>NAV AS ON 31-AUG-20: RS.12.0317 (REGULAR PLAN - GROWTH)</t>
  </si>
  <si>
    <t>NAV AS ON 31-AUG-20: RS.12.5435 (DIRECT - DIVIDEND)</t>
  </si>
  <si>
    <t>NAV AS ON 31-AUG-20: RS.12.1086 (DIRECT - GROWTH)</t>
  </si>
  <si>
    <t>AVERAGE MATURITY :   0.52 YEARS</t>
  </si>
  <si>
    <t>TATA FIXED MATURITY PLAN-SERIES 56 SCHEME - C (CLOSE ENDED SCHEME)</t>
  </si>
  <si>
    <t>** KOTAK MAHINDRA INVESTMENTS LTD - 15/09/2021 - ZCB</t>
  </si>
  <si>
    <t>INE975F07GB6</t>
  </si>
  <si>
    <t>** 08.70 % RELIANCE INDUSTRIES LTD - 18/07/2021</t>
  </si>
  <si>
    <t>** 07.57 % ULTRATECH CEMENT LTD - 06/08/2021</t>
  </si>
  <si>
    <t>INE481G07182</t>
  </si>
  <si>
    <t>** 07.55 % REC LTD - 26/09/2021</t>
  </si>
  <si>
    <t>** 08.40 % POWER GRID CORPORATION OF INDIA LTD - 14/09/2021</t>
  </si>
  <si>
    <t>INE752E07MZ9</t>
  </si>
  <si>
    <t>** 09.14 % BAJAJ HOUSING FINANCE LTD - 03/09/2021</t>
  </si>
  <si>
    <t>INE377Y07078</t>
  </si>
  <si>
    <t>NAV AS ON 28-FEB-21: RS.12.4093 (REGULAR PLAN - DIVIDEND)</t>
  </si>
  <si>
    <t>NAV AS ON 28-FEB-21: RS.12.4094 (REGULAR PLAN - GROWTH)</t>
  </si>
  <si>
    <t>NAV AS ON 28-FEB-21: RS.12.5087 (DIRECT - DIVIDEND)</t>
  </si>
  <si>
    <t>NAV AS ON 28-FEB-21: RS.12.5087 (DIRECT - GROWTH)</t>
  </si>
  <si>
    <t>NAV AS ON 31-AUG-20: RS.12.102 (REGULAR PLAN - DIVIDEND)</t>
  </si>
  <si>
    <t>NAV AS ON 31-AUG-20: RS.12.1014 (REGULAR PLAN - GROWTH)</t>
  </si>
  <si>
    <t>NAV AS ON 31-AUG-20: RS.12.2474 (DIRECT - DIVIDEND)</t>
  </si>
  <si>
    <t>NAV AS ON 31-AUG-20: RS.12.1825 (DIRECT - GROWTH)</t>
  </si>
  <si>
    <t>AVERAGE MATURITY :   0.47 YEARS</t>
  </si>
  <si>
    <t>TATA FIXED MATURITY PLAN-SERIES 56 SCHEME - B (CLOSE ENDED SCHEME)</t>
  </si>
  <si>
    <t>** JM FINANCIAL ASSET RECONSTRUCTION COMPANY LTD - 12/08/2021 - ZCB</t>
  </si>
  <si>
    <t>INE265J07233</t>
  </si>
  <si>
    <t>** IIFL HOME FINANCE LTD - 26/07/2021 - ZCB</t>
  </si>
  <si>
    <t>INE477L07883</t>
  </si>
  <si>
    <t>** ADITYA BIRLA FASHION &amp; RETAIL LTD - 14/08/2021 - ZCB</t>
  </si>
  <si>
    <t>INE647O08073</t>
  </si>
  <si>
    <t>** 08.37 % NABARD - 03/08/2021</t>
  </si>
  <si>
    <t>INE261F08AM9</t>
  </si>
  <si>
    <t>** 08.14 % BAJAJ HOUSING FINANCE LTD - 04/06/2021</t>
  </si>
  <si>
    <t>INE377Y07045</t>
  </si>
  <si>
    <t>** 09.75 % MAHINDRA RURAL HOUSING FINANCE LTD - 27/09/2021</t>
  </si>
  <si>
    <t>CARE- AAA</t>
  </si>
  <si>
    <t>INE950O07305</t>
  </si>
  <si>
    <t>** 08.95 % L&amp;T FINANCE LTD - 16/08/2021</t>
  </si>
  <si>
    <t>INE027E07709</t>
  </si>
  <si>
    <t>** 09.36 % POWER FINANCE CORPORATION - 01/08/2021</t>
  </si>
  <si>
    <t>INE134E08DR4</t>
  </si>
  <si>
    <t>** 09.38 % EXIM - 29/09/2021</t>
  </si>
  <si>
    <t>INE514E08AG6</t>
  </si>
  <si>
    <t>** 09.10 % SHRIRAM TRANS. FIN. CO. LTD - 12/07/2021</t>
  </si>
  <si>
    <t>INE721A07NV9</t>
  </si>
  <si>
    <t>NAV AS ON 28-FEB-21: RS.12.1361 (REGULAR PLAN - DIVIDEND)</t>
  </si>
  <si>
    <t>NAV AS ON 28-FEB-21: RS.12.1361 (REGULAR PLAN - GROWTH)</t>
  </si>
  <si>
    <t>NAV AS ON 28-FEB-21: RS.12.2437 (DIRECT - DIVIDEND)</t>
  </si>
  <si>
    <t>NAV AS ON 28-FEB-21: RS.12.2438 (DIRECT - GROWTH)</t>
  </si>
  <si>
    <t>NAV AS ON 31-AUG-20: RS.11.7834 (REGULAR PLAN - DIVIDEND)</t>
  </si>
  <si>
    <t>NAV AS ON 31-AUG-20: RS.11.7809 (REGULAR PLAN - GROWTH)</t>
  </si>
  <si>
    <t>NAV AS ON 31-AUG-20: RS.11.8958 (DIRECT - DIVIDEND)</t>
  </si>
  <si>
    <t>NAV AS ON 31-AUG-20: RS.11.8673 (DIRECT - GROWTH)</t>
  </si>
  <si>
    <t>AVERAGE MATURITY :   0.40 YEARS</t>
  </si>
  <si>
    <t>AVERAGE MATURITY :   0.43 YEARS</t>
  </si>
  <si>
    <t>NAV AS ON 31-AUG-20: RS.12.197 (DIRECT - GROWTH)</t>
  </si>
  <si>
    <t>NAV AS ON 31-AUG-20: RS.12.2034 (DIRECT - DIVIDEND)</t>
  </si>
  <si>
    <t>NAV AS ON 31-AUG-20: RS.12.1422 (REGULAR PLAN - GROWTH)</t>
  </si>
  <si>
    <t>NAV AS ON 31-AUG-20: RS.12.1426 (REGULAR PLAN - DIVIDEND)</t>
  </si>
  <si>
    <t>NAV AS ON 28-FEB-21: RS.12.4723 (DIRECT - GROWTH)</t>
  </si>
  <si>
    <t>NAV AS ON 28-FEB-21: RS.12.4723 (DIRECT - DIVIDEND)</t>
  </si>
  <si>
    <t>NAV AS ON 28-FEB-21: RS.12.4048 (REGULAR PLAN - GROWTH)</t>
  </si>
  <si>
    <t>NAV AS ON 28-FEB-21: RS.12.4049 (REGULAR PLAN - DIVIDEND)</t>
  </si>
  <si>
    <t>INE115A07ON9</t>
  </si>
  <si>
    <t>** 06.95 % LIC HOUSING FINANCE LTD - 04/06/2021</t>
  </si>
  <si>
    <t>** 08.20 % HDFC LTD - 29/07/2021</t>
  </si>
  <si>
    <t>INE752E07GA4</t>
  </si>
  <si>
    <t>** 08.80 % POWER GRID CORPORATION OF INDIA LTD - 29/09/2021</t>
  </si>
  <si>
    <t>(I) NON-CONVERTIBLE DEBENTURES/BONDS</t>
  </si>
  <si>
    <t>TATA FIXED MATURITY PLAN-SERIES 56 SCHEME - A (CLOSE ENDED SCHEME)</t>
  </si>
  <si>
    <t>NAV AS ON 31-AUG-20: RS.12.1969 (DIRECT - GROWTH)</t>
  </si>
  <si>
    <t>NAV AS ON 31-AUG-20: RS.12.3648 (DIRECT - DIVIDEND)</t>
  </si>
  <si>
    <t>NAV AS ON 31-AUG-20: RS.12.1413 (REGULAR PLAN - GROWTH)</t>
  </si>
  <si>
    <t>NAV AS ON 31-AUG-20: RS.12.1416 (REGULAR PLAN - DIVIDEND)</t>
  </si>
  <si>
    <t>NAV AS ON 28-FEB-21: RS.12.502 (DIRECT - GROWTH)</t>
  </si>
  <si>
    <t>NAV AS ON 28-FEB-21: RS.12.5019 (DIRECT - DIVIDEND)</t>
  </si>
  <si>
    <t>NAV AS ON 28-FEB-21: RS.12.4336 (REGULAR PLAN - GROWTH)</t>
  </si>
  <si>
    <t>NAV AS ON 28-FEB-21: RS.12.4336 (REGULAR PLAN - DIVIDEND)</t>
  </si>
  <si>
    <t>INE476M07BP2</t>
  </si>
  <si>
    <t>** 08.71 % L&amp;T HOUSING FINANCE LTD - 03/08/2021</t>
  </si>
  <si>
    <t>TATA FIXED MATURITY PLAN-SERIES 55 SCHEME - I (CLOSE ENDED SCHEME)</t>
  </si>
  <si>
    <t>AVERAGE MATURITY :   0.41 YEARS</t>
  </si>
  <si>
    <t>NAV AS ON 31-AUG-20: RS.12.1534 (DIRECT - GROWTH)</t>
  </si>
  <si>
    <t>NAV AS ON 31-AUG-20: RS.12.2544 (DIRECT - DIVIDEND)</t>
  </si>
  <si>
    <t>NAV AS ON 31-AUG-20: RS.12.0971 (REGULAR PLAN - GROWTH)</t>
  </si>
  <si>
    <t>NAV AS ON 31-AUG-20: RS.12.0983 (REGULAR PLAN - DIVIDEND)</t>
  </si>
  <si>
    <t>NAV AS ON 28-FEB-21: RS.12.4464 (DIRECT - GROWTH)</t>
  </si>
  <si>
    <t>NAV AS ON 28-FEB-21: RS.12.4463 (DIRECT - DIVIDEND)</t>
  </si>
  <si>
    <t>NAV AS ON 28-FEB-21: RS.12.3775 (REGULAR PLAN - GROWTH)</t>
  </si>
  <si>
    <t>NAV AS ON 28-FEB-21: RS.12.3774 (REGULAR PLAN - DIVIDEND)</t>
  </si>
  <si>
    <t>INE481G08057</t>
  </si>
  <si>
    <t>** 08.36 % ULTRATECH CEMENT LTD - 07/06/2021</t>
  </si>
  <si>
    <t>INE377Y07060</t>
  </si>
  <si>
    <t>** 08.60 % BAJAJ HOUSING FINANCE LTD - 06/07/2021</t>
  </si>
  <si>
    <t>INE916DA7PR6</t>
  </si>
  <si>
    <t>** KOTAK MAHINDRA PRIME LTD - 06/07/2021 - ZCB</t>
  </si>
  <si>
    <t>INE134E08IH4</t>
  </si>
  <si>
    <t>** 07.50 % POWER FINANCE CORPORATION - 16/08/2021</t>
  </si>
  <si>
    <t>INE660A07PT8</t>
  </si>
  <si>
    <t>** SUNDARAM FIN LTD - 31/08/2021 - ZCB</t>
  </si>
  <si>
    <t>INE891K07440</t>
  </si>
  <si>
    <t>** AXIS FINANCE LTD - 31/08/2021 - ZCB</t>
  </si>
  <si>
    <t>IN2820160165</t>
  </si>
  <si>
    <t>SDL PUNJAB 7.75% (13/07/2021)</t>
  </si>
  <si>
    <t>IN1020110046</t>
  </si>
  <si>
    <t xml:space="preserve">SDL ANDHRA PRADESH 8.66% (06/07/2021) </t>
  </si>
  <si>
    <t>TATA FIXED MATURITY PLAN-SERIES 55 SCHEME - G (CLOSE ENDED SCHEME)</t>
  </si>
  <si>
    <t>$  - DEWAN HOUSING FINANCE CORPORATION LTD(SR.-I) 8.90% NCD (04/06/2021) Principal due on 4th June 2021 Rs 720.00 Lakhs and Interest is Rs.120.38 Lakhs</t>
  </si>
  <si>
    <t>$</t>
  </si>
  <si>
    <t>INE202B07IY2</t>
  </si>
  <si>
    <t>DEWAN HOUSING FINANCE CORPORATION LTD(SR.-I) 8.90% NCD (04/06/2021)</t>
  </si>
  <si>
    <t xml:space="preserve">Total Amount due ( principal and interest ) (Rupees in Lakhs) </t>
  </si>
  <si>
    <t xml:space="preserve">value of the security considered under net receivables ( value recognized in NAV as % to NAV) </t>
  </si>
  <si>
    <t>value of the security considered under net receivables  (value recognized in NAV in absolute terms. Rupees in Lakhs)</t>
  </si>
  <si>
    <t>ISIN Number</t>
  </si>
  <si>
    <t>Name  / Description Of The Security</t>
  </si>
  <si>
    <t>DETAILS OF INSTRUMENTS BELOW INVESTMENT GRADE OR DEFAULT</t>
  </si>
  <si>
    <t>AVERAGE MATURITY :   0.39 YEARS</t>
  </si>
  <si>
    <t>NAV AS ON 31-AUG-20: RS.10.8031 (DIRECT - GROWTH)</t>
  </si>
  <si>
    <t>NAV AS ON 31-AUG-20: RS.10.8184 (DIRECT - DIVIDEND)</t>
  </si>
  <si>
    <t>NAV AS ON 31-AUG-20: RS.10.7195 (REGULAR PLAN - GROWTH)</t>
  </si>
  <si>
    <t>NAV AS ON 31-AUG-20: RS.10.7201 (REGULAR PLAN - DIVIDEND)</t>
  </si>
  <si>
    <t>NAV AS ON 28-FEB-21: RS.11.2451 (DIRECT - GROWTH)</t>
  </si>
  <si>
    <t>NAV AS ON 28-FEB-21: RS.11.2451 (DIRECT - DIVIDEND)</t>
  </si>
  <si>
    <t>NAV AS ON 28-FEB-21: RS.11.1383 (REGULAR PLAN - GROWTH)</t>
  </si>
  <si>
    <t>NAV AS ON 28-FEB-21: RS.11.1382 (REGULAR PLAN - DIVIDEND)</t>
  </si>
  <si>
    <t>TOTAL BELOW INVESTMENT GRADE OR DEFAULT PROVIDED FOR: TABLE GIVEN BELOW</t>
  </si>
  <si>
    <t>INE134E08DQ6</t>
  </si>
  <si>
    <t>** 09.61 % POWER FINANCE CORPORATION - 29/06/2021</t>
  </si>
  <si>
    <t>CARE- D</t>
  </si>
  <si>
    <t>** 08.90 % DEWAN HOUSING FIN CORPORATION LTD - 04/06/2021</t>
  </si>
  <si>
    <t>** 08.81 % HDB FINANCIAL SERVICES LTD - 07/07/2021</t>
  </si>
  <si>
    <t>INE245A07226</t>
  </si>
  <si>
    <t>CARE AA</t>
  </si>
  <si>
    <t>** 09.15 % TATA POWER COMPANY LTD - 23/07/2021</t>
  </si>
  <si>
    <t>INE477L07917</t>
  </si>
  <si>
    <t>** IIFL HOME FINANCE LTD - 11/08/2021 - ZCB</t>
  </si>
  <si>
    <t>INE941D07125</t>
  </si>
  <si>
    <t>** 10.40 % SIKKA PORTS AND TERMINALS LTD - 18/07/2021</t>
  </si>
  <si>
    <t>** EDELWEISS RURAL &amp; CORPORATE SERVICES LTD - 15/07/2021 - ZCB</t>
  </si>
  <si>
    <t>TATA FIXED MATURITY PLAN-SERIES 55 SCHEME - F (CLOSE ENDED SCHEME)</t>
  </si>
  <si>
    <t>$  - DEWAN HOUSING FINANCE CORPORATION LTD(SR.-I) 8.90% NCD (04/06/2021) Principal due on 4th June 2021 Rs 730.00 Lakhs and Interest is Rs.128.16 Lakhs</t>
  </si>
  <si>
    <t>AVERAGE MATURITY :   0.35 YEARS</t>
  </si>
  <si>
    <t>NAV AS ON 31-AUG-20: RS.10.8899 (DIRECT - GROWTH)</t>
  </si>
  <si>
    <t>NAV AS ON 31-AUG-20: RS.10.9135 (DIRECT - DIVIDEND)</t>
  </si>
  <si>
    <t>NAV AS ON 31-AUG-20: RS.10.8021 (REGULAR PLAN - GROWTH)</t>
  </si>
  <si>
    <t>NAV AS ON 31-AUG-20: RS.10.8016 (REGULAR PLAN - DIVIDEND)</t>
  </si>
  <si>
    <t>NAV AS ON 28-FEB-21: RS.11.4063 (DIRECT - GROWTH)</t>
  </si>
  <si>
    <t>NAV AS ON 28-FEB-21: RS.11.4064 (DIRECT - DIVIDEND)</t>
  </si>
  <si>
    <t>NAV AS ON 28-FEB-21: RS.11.2942 (REGULAR PLAN - GROWTH)</t>
  </si>
  <si>
    <t>NAV AS ON 28-FEB-21: RS.11.2941 (REGULAR PLAN - DIVIDEND)</t>
  </si>
  <si>
    <t>INE020B08BN4</t>
  </si>
  <si>
    <t>** 08.15 % REC LTD - 18/06/2021</t>
  </si>
  <si>
    <t>** 07.18 % REC LTD - 21/05/2021</t>
  </si>
  <si>
    <t>** EDELWEISS RETAIL FINANCE LTD - 29/07/2021 - ZCB</t>
  </si>
  <si>
    <t>** JM FINANCIAL ASSET RECONSTRUCTION COMPANY LTD - 15/07/2021 - ZCB</t>
  </si>
  <si>
    <t>TATA FIXED MATURITY PLAN-SERIES 55 SCHEME - E (CLOSE ENDED SCHEME)</t>
  </si>
  <si>
    <t>AVERAGE MATURITY :   0.31 YEARS</t>
  </si>
  <si>
    <t>NAV AS ON 31-AUG-20: RS.12.0503 (DIRECT - GROWTH)</t>
  </si>
  <si>
    <t>NAV AS ON 31-AUG-20: RS.12.079 (DIRECT - DIVIDEND)</t>
  </si>
  <si>
    <t>NAV AS ON 31-AUG-20: RS.11.9911 (REGULAR PLAN - GROWTH)</t>
  </si>
  <si>
    <t>NAV AS ON 31-AUG-20: RS.11.9917 (REGULAR PLAN - DIVIDEND)</t>
  </si>
  <si>
    <t>NAV AS ON 28-FEB-21: RS.12.3133 (DIRECT - GROWTH)</t>
  </si>
  <si>
    <t>NAV AS ON 28-FEB-21: RS.12.3133 (DIRECT - DIVIDEND)</t>
  </si>
  <si>
    <t>NAV AS ON 28-FEB-21: RS.12.2415 (REGULAR PLAN - GROWTH)</t>
  </si>
  <si>
    <t>NAV AS ON 28-FEB-21: RS.12.2415 (REGULAR PLAN - DIVIDEND)</t>
  </si>
  <si>
    <t>INE053F09EH0</t>
  </si>
  <si>
    <t>** 08.64 % INDIAN RAILWAYS FINANCE CORPORATION LTD - 17/05/2021</t>
  </si>
  <si>
    <t>INE001A07GV0</t>
  </si>
  <si>
    <t>** 09.90 % HDFC LTD - 10/06/2021</t>
  </si>
  <si>
    <t>INE752E07IG7</t>
  </si>
  <si>
    <t>** 09.64 % POWER GRID CORPORATION OF INDIA LTD - 31/05/2021</t>
  </si>
  <si>
    <t>** 08.32 % RELIANCE INDUSTRIES LTD - 08/07/2021</t>
  </si>
  <si>
    <t>INE556F08JF7</t>
  </si>
  <si>
    <t>** 08.50 % SMALL INDUST DEVLOP BANK  OF INDIA - 21/06/2021</t>
  </si>
  <si>
    <t>INE020B07IW2</t>
  </si>
  <si>
    <t>** 09.40 % REC LTD - 17/07/2021</t>
  </si>
  <si>
    <t>INE445L08334</t>
  </si>
  <si>
    <t>ICRA- AAA(CE)</t>
  </si>
  <si>
    <t>** 08.12 % NABHA POWER LTD - 28/04/2021</t>
  </si>
  <si>
    <t>INE660A07PQ4</t>
  </si>
  <si>
    <t>** SUNDARAM FIN LTD - 21/07/2021 - ZCB</t>
  </si>
  <si>
    <t>TATA FIXED MATURITY PLAN-SERIES 55 SCHEME - D (CLOSE ENDED SCHEME)</t>
  </si>
  <si>
    <t>AVERAGE MATURITY :   0.22 YEARS</t>
  </si>
  <si>
    <t>NAV AS ON 31-AUG-20: RS.12.0799 (DIRECT - GROWTH)</t>
  </si>
  <si>
    <t>NAV AS ON 31-AUG-20: RS.12.2574 (DIRECT - DIVIDEND)</t>
  </si>
  <si>
    <t>NAV AS ON 31-AUG-20: RS.12.0191 (REGULAR PLAN - GROWTH)</t>
  </si>
  <si>
    <t>NAV AS ON 31-AUG-20: RS.12.0193 (REGULAR PLAN - DIVIDEND)</t>
  </si>
  <si>
    <t>NAV AS ON 28-FEB-21: RS.12.3457 (DIRECT - GROWTH)</t>
  </si>
  <si>
    <t>NAV AS ON 28-FEB-21: RS.12.3457 (DIRECT - DIVIDEND)</t>
  </si>
  <si>
    <t>NAV AS ON 28-FEB-21: RS.12.2723 (REGULAR PLAN - GROWTH)</t>
  </si>
  <si>
    <t>NAV AS ON 28-FEB-21: RS.12.2723 (REGULAR PLAN - DIVIDEND)</t>
  </si>
  <si>
    <t>INE752E07ER3</t>
  </si>
  <si>
    <t>** 09.47 % POWER GRID CORPORATION OF INDIA LTD - 31/03/2021</t>
  </si>
  <si>
    <t>INE053F09HR2</t>
  </si>
  <si>
    <t>** 09.57 % INDIAN RAILWAYS FINANCE CORPORATION LTD - 31/05/2021</t>
  </si>
  <si>
    <t>INE514E08FD2</t>
  </si>
  <si>
    <t>** 08.00 % EXIM - 27/05/2021</t>
  </si>
  <si>
    <t>INE020B08AS5</t>
  </si>
  <si>
    <t>** 07.70 % REC LTD - 15/03/2021</t>
  </si>
  <si>
    <t>INE377Y07037</t>
  </si>
  <si>
    <t>** BAJAJ HOUSING FINANCE LTD - 04/05/2021 - ZCB</t>
  </si>
  <si>
    <t>INE891K07390</t>
  </si>
  <si>
    <t>** AXIS FINANCE LTD - 14/06/2021 - ZCB</t>
  </si>
  <si>
    <t>INE660A07PN1</t>
  </si>
  <si>
    <t>** SUNDARAM FIN LTD - 15/06/2021 - ZCB</t>
  </si>
  <si>
    <t>IN3420110048</t>
  </si>
  <si>
    <t>SDL WEST BENGAL 8.60% (08/06/2021)</t>
  </si>
  <si>
    <t>TATA FIXED MATURITY PLAN-SERIES 55 SCHEME - B (CLOSE ENDED SCHEME)</t>
  </si>
  <si>
    <t>AVERAGE MATURITY :   0.20 YEARS</t>
  </si>
  <si>
    <t>NAV AS ON 31-AUG-20: RS.12.3072 (DIRECT - GROWTH)</t>
  </si>
  <si>
    <t>NAV AS ON 31-AUG-20: RS.12.406 (DIRECT - DIVIDEND)</t>
  </si>
  <si>
    <t>NAV AS ON 31-AUG-20: RS.12.2526 (REGULAR PLAN - GROWTH)</t>
  </si>
  <si>
    <t>NAV AS ON 31-AUG-20: RS.12.2526 (REGULAR PLAN - DIVIDEND)</t>
  </si>
  <si>
    <t>NAV AS ON 28-FEB-21: RS.12.5697 (DIRECT - GROWTH)</t>
  </si>
  <si>
    <t>NAV AS ON 28-FEB-21: RS.12.5697 (DIRECT - DIVIDEND)</t>
  </si>
  <si>
    <t>NAV AS ON 28-FEB-21: RS.12.5026 (REGULAR PLAN - GROWTH)</t>
  </si>
  <si>
    <t>NAV AS ON 28-FEB-21: RS.12.5025 (REGULAR PLAN - DIVIDEND)</t>
  </si>
  <si>
    <t>INE028A16CD1</t>
  </si>
  <si>
    <t>IND A1+</t>
  </si>
  <si>
    <t>** - BANK OF BARODA - CD - 26/04/2021</t>
  </si>
  <si>
    <t>INE134E08925</t>
  </si>
  <si>
    <t>** 08.85 % POWER FINANCE CORPORATION - 31/05/2021</t>
  </si>
  <si>
    <t>INE134E08DM5</t>
  </si>
  <si>
    <t>** 09.18 % POWER FINANCE CORPORATION - 15/04/2021</t>
  </si>
  <si>
    <t>INE134E08DN3</t>
  </si>
  <si>
    <t>** 09.70 % POWER FINANCE CORPORATION - 09/06/2021</t>
  </si>
  <si>
    <t>INE733E07KB4</t>
  </si>
  <si>
    <t>** 08.10 % NTPC LTD - 27/05/2021</t>
  </si>
  <si>
    <t>INE031A08590</t>
  </si>
  <si>
    <t>** 07.68 % HOUSING &amp; URBAN DEVELOPMENT CORPORATION LTD - 05/04/2021</t>
  </si>
  <si>
    <t>** 08.75 % HDFC LTD - 04/03/2021</t>
  </si>
  <si>
    <t>INE053F09HO9</t>
  </si>
  <si>
    <t>** 09.27 % INDIAN RAILWAYS FINANCE CORPORATION LTD - 10/05/2021</t>
  </si>
  <si>
    <t>INE916DA7PO3</t>
  </si>
  <si>
    <t>** KOTAK MAHINDRA PRIME LTD - 27/05/2021 - ZCB</t>
  </si>
  <si>
    <t>TATA FIXED MATURITY PLAN-SERIES 55 SCHEME - A (CLOSE ENDED SCHEME)</t>
  </si>
  <si>
    <t>NAV AS ON 31-AUG-20: RS.12.3615 (DIRECT - GROWTH)</t>
  </si>
  <si>
    <t>NAV AS ON 31-AUG-20: RS.12.372 (DIRECT - DIVIDEND)</t>
  </si>
  <si>
    <t>NAV AS ON 31-AUG-20: RS.12.2906 (REGULAR PLAN - GROWTH)</t>
  </si>
  <si>
    <t>NAV AS ON 31-AUG-20: RS.12.2909 (REGULAR PLAN - DIVIDEND)</t>
  </si>
  <si>
    <t>NAV AS ON 28-FEB-21: RS.12.6291 (DIRECT - GROWTH)</t>
  </si>
  <si>
    <t>NAV AS ON 28-FEB-21: RS.12.6291 (DIRECT - DIVIDEND)</t>
  </si>
  <si>
    <t>NAV AS ON 28-FEB-21: RS.12.5452 (REGULAR PLAN - GROWTH)</t>
  </si>
  <si>
    <t>NAV AS ON 28-FEB-21: RS.12.5451 (REGULAR PLAN - DIVIDEND)</t>
  </si>
  <si>
    <t>INE031A08566</t>
  </si>
  <si>
    <t>** 07.73 % HOUSING &amp; URBAN DEVELOPMENT CORPORATION LTD - 15/04/2021</t>
  </si>
  <si>
    <t>INE031A08608</t>
  </si>
  <si>
    <t>** 07.63 % HOUSING &amp; URBAN DEVELOPMENT CORPORATION LTD - 03/05/2021</t>
  </si>
  <si>
    <t>INE756I07BW1</t>
  </si>
  <si>
    <t>** HDB FINANCIAL SERVICES LTD - 06/04/2021 - ZCB</t>
  </si>
  <si>
    <t>INE071G07314</t>
  </si>
  <si>
    <t>** 08.22 % ICICI HOME FINANCE CO.LTD - 27/05/2021</t>
  </si>
  <si>
    <t>INE916DA7PI5</t>
  </si>
  <si>
    <t>** KOTAK MAHINDRA PRIME LTD - 26/04/2021 - ZCB</t>
  </si>
  <si>
    <t>INE377Y07029</t>
  </si>
  <si>
    <t>** BAJAJ HOUSING FINANCE LTD - 06/04/2021 - ZCB</t>
  </si>
  <si>
    <t>IN2920160073</t>
  </si>
  <si>
    <t>SDL RAJASTHAN UDAY 8.15% (23/06/2021)</t>
  </si>
  <si>
    <t>TATA FIXED MATURITY PLAN-SERIES 54 SCHEME - A (CLOSE ENDED SCHEME)</t>
  </si>
  <si>
    <t>AVERAGE MATURITY :   0.11 YEARS</t>
  </si>
  <si>
    <t>NAV AS ON 31-AUG-20: RS.12.2363 (DIRECT - GROWTH)</t>
  </si>
  <si>
    <t>NAV AS ON 31-AUG-20: RS.12.2512 (DIRECT - DIVIDEND)</t>
  </si>
  <si>
    <t>NAV AS ON 31-AUG-20: RS.12.1754 (REGULAR PLAN - GROWTH)</t>
  </si>
  <si>
    <t>NAV AS ON 31-AUG-20: RS.12.1764 (REGULAR PLAN - DIVIDEND)</t>
  </si>
  <si>
    <t>NAV AS ON 28-FEB-21: RS.12.4882 (DIRECT - GROWTH)</t>
  </si>
  <si>
    <t>NAV AS ON 28-FEB-21: RS.12.4882 (DIRECT - DIVIDEND)</t>
  </si>
  <si>
    <t>NAV AS ON 28-FEB-21: RS.12.4147 (REGULAR PLAN - GROWTH)</t>
  </si>
  <si>
    <t>NAV AS ON 28-FEB-21: RS.12.4146 (REGULAR PLAN - DIVIDEND)</t>
  </si>
  <si>
    <t>INE514E08951</t>
  </si>
  <si>
    <t>** 09.15 % EXIM - 18/03/2021</t>
  </si>
  <si>
    <t>INE514E08977</t>
  </si>
  <si>
    <t>** 09.15 % EXIM - 30/03/2021</t>
  </si>
  <si>
    <t>** 07.65 % INDIAN RAILWAYS FINANCE CORPORATION LTD - 15/03/2021</t>
  </si>
  <si>
    <t>INE556F08JD2</t>
  </si>
  <si>
    <t>** 07.65 % SMALL INDUST DEVLOP BANK  OF INDIA - 15/04/2021</t>
  </si>
  <si>
    <t>INE296A07QJ0</t>
  </si>
  <si>
    <t>** BAJAJ FINANCE LTD - 15/04/2021 - ZCB</t>
  </si>
  <si>
    <t>IN1020100153</t>
  </si>
  <si>
    <t xml:space="preserve">SDL ANDHRA PRADESH 8.37% (16/03/2021) </t>
  </si>
  <si>
    <t>IN2820110012</t>
  </si>
  <si>
    <t>SDL PUNJAB 8.36% (08/04/2021)</t>
  </si>
  <si>
    <t>TATA FIXED MATURITY PLAN-SERIES 53 SCHEME - B (CLOSE ENDED SCHEME)</t>
  </si>
  <si>
    <t>AVERAGE MATURITY :   0.10 YEARS</t>
  </si>
  <si>
    <t>NAV AS ON 31-AUG-20: RS.12.2707 (DIRECT - GROWTH)</t>
  </si>
  <si>
    <t>NAV AS ON 31-AUG-20: RS.12.2821 (DIRECT - DIVIDEND)</t>
  </si>
  <si>
    <t>NAV AS ON 31-AUG-20: RS.12.2093 (REGULAR PLAN - GROWTH)</t>
  </si>
  <si>
    <t>NAV AS ON 31-AUG-20: RS.12.2103 (REGULAR PLAN - DIVIDEND)</t>
  </si>
  <si>
    <t>NAV AS ON 28-FEB-21: RS.12.5201 (DIRECT - GROWTH)</t>
  </si>
  <si>
    <t>NAV AS ON 28-FEB-21: RS.12.5201 (DIRECT - DIVIDEND)</t>
  </si>
  <si>
    <t>NAV AS ON 28-FEB-21: RS.12.4461 (REGULAR PLAN - GROWTH)</t>
  </si>
  <si>
    <t>NAV AS ON 28-FEB-21: RS.12.4461 (REGULAR PLAN - DIVIDEND)</t>
  </si>
  <si>
    <t>NON-CONVERTIBLE DEBENTURES/BONDS/FRN'S TOTAL</t>
  </si>
  <si>
    <t>INE115A07MX2</t>
  </si>
  <si>
    <t>** LIC HOUSING FINANCE LTD - ZCB - 25/03/2021</t>
  </si>
  <si>
    <t>(III) PRIVATELY PLACED/UNLISTED/ZCB</t>
  </si>
  <si>
    <t>INE134E08JJ8</t>
  </si>
  <si>
    <t>** 07.73 % POWER FINANCE CORPORATION - 12/03/2021</t>
  </si>
  <si>
    <t>TATA FIXED MATURITY PLAN-SERIES 53 SCHEME - A (CLOSE ENDED SCHEME)</t>
  </si>
  <si>
    <t>$  - INFRASTRUCTURE LEASING &amp; FINANCIAL SERVICES LTD CP (29/10/2018) - Principal due on 29th October 2018 is Rs 5,000.00 Lakhs</t>
  </si>
  <si>
    <t xml:space="preserve"> -   </t>
  </si>
  <si>
    <t>Nil</t>
  </si>
  <si>
    <t>INE871D14KF1</t>
  </si>
  <si>
    <t>INFRASTRUCTURE LEASING &amp; FINANCIAL SERVICES LTD CP (29/10/2018)</t>
  </si>
  <si>
    <t xml:space="preserve">Total Amount due ( principal and interest ) 
(Rupees in Lakhs) </t>
  </si>
  <si>
    <t>AVERAGE MATURITY :   4.71 MONTHS</t>
  </si>
  <si>
    <t>DIVIDEND DECLARED: PLEASE REFER DIVIDEND HISTORY TABLE</t>
  </si>
  <si>
    <t>NAV AS ON 31-AUG-20: RS.1114.52 (DIRECT - DAILY DIVIDEND)</t>
  </si>
  <si>
    <t>NAV AS ON 31-AUG-20: RS.3579.1729 (DIRECT - GROWTH)</t>
  </si>
  <si>
    <t>NAV AS ON 31-AUG-20: RS.1114.52 (REGULAR PLAN - DAILY DIVIDEND)</t>
  </si>
  <si>
    <t>NAV AS ON 31-AUG-20: RS.3554.2632 (REGULAR PLAN - GROWTH)</t>
  </si>
  <si>
    <t>NAV AS ON 28-FEB-21: RS.1114.7445 (DIRECT - DAILY DIVIDEND)</t>
  </si>
  <si>
    <t>NAV AS ON 28-FEB-21: RS.3652.7976 (DIRECT - GROWTH)</t>
  </si>
  <si>
    <t>NAV AS ON 28-FEB-21: RS.1114.7308 (REGULAR PLAN - DAILY DIVIDEND)</t>
  </si>
  <si>
    <t>NAV AS ON 28-FEB-21: RS.3623.7337 (REGULAR PLAN - GROWTH)</t>
  </si>
  <si>
    <t>INE121A14TA9</t>
  </si>
  <si>
    <t>CRISIL- A1+</t>
  </si>
  <si>
    <t>** - CHOLAMANDALAM INVT &amp; FIN  CO LTD - CP - 25/06/2021</t>
  </si>
  <si>
    <t>INE909H14OT3</t>
  </si>
  <si>
    <t>** - TMF HOLDINGS LTD - CP - 11/02/2022</t>
  </si>
  <si>
    <t>INE261F16587</t>
  </si>
  <si>
    <t>** - NABARD - CD - 08/02/2022</t>
  </si>
  <si>
    <t>INE691I14KD7</t>
  </si>
  <si>
    <t>** - L&amp;T INFRASTUCTURE FINANCE CO LTD - CP - 15/06/2021</t>
  </si>
  <si>
    <t>INE027E14JT1</t>
  </si>
  <si>
    <t>** - L&amp;T FINANCE LTD - CP - 15/06/2021</t>
  </si>
  <si>
    <t>INE514E14PA5</t>
  </si>
  <si>
    <t>** - EXIM - CP - 16/06/2021</t>
  </si>
  <si>
    <t>INE095A16K56</t>
  </si>
  <si>
    <t>** - INDUSIND BANK LTD - CD - 11/06/2021</t>
  </si>
  <si>
    <t>INE238A163V8</t>
  </si>
  <si>
    <t>** - AXIS BANK LTD - CD - 10/06/2021</t>
  </si>
  <si>
    <t>INE087M14959</t>
  </si>
  <si>
    <t>** - BAHADUR CHAND INVESTMENTS PVT. LTD - CP - 30/04/2021</t>
  </si>
  <si>
    <t>INE144H14EA8</t>
  </si>
  <si>
    <t>** - DEUTSCHE INVESTMENT INDIA PVT LTD - CP - 30/04/2021</t>
  </si>
  <si>
    <t>INE245A14DU8</t>
  </si>
  <si>
    <t>** - TATA POWER COMPANY LTD - CP - 25/03/2021</t>
  </si>
  <si>
    <t>INE018A14ID4</t>
  </si>
  <si>
    <t>** - LARSEN &amp; TOUBRO LTD - CP - 25/03/2021</t>
  </si>
  <si>
    <t>INE517B14768</t>
  </si>
  <si>
    <t>** - TATA TELESERVICES (MAHARASHTRA) LTD - CP - 12/03/2021</t>
  </si>
  <si>
    <t>INE144H14DT0</t>
  </si>
  <si>
    <t>** - DEUTSCHE INVESTMENT INDIA PVT LTD - CP - 09/03/2021</t>
  </si>
  <si>
    <t>INE742F14NL1</t>
  </si>
  <si>
    <t>** - ADANI PORTS &amp; SPECIAL ECONOMIC ZONE LTD - CP - 05/03/2021</t>
  </si>
  <si>
    <t>INE095A16H77</t>
  </si>
  <si>
    <t>** - INDUSIND BANK LTD - CD - 05/03/2021</t>
  </si>
  <si>
    <t>INE667F14FI2</t>
  </si>
  <si>
    <t>** - SUNDARAM HOME FINANCE LTD - CP - 08/03/2021</t>
  </si>
  <si>
    <t>INE037E14985</t>
  </si>
  <si>
    <t>** - TATA TELESERVICES LTD - CP - 01/12/2021</t>
  </si>
  <si>
    <t>INE601U14HB1</t>
  </si>
  <si>
    <t>** - TATA MOTORS FINANCE LTD - CP - 21/02/2022</t>
  </si>
  <si>
    <t>INE691I14KT3</t>
  </si>
  <si>
    <t>** - L&amp;T INFRASTUCTURE FINANCE CO LTD - CP - 17/02/2022</t>
  </si>
  <si>
    <t>** - CAN FIN HOMES LTD - CP - 08/02/2022</t>
  </si>
  <si>
    <t>INE870H14LZ0</t>
  </si>
  <si>
    <t>** - NETWORK 18  MEDIA &amp; INVESTMENTS LTD - CP - 25/02/2022</t>
  </si>
  <si>
    <t>INE477A14BF2</t>
  </si>
  <si>
    <t>** - CAN FIN HOMES LTD - CP - 18/01/2022</t>
  </si>
  <si>
    <t>INE115A14DA5</t>
  </si>
  <si>
    <t>** - LIC HOUSING FINANCE LTD - CP - 14/02/2022</t>
  </si>
  <si>
    <t>INE261F16595</t>
  </si>
  <si>
    <t>** - NABARD - CD - 18/02/2022</t>
  </si>
  <si>
    <t>INE261F16579</t>
  </si>
  <si>
    <t>** - NABARD - CD - 27/01/2022</t>
  </si>
  <si>
    <t>INE261F14HQ3</t>
  </si>
  <si>
    <t>** - NABARD - CP - 30/07/2021</t>
  </si>
  <si>
    <t>IN002020X456</t>
  </si>
  <si>
    <t>** TREASURY BILL 91 DAYS (29/04/2021)</t>
  </si>
  <si>
    <t>INE929O14057</t>
  </si>
  <si>
    <t>** - RELIANCE RETAIL VENTURES LTD - CP - 15/03/2021</t>
  </si>
  <si>
    <t>INE514E16BR4</t>
  </si>
  <si>
    <t>** - EXIM - CD - 22/04/2021</t>
  </si>
  <si>
    <t>IN002020Y439</t>
  </si>
  <si>
    <t>** TREASURY BILL 182 DAYS (29/07/2021)</t>
  </si>
  <si>
    <t>INE660A14WA0</t>
  </si>
  <si>
    <t>** - SUNDARAM FIN LTD - CP - 26/08/2021</t>
  </si>
  <si>
    <t>INE002A14HL3</t>
  </si>
  <si>
    <t>** - RELIANCE INDUSTRIES LTD - CP - 28/06/2021</t>
  </si>
  <si>
    <t>INE028A16CE9</t>
  </si>
  <si>
    <t>** - BANK OF BARODA - CD - 28/05/2021</t>
  </si>
  <si>
    <t>IN002020Z048</t>
  </si>
  <si>
    <t>** TREASURY BILL 364 DAYS (29/04/2021)</t>
  </si>
  <si>
    <t>IN0020110022</t>
  </si>
  <si>
    <t>GOI -  7.80% (11/04/2021)</t>
  </si>
  <si>
    <t>TATA MONEY MARKET FUND</t>
  </si>
  <si>
    <t>(The scheme has 1 segregated portfolio which was created under Tata Corporate Bond Fund. Main portfolio Tata Corporate Bond Fund was merged with Tata Short Term Bond Fund w.e.f. 14th December 2019)</t>
  </si>
  <si>
    <t>$$  - DEWAN HOUSING FINANCE CORPORATION LTD(SR.-I B) 9.10% NCD (09/09/2019) Principal due on 9th September 2019 Rs 2,500.00 Lakhs and Interest is Rs. 226.88 Lakhs</t>
  </si>
  <si>
    <t>$  - DEWAN HOUSING FINANCE CORPORATION LTD(SR.-I A) 9.05% NCD (09/09/2019) Principal due on 9th September 2019 Rs 2,800.00 Lakhs and Interest is Rs.252.71 Lakhs</t>
  </si>
  <si>
    <t>INE202B07IK1</t>
  </si>
  <si>
    <t>DEWAN HOUSING FINANCE CORPORATION LTD(SR.-I B) 9.10% NCD (09/09/2019)</t>
  </si>
  <si>
    <t>INE871D14JS6</t>
  </si>
  <si>
    <t>DEWAN HOUSING FINANCE CORPORATION LTD(SR.-I A) 9.05% NCD (09/09/2019)</t>
  </si>
  <si>
    <t>DETAILS OF INSTRUMENT BELOW INVESTMENT GRADE OR DEFAULT</t>
  </si>
  <si>
    <t>NAV AS ON 31-AUG-20: RS.200.1834 (DIRECT - GROWTH)</t>
  </si>
  <si>
    <t>NAV AS ON 31-AUG-20: RS.82.0312 (DIRECT - MONTHLY DIVIDEND)</t>
  </si>
  <si>
    <t>NAV AS ON 31-AUG-20: RS.82.8462 (DIRECT - WEEKLY DIVIDEND)</t>
  </si>
  <si>
    <t>NAV AS ON 31-AUG-20: RS.82.5747 (DIRECT - DAILY DIVIDEND)</t>
  </si>
  <si>
    <t>NAV AS ON 31-AUG-20: RS.192.0252 (REGULAR PLAN - GROWTH)</t>
  </si>
  <si>
    <t>NAV AS ON 31-AUG-20: RS.81.8416 (REGULAR PLAN - MONTHLY DIVIDEND)</t>
  </si>
  <si>
    <t>NAV AS ON 31-AUG-20: RS.82.5787 (REGULAR PLAN - WEEKLY DIVIDEND)</t>
  </si>
  <si>
    <t>NAV AS ON 31-AUG-20: RS.82.3893 (REGULAR PLAN - DAILY DIVIDEND)</t>
  </si>
  <si>
    <t>NAV AS ON 28-FEB-21: RS.200.1834 (DIRECT - GROWTH)</t>
  </si>
  <si>
    <t>NAV AS ON 28-FEB-21: RS.82.0312 (DIRECT - MONTHLY DIVIDEND)</t>
  </si>
  <si>
    <t>NAV AS ON 28-FEB-21: RS.82.8462 (DIRECT - WEEKLY DIVIDEND)</t>
  </si>
  <si>
    <t>NAV AS ON 28-FEB-21: RS.82.5747 (DIRECT - DAILY DIVIDEND)</t>
  </si>
  <si>
    <t>NAV AS ON 28-FEB-21: RS.192.0252 (REGULAR PLAN - GROWTH)</t>
  </si>
  <si>
    <t>NAV AS ON 28-FEB-21: RS.81.8416 (REGULAR PLAN - MONTHLY DIVIDEND)</t>
  </si>
  <si>
    <t>NAV AS ON 28-FEB-21: RS.82.5787 (REGULAR PLAN - WEEKLY DIVIDEND)</t>
  </si>
  <si>
    <t>NAV AS ON 28-FEB-21: RS.82.3893 (REGULAR PLAN - DAILY DIVIDEND)</t>
  </si>
  <si>
    <t>TATA CORPORATE BOND FUND SEGREGATED PORTFOLIO 1</t>
  </si>
  <si>
    <t>$$$  - IL &amp; FS FINANCIAL SERVICES LTD 8.54% NCD - (08/11/2019) - Principal due on 8th November 2019 is Rs 2,500.00 Lakhs and Interest is Rs.266.58 Lakhs</t>
  </si>
  <si>
    <t>$$  - INFRASTRUCTURE LEASING &amp; FINANCIAL SERVICES LTD CP (27/11/2018) - Principal due on 27th November 2018 is Rs 14,500.00 Lakhs</t>
  </si>
  <si>
    <t>$  - INFRASTRUCTURE LEASING &amp; FINANCIAL SERVICES LTD CP (26/09/2018) - Principal due on 26th September 2018 is Rs 2,500.00 Lakhs</t>
  </si>
  <si>
    <t>$$$</t>
  </si>
  <si>
    <t>INE121H07BO7</t>
  </si>
  <si>
    <t>IL &amp; FS FINANCIAL SERVICES LTD 8.54% NCD - 08/11/2019</t>
  </si>
  <si>
    <t>$$</t>
  </si>
  <si>
    <t>INE871D14JU2</t>
  </si>
  <si>
    <t>INFRASTRUCTURE LEASING &amp; FINANCIAL SERVICES LTD CP (27/11/2018)</t>
  </si>
  <si>
    <t xml:space="preserve">INFRASTRUCTURE LEASING &amp; FINANCIAL SERVICES LTD CP (26/09/2018)  </t>
  </si>
  <si>
    <t>AVERAGE MATURITY :   2.85 YEARS</t>
  </si>
  <si>
    <t>NAV AS ON 31-AUG-20: RS.20.87 (DIRECT - PERIODIC DIVIDEND)</t>
  </si>
  <si>
    <t>NAV AS ON 31-AUG-20: RS.19.6612 (REGULAR PLAN - PERIODIC DIVIDEND)</t>
  </si>
  <si>
    <t>NAV AS ON 31-AUG-20: RS.39.3294 (DIRECT - GROWTH)</t>
  </si>
  <si>
    <t>NAV AS ON 31-AUG-20: RS.17.8644 (DIRECT - MONTHLY DIVIDEND)</t>
  </si>
  <si>
    <t>NAV AS ON 31-AUG-20: RS.37.0569 (REGULAR PLAN - GROWTH)</t>
  </si>
  <si>
    <t>NAV AS ON 31-AUG-20: RS.16.7498 (REGULAR PLAN - MONTHLY DIVIDEND)</t>
  </si>
  <si>
    <t>NAV AS ON 28-FEB-21: RS.21.3386 (DIRECT - PERIODIC DIVIDEND)</t>
  </si>
  <si>
    <t>NAV AS ON 28-FEB-21: RS.19.9981 (REGULAR PLAN - PERIODIC DIVIDEND)</t>
  </si>
  <si>
    <t>NAV AS ON 28-FEB-21: RS.40.213 (DIRECT - GROWTH)</t>
  </si>
  <si>
    <t>NAV AS ON 28-FEB-21: RS.18.2647 (DIRECT - MONTHLY DIVIDEND)</t>
  </si>
  <si>
    <t>NAV AS ON 28-FEB-21: RS.37.7063 (REGULAR PLAN - GROWTH)</t>
  </si>
  <si>
    <t>NAV AS ON 28-FEB-21: RS.17.0375 (REGULAR PLAN - MONTHLY DIVIDEND)</t>
  </si>
  <si>
    <t>INE238A166U3</t>
  </si>
  <si>
    <t>** - AXIS BANK LTD - CD - 22/10/2021</t>
  </si>
  <si>
    <t>INE238A160V4</t>
  </si>
  <si>
    <t>** - AXIS BANK LTD - CD - 17/12/2021</t>
  </si>
  <si>
    <t>INE514E16BV6</t>
  </si>
  <si>
    <t>** - EXIM - CD - 14/12/2021</t>
  </si>
  <si>
    <t>INE001A14WZ4</t>
  </si>
  <si>
    <t>** - HDFC LTD - CP - 28/10/2021</t>
  </si>
  <si>
    <t>INE238A167U1</t>
  </si>
  <si>
    <t>** - AXIS BANK LTD - CD - 24/11/2021</t>
  </si>
  <si>
    <t>INE018E08078</t>
  </si>
  <si>
    <t>** 08.10 % SBI CARDS &amp; PAYMENT SERVICES LTD - 17/10/2023</t>
  </si>
  <si>
    <t>INE018E08086</t>
  </si>
  <si>
    <t>** 08.30 % SBI CARDS &amp; PAYMENT SERVICES LTD - 17/05/2023</t>
  </si>
  <si>
    <t>(III) PRIVATELY PLACED/UNLISTED</t>
  </si>
  <si>
    <t>INE906B07GP0</t>
  </si>
  <si>
    <t>** 08.27 % NATIONAL HIGHWAYS AUTHORITY OF INDIA - 28/03/2029</t>
  </si>
  <si>
    <t>** 09.84 % IOT UTKAL ENERGY SERVICES LTD - 20/03/2021</t>
  </si>
  <si>
    <t>** 07.90 % INDIA INFRADEBT LTD - 31/10/2022</t>
  </si>
  <si>
    <t>INE537P07406</t>
  </si>
  <si>
    <t>** 08.37 % INDIA INFRADEBT LTD - 28/02/2023</t>
  </si>
  <si>
    <t>INE053F07BC1</t>
  </si>
  <si>
    <t>** 08.35 % INDIAN RAILWAYS FINANCE CORPORATION LTD - 13/03/2029</t>
  </si>
  <si>
    <t>INE537P07430</t>
  </si>
  <si>
    <t>** 09.25 % INDIA INFRADEBT LTD - 19/06/2023</t>
  </si>
  <si>
    <t>INE001A07ST9</t>
  </si>
  <si>
    <t>** 05.78 % HDFC LTD - 25/11/2025</t>
  </si>
  <si>
    <t>INE537P07232</t>
  </si>
  <si>
    <t>** 08.24 % INDIA INFRADEBT LTD - 30/08/2021</t>
  </si>
  <si>
    <t>INE537P07380</t>
  </si>
  <si>
    <t>** 07.75 % INDIA INFRADEBT LTD - 30/08/2022</t>
  </si>
  <si>
    <t>** 07.13 % NHPC LTD - 11/02/2027</t>
  </si>
  <si>
    <t>** 07.13 % NHPC LTD - 11/02/2026</t>
  </si>
  <si>
    <t>INE848E07AO4</t>
  </si>
  <si>
    <t>** 07.50 % NHPC LTD - 07/10/2025</t>
  </si>
  <si>
    <t>INE031A08780</t>
  </si>
  <si>
    <t>** 06.09 % HOUSING &amp; URBAN DEVELOPMENT CORPORATION LTD - 24/06/2023</t>
  </si>
  <si>
    <t>INE752E08643</t>
  </si>
  <si>
    <t>** 06.85 % POWER GRID CORPORATION OF INDIA LTD - 15/04/2025</t>
  </si>
  <si>
    <t>INE752E08551</t>
  </si>
  <si>
    <t>** 08.24 % POWER GRID CORPORATION OF INDIA LTD - 14/02/2029</t>
  </si>
  <si>
    <t>INE848E07AQ9</t>
  </si>
  <si>
    <t>** 07.50 % NHPC LTD - 07/10/2027</t>
  </si>
  <si>
    <t>INE848E07AP1</t>
  </si>
  <si>
    <t>** 07.50 % NHPC LTD - 07/10/2026</t>
  </si>
  <si>
    <t>** 07.67 % L&amp;T INFRASTUCTURE FINANCE CO LTD - 18/03/2022</t>
  </si>
  <si>
    <t>INE001A07SG6</t>
  </si>
  <si>
    <t>** 07.35 % HDFC LTD - 10/02/2025</t>
  </si>
  <si>
    <t>INE033L07GM9</t>
  </si>
  <si>
    <t>** 08.10 % TATA CAPITAL HOUSING FINANCE LTD - 14/01/2023</t>
  </si>
  <si>
    <t>** 05.69 % REC LTD - 30/09/2023</t>
  </si>
  <si>
    <t>INE031A08756</t>
  </si>
  <si>
    <t>** 06.99 % HOUSING &amp; URBAN DEVELOPMENT CORPORATION LTD - 11/11/2022</t>
  </si>
  <si>
    <t>INE115A07ML7</t>
  </si>
  <si>
    <t>** 07.40 % LIC HOUSING FINANCE LTD - 06/09/2024</t>
  </si>
  <si>
    <t>INE110L08037</t>
  </si>
  <si>
    <t>** 09.25 % RELIANCE INDUSTRIES LTD - 16/06/2024</t>
  </si>
  <si>
    <t>INE020B08CD3</t>
  </si>
  <si>
    <t>** 07.09 % REC LTD - 13/12/2022</t>
  </si>
  <si>
    <t>INE941D07190</t>
  </si>
  <si>
    <t>** 07.20 % SIKKA PORTS AND TERMINALS LTD - 16/06/2023</t>
  </si>
  <si>
    <t>INE726G08014</t>
  </si>
  <si>
    <t>** 06.85 % ICICI PRUDENTIAL LIFE INSURANCE COMPANY LTD - 06/11/2030</t>
  </si>
  <si>
    <t>INE242A08460</t>
  </si>
  <si>
    <t>** 05.05 % INDIAN OIL CORP LTD - 25/11/2022</t>
  </si>
  <si>
    <t>** 06.44 % INDIAN OIL CORP LTD - 14/04/2023</t>
  </si>
  <si>
    <t>INE002A08658</t>
  </si>
  <si>
    <t>** RELIANCE INDUSTRIES LTD - 21/09/2023 - FRB</t>
  </si>
  <si>
    <t>INE047A08158</t>
  </si>
  <si>
    <t>** 07.60 % GRASIM INDUSTRIES LTD - 04/06/2024</t>
  </si>
  <si>
    <t>INE103A08027</t>
  </si>
  <si>
    <t>** 06.64 % MANGALORE REFINERY &amp; PETROCHEMICALS LTD - 14/04/2023</t>
  </si>
  <si>
    <t>INE261F08CQ6</t>
  </si>
  <si>
    <t>** 06.49 % NABARD - 30/12/2030</t>
  </si>
  <si>
    <t>INE795G08019</t>
  </si>
  <si>
    <t>** 06.67 % HDFC LIFE INSURANCE CO. LTD - 29/07/2030</t>
  </si>
  <si>
    <t>INE178A08029</t>
  </si>
  <si>
    <t>** 05.78 % CHENNAI PETROLEUM CORPORATION LTD - 17/07/2025</t>
  </si>
  <si>
    <t>IN3120180192</t>
  </si>
  <si>
    <t>SDL TAMILNADU 8.18% (19/12/2028)</t>
  </si>
  <si>
    <t>IN0020200294</t>
  </si>
  <si>
    <t>GOI - 5.85% (01/12/2030)</t>
  </si>
  <si>
    <t>IN0020200070</t>
  </si>
  <si>
    <t>GOI - 5.79% (11/05/2030)</t>
  </si>
  <si>
    <t>IN0020170042</t>
  </si>
  <si>
    <t xml:space="preserve">GOI - 6.68% (17/09/2031) </t>
  </si>
  <si>
    <t>IN0020170026</t>
  </si>
  <si>
    <t>GOI - 6.79% (15/05/2027)</t>
  </si>
  <si>
    <t>TATA SHORT TERM BOND FUND</t>
  </si>
  <si>
    <t>$$  - DEWAN HOUSING FINANCE CORPORATION LTD(SR.-I) 8.90% NCD (04/06/2021) Principal due on 4th June 2021 Rs 4,380.00 Lakhs and Interest is Rs. 678.18 Lakhs</t>
  </si>
  <si>
    <t>$  - DEWAN HOUSING FINANCE CORPORATION LTD(SR.-I A) 9.05% NCD (09/09/2019) Principal due on 9th September 2019 Rs 2,500.00 Lakhs and Interest is Rs. 225.63 Lakhs</t>
  </si>
  <si>
    <t>NAV AS ON 31-AUG-20: RS.19.9533 (DIRECT - PERIODIC DIVIDEND)</t>
  </si>
  <si>
    <t>NAV AS ON 31-AUG-20: RS.31.467 (DIRECT - GROWTH)</t>
  </si>
  <si>
    <t>NAV AS ON 31-AUG-20: RS.10.9305 (DIRECT - WEEKLY DIVIDEND)</t>
  </si>
  <si>
    <t>NAV AS ON 31-AUG-20: RS.10.8639 (DIRECT - DAILY DIVIDEND)</t>
  </si>
  <si>
    <t>NAV AS ON 31-AUG-20: RS.19.7444 (REGULAR PLAN - PERIODIC DIVIDEND)</t>
  </si>
  <si>
    <t>NAV AS ON 31-AUG-20: RS.31.1216 (REGULAR PLAN - GROWTH)</t>
  </si>
  <si>
    <t>NAV AS ON 31-AUG-20: RS.10.9293 (REGULAR PLAN - WEEKLY DIVIDEND)</t>
  </si>
  <si>
    <t>NAV AS ON 31-AUG-20: RS.10.8631 (REGULAR PLAN - DAILY DIVIDEND)</t>
  </si>
  <si>
    <t>NAV AS ON 28-FEB-21: RS.19.9533 (DIRECT - PERIODIC DIVIDEND)</t>
  </si>
  <si>
    <t>NAV AS ON 28-FEB-21: RS.31.467 (DIRECT - GROWTH)</t>
  </si>
  <si>
    <t>NAV AS ON 28-FEB-21: RS.10.9305 (DIRECT - WEEKLY DIVIDEND)</t>
  </si>
  <si>
    <t>NAV AS ON 28-FEB-21: RS.10.8639 (DIRECT - DAILY DIVIDEND)</t>
  </si>
  <si>
    <t>NAV AS ON 28-FEB-21: RS.19.7444 (REGULAR PLAN - PERIODIC DIVIDEND)</t>
  </si>
  <si>
    <t>NAV AS ON 28-FEB-21: RS.31.1216 (REGULAR PLAN - GROWTH)</t>
  </si>
  <si>
    <t>NAV AS ON 28-FEB-21: RS.10.9293 (REGULAR PLAN - WEEKLY DIVIDEND)</t>
  </si>
  <si>
    <t>NAV AS ON 28-FEB-21: RS.10.8631 (REGULAR PLAN - DAILY DIVIDEND)</t>
  </si>
  <si>
    <t>TATA TREASURY ADVANTAGE FUND SEGREGATED PORTFOLIO 1</t>
  </si>
  <si>
    <t>AVERAGE MATURITY :   9.33  MONTHS</t>
  </si>
  <si>
    <t>NAV AS ON 31-AUG-20: RS.1927.343 (DIRECT - PERIODIC DIVIDEND)</t>
  </si>
  <si>
    <t>NAV AS ON 31-AUG-20: RS.3036.8461 (DIRECT - GROWTH)</t>
  </si>
  <si>
    <t>NAV AS ON 31-AUG-20: RS.1009.1722 (DIRECT - WEEKLY DIVIDEND)</t>
  </si>
  <si>
    <t>NAV AS ON 31-AUG-20: RS.1003.5316 (DIRECT - DAILY DIVIDEND)</t>
  </si>
  <si>
    <t>NAV AS ON 31-AUG-20: RS.1901.9683 (REGULAR PLAN - PERIODIC DIVIDEND)</t>
  </si>
  <si>
    <t>NAV AS ON 31-AUG-20: RS.2997.3271 (REGULAR PLAN - GROWTH)</t>
  </si>
  <si>
    <t>NAV AS ON 31-AUG-20: RS.1008.9097 (REGULAR PLAN - WEEKLY DIVIDEND)</t>
  </si>
  <si>
    <t>NAV AS ON 31-AUG-20: RS.1003.5288 (REGULAR PLAN - DAILY DIVIDEND)</t>
  </si>
  <si>
    <t>NAV AS ON 28-FEB-21: RS.1969.4918 (DIRECT - PERIODIC DIVIDEND)</t>
  </si>
  <si>
    <t>NAV AS ON 28-FEB-21: RS.3103.4397 (DIRECT - GROWTH)</t>
  </si>
  <si>
    <t>NAV AS ON 28-FEB-21: RS.1008.6045 (DIRECT - WEEKLY DIVIDEND)</t>
  </si>
  <si>
    <t>NAV AS ON 28-FEB-21: RS.1003.745 (DIRECT - DAILY DIVIDEND)</t>
  </si>
  <si>
    <t>NAV AS ON 28-FEB-21: RS.1940.8089 (REGULAR PLAN - PERIODIC DIVIDEND)</t>
  </si>
  <si>
    <t>NAV AS ON 28-FEB-21: RS.3060.0924 (REGULAR PLAN - GROWTH)</t>
  </si>
  <si>
    <t>NAV AS ON 28-FEB-21: RS.1008.5754 (REGULAR PLAN - WEEKLY DIVIDEND)</t>
  </si>
  <si>
    <t>NAV AS ON 28-FEB-21: RS.1003.7322 (REGULAR PLAN - DAILY DIVIDEND)</t>
  </si>
  <si>
    <t>INE001A14WW1</t>
  </si>
  <si>
    <t>** - HDFC LTD - CP - 24/09/2021</t>
  </si>
  <si>
    <t>INE002A14GE0</t>
  </si>
  <si>
    <t>** - RELIANCE INDUSTRIES LTD - CP - 11/06/2021</t>
  </si>
  <si>
    <t>INE028A16CG4</t>
  </si>
  <si>
    <t>** - BANK OF BARODA - CD - 01/06/2021</t>
  </si>
  <si>
    <t>INE601U14GR9</t>
  </si>
  <si>
    <t>** - TATA MOTORS FINANCE LTD - CP - 28/12/2021</t>
  </si>
  <si>
    <t>INE601U14FS9</t>
  </si>
  <si>
    <t>** - TATA MOTORS FINANCE LTD - CP - 30/08/2021</t>
  </si>
  <si>
    <t>INE134E14AR8</t>
  </si>
  <si>
    <t>** - POWER FINANCE CORPORATION - CP - 30/07/2021</t>
  </si>
  <si>
    <t>INE261F16553</t>
  </si>
  <si>
    <t>** - NABARD - CD - 27/07/2021</t>
  </si>
  <si>
    <t>INE514E14PC1</t>
  </si>
  <si>
    <t>** - EXIM - CP - 04/06/2021</t>
  </si>
  <si>
    <t>IN002019Z537</t>
  </si>
  <si>
    <t>** TREASURY BILL 364 DAYS (25/03/2021)</t>
  </si>
  <si>
    <t>INE121A14TB7</t>
  </si>
  <si>
    <t>** - CHOLAMANDALAM INVT &amp; FIN  CO LTD - CP - 18/11/2021</t>
  </si>
  <si>
    <t>INE115A07OO7</t>
  </si>
  <si>
    <t>** 07.03 % LIC HOUSING FINANCE LTD - 28/12/2021</t>
  </si>
  <si>
    <t>INE848E07823</t>
  </si>
  <si>
    <t>** 08.50 % NHPC LTD - 14/07/2022</t>
  </si>
  <si>
    <t>** 06.59 % INDIAN RAILWAYS FINANCE CORPORATION LTD - 14/04/2023</t>
  </si>
  <si>
    <t>INE020B08922</t>
  </si>
  <si>
    <t>** 08.27 % REC LTD - 09/03/2022</t>
  </si>
  <si>
    <t>INE020B08BV7</t>
  </si>
  <si>
    <t>** 08.10 % REC LTD - 25/06/2024</t>
  </si>
  <si>
    <t>INE134E08JD1</t>
  </si>
  <si>
    <t>** 07.10 % POWER FINANCE CORPORATION - 08/08/2022</t>
  </si>
  <si>
    <t>INE001A07RZ8</t>
  </si>
  <si>
    <t>** 07.28 % HDFC LTD - 26/09/2022</t>
  </si>
  <si>
    <t>** 07.62 % HOUSING &amp; URBAN DEVELOPMENT CORPORATION LTD - 15/07/2022</t>
  </si>
  <si>
    <t>INE377Y07052</t>
  </si>
  <si>
    <t>** BAJAJ HOUSING FINANCE LTD - 05/04/2022 - ZCB</t>
  </si>
  <si>
    <t>** 08.23 % HOUSING &amp; URBAN DEVELOPMENT CORPORATION LTD - 15/04/2022</t>
  </si>
  <si>
    <t>INE261F08CV6</t>
  </si>
  <si>
    <t>** 05.09 % NABARD - 12/02/2024</t>
  </si>
  <si>
    <t>** 06.65 % MOTHERSON SUMI SYSTEMS LTD - 14/09/2023</t>
  </si>
  <si>
    <t>INE916DA7QB8</t>
  </si>
  <si>
    <t>** 08.43 % KOTAK MAHINDRA PRIME LTD - 28/06/2021</t>
  </si>
  <si>
    <t>INE020B08CQ5</t>
  </si>
  <si>
    <t>** 06.99 % REC LTD - 31/12/2021</t>
  </si>
  <si>
    <t>INE053F07CC9</t>
  </si>
  <si>
    <t>** 06.19 % INDIAN RAILWAYS FINANCE CORPORATION LTD - 28/04/2023</t>
  </si>
  <si>
    <t>INE906B07FE6</t>
  </si>
  <si>
    <t>** 07.17 % NATIONAL HIGHWAYS AUTHORITY OF INDIA - 23/12/2021</t>
  </si>
  <si>
    <t>INE733E08148</t>
  </si>
  <si>
    <t>** 06.55 % NTPC LTD - 17/04/2023</t>
  </si>
  <si>
    <t>INE134E08GV9</t>
  </si>
  <si>
    <t>** 08.65 % POWER FINANCE CORPORATION - 28/12/2024</t>
  </si>
  <si>
    <t>** SUNDARAM FIN LTD - 05/04/2022 - ZCB</t>
  </si>
  <si>
    <t>** 06.22 % HDFC LTD - 10/12/2021</t>
  </si>
  <si>
    <t>INE774D07TT3</t>
  </si>
  <si>
    <t>** 06.55 % MAHINDRA &amp; MAHINDRA FINANCIAL SERVICES LTD - 28/06/2022</t>
  </si>
  <si>
    <t>INE115A07OP4</t>
  </si>
  <si>
    <t>** 07.22 % LIC HOUSING FINANCE LTD - 19/11/2021</t>
  </si>
  <si>
    <t>INE660A07QJ7</t>
  </si>
  <si>
    <t>** 07.33 % SUNDARAM FIN LTD - 22/04/2022</t>
  </si>
  <si>
    <t>INE134E08IN2</t>
  </si>
  <si>
    <t>** 07.27 % POWER FINANCE CORPORATION - 22/12/2021</t>
  </si>
  <si>
    <t>** 06.32 % REC LTD - 31/12/2021</t>
  </si>
  <si>
    <t>INE261F08CU8</t>
  </si>
  <si>
    <t>** 05.44 % NABARD - 05/02/2024</t>
  </si>
  <si>
    <t>INE261F08CS2</t>
  </si>
  <si>
    <t>** 04.60 % NABARD - 29/07/2024</t>
  </si>
  <si>
    <t>INE053F07CU1</t>
  </si>
  <si>
    <t>** 05.04 % INDIAN RAILWAYS FINANCE CORPORATION LTD - 05/05/2023</t>
  </si>
  <si>
    <t>INE001A07SC5</t>
  </si>
  <si>
    <t>** 06.99 % HDFC LTD - 25/11/2021</t>
  </si>
  <si>
    <t>IN2220170186</t>
  </si>
  <si>
    <t>SDL MAHARASHTRA 7.62% (14/03/2021)</t>
  </si>
  <si>
    <t>IN1020120037</t>
  </si>
  <si>
    <t xml:space="preserve">SDL ANDHRA PRADESH 9.12% (23/05/2022) </t>
  </si>
  <si>
    <t>IN2720170033</t>
  </si>
  <si>
    <t>SDL ODISHA 6.94% (26/07/2021)</t>
  </si>
  <si>
    <t>TATA TREASURY ADVANTAGE FUND ( MAIN PORTFOLIO )</t>
  </si>
  <si>
    <t>$  - DEWAN HOUSING FINANCE CORPORATION LTD(SR.-I) 8.90% NCD (04/06/2021) Principal due on 4th June 2021 Rs 1000.00 Lakhs and Interest is Rs. 154.84 Lakhs</t>
  </si>
  <si>
    <t>NAV AS ON 31-AUG-20: RS..8373 (DIRECT - GROWTH)</t>
  </si>
  <si>
    <t>NAV AS ON 31-AUG-20: RS..3831 (DIRECT - DIVIDEND)</t>
  </si>
  <si>
    <t>NAV AS ON 31-AUG-20: RS..7853 (REGULAR PLAN - GROWTH)</t>
  </si>
  <si>
    <t>NAV AS ON 31-AUG-20: RS..3582 (REGULAR PLAN - DIVIDEND)</t>
  </si>
  <si>
    <t>NAV AS ON 28-FEB-21: RS..8373 (DIRECT - GROWTH)</t>
  </si>
  <si>
    <t>NAV AS ON 28-FEB-21: RS..3831 (DIRECT - DIVIDEND)</t>
  </si>
  <si>
    <t>NAV AS ON 28-FEB-21: RS..7853 (REGULAR PLAN - GROWTH)</t>
  </si>
  <si>
    <t>NAV AS ON 28-FEB-21: RS..3582 (REGULAR PLAN - DIVIDEND)</t>
  </si>
  <si>
    <t>TATA MEDIUM TERM FUND SEGREGATED PORTFOLIO 1</t>
  </si>
  <si>
    <t>AVERAGE MATURITY :   4.14 YEARS</t>
  </si>
  <si>
    <t>NAV AS ON 31-AUG-20: RS.29.4312 (DIRECT - GROWTH)</t>
  </si>
  <si>
    <t>NAV AS ON 31-AUG-20: RS.13.686 (DIRECT - DIVIDEND)</t>
  </si>
  <si>
    <t>NAV AS ON 31-AUG-20: RS.27.2922 (REGULAR PLAN - GROWTH)</t>
  </si>
  <si>
    <t>NAV AS ON 31-AUG-20: RS.12.4294 (REGULAR PLAN - DIVIDEND)</t>
  </si>
  <si>
    <t>NAV AS ON 28-FEB-21: RS.30.2796 (DIRECT - GROWTH)</t>
  </si>
  <si>
    <t>NAV AS ON 28-FEB-21: RS.14.079 (DIRECT - DIVIDEND)</t>
  </si>
  <si>
    <t>NAV AS ON 28-FEB-21: RS.27.9327 (REGULAR PLAN - GROWTH)</t>
  </si>
  <si>
    <t>NAV AS ON 28-FEB-21: RS.12.7179 (REGULAR PLAN - DIVIDEND)</t>
  </si>
  <si>
    <t>INE115A07OR0</t>
  </si>
  <si>
    <t>** 07.97 % LIC HOUSING FINANCE LTD - 28/01/2030</t>
  </si>
  <si>
    <t>** 07.70 % TATA STEEL LTD - 13/03/2025</t>
  </si>
  <si>
    <t>** 07.25 % NUVOCO VISTAS CORPORATION LTD - 25/09/2023</t>
  </si>
  <si>
    <t>INE163N08131</t>
  </si>
  <si>
    <t>** 08.00 % ONGC PETRO-ADDITIONS LTD - 11/04/2025</t>
  </si>
  <si>
    <t>** 09.65 % GREEN INFRA WIND ENERGY LTD - 04/08/2023</t>
  </si>
  <si>
    <t>TATA MEDIUM TERM FUND ( MAIN PORTFOLIO )</t>
  </si>
  <si>
    <t>AVERAGE MATURITY :   1.15 MONTHS</t>
  </si>
  <si>
    <t>NAV AS ON 31-AUG-20: RS.3188.14 (DIRECT - GROWTH)</t>
  </si>
  <si>
    <t>NAV AS ON 31-AUG-20: RS.1001.5187 (DIRECT - DAILY DIVIDEND)</t>
  </si>
  <si>
    <t>NAV AS ON 31-AUG-20: RS.3167.8605 (REGULAR PLAN - GROWTH)</t>
  </si>
  <si>
    <t>NAV AS ON 31-AUG-20: RS.1001.5157 (REGULAR PLAN - DAILY DIVIDEND)</t>
  </si>
  <si>
    <t>NAV AS ON 28-FEB-21: RS.3238.4042 (DIRECT - GROWTH)</t>
  </si>
  <si>
    <t>NAV AS ON 28-FEB-21: RS.1001.5187 (DIRECT - DAILY DIVIDEND)</t>
  </si>
  <si>
    <t>NAV AS ON 28-FEB-21: RS.3215.9592 (REGULAR PLAN - GROWTH)</t>
  </si>
  <si>
    <t>NAV AS ON 28-FEB-21: RS.1001.5157 (REGULAR PLAN - DAILY DIVIDEND)</t>
  </si>
  <si>
    <t>INE001A14XF4</t>
  </si>
  <si>
    <t>** - HDFC LTD - CP - 20/05/2021</t>
  </si>
  <si>
    <t>INE037E14AA9</t>
  </si>
  <si>
    <t>** - TATA TELESERVICES LTD - CP - 12/03/2021</t>
  </si>
  <si>
    <t>IN002020Y249</t>
  </si>
  <si>
    <t>** TREASURY BILL 182 DAYS (18/03/2021)</t>
  </si>
  <si>
    <t>INE517B14776</t>
  </si>
  <si>
    <t>** - TATA TELESERVICES (MAHARASHTRA) LTD - CP - 06/05/2021</t>
  </si>
  <si>
    <t>INE514E14PI8</t>
  </si>
  <si>
    <t>** - EXIM - CP - 19/05/2021</t>
  </si>
  <si>
    <t>INE261F14HM2</t>
  </si>
  <si>
    <t>** - NABARD - CP - 30/04/2021</t>
  </si>
  <si>
    <t>INE414G14QL8</t>
  </si>
  <si>
    <t>** - MUTHOOT FINANCE LTD - CP - 30/03/2021</t>
  </si>
  <si>
    <t>INE178A14GH1</t>
  </si>
  <si>
    <t>** - CHENNAI PETROLEUM CORPORATION LTD - CP - 31/03/2021</t>
  </si>
  <si>
    <t>INE414G14QM6</t>
  </si>
  <si>
    <t>** - MUTHOOT FINANCE LTD - CP - 26/03/2021</t>
  </si>
  <si>
    <t>INE178A14GG3</t>
  </si>
  <si>
    <t>** - CHENNAI PETROLEUM CORPORATION LTD - CP - 18/03/2021</t>
  </si>
  <si>
    <t>INE296A14RD7</t>
  </si>
  <si>
    <t>** - BAJAJ FINANCE LTD - CP - 15/03/2021</t>
  </si>
  <si>
    <t>IN002020X449</t>
  </si>
  <si>
    <t>** TREASURY BILL 91 DAYS (22/04/2021)</t>
  </si>
  <si>
    <t>INE601U14GV1</t>
  </si>
  <si>
    <t>** - TATA MOTORS FINANCE LTD - CP - 30/04/2021</t>
  </si>
  <si>
    <t>INE589A14215</t>
  </si>
  <si>
    <t>CARE- A1+</t>
  </si>
  <si>
    <t>** - NLC INDIA LTD - CP - 05/05/2021</t>
  </si>
  <si>
    <t>IN002019Z545</t>
  </si>
  <si>
    <t>** TREASURY BILL 364 DAYS (30/03/2021)</t>
  </si>
  <si>
    <t>INE002A14FM5</t>
  </si>
  <si>
    <t>** - RELIANCE INDUSTRIES LTD - CP - 05/03/2021</t>
  </si>
  <si>
    <t>INE037E14993</t>
  </si>
  <si>
    <t>** - TATA TELESERVICES LTD - CP - 04/03/2021</t>
  </si>
  <si>
    <t>IN002020Y223</t>
  </si>
  <si>
    <t>** TREASURY BILL 182 DAYS (04/03/2021)</t>
  </si>
  <si>
    <t>IN002020X464</t>
  </si>
  <si>
    <t>** TREASURY BILL 91 DAYS (06/05/2021)</t>
  </si>
  <si>
    <t>INE002A14HH1</t>
  </si>
  <si>
    <t>** - RELIANCE INDUSTRIES LTD - CP - 06/05/2021</t>
  </si>
  <si>
    <t>INE001A14WM2</t>
  </si>
  <si>
    <t>** - HDFC LTD - CP - 10/03/2021</t>
  </si>
  <si>
    <t>INE742F14OE4</t>
  </si>
  <si>
    <t>** - ADANI PORTS &amp; SPECIAL ECONOMIC ZONE LTD - CP - 04/03/2021</t>
  </si>
  <si>
    <t>IN002020X498</t>
  </si>
  <si>
    <t>** TREASURY BILL 91 DAYS (27/05/2021)</t>
  </si>
  <si>
    <t>INE001A14XJ6</t>
  </si>
  <si>
    <t>** - HDFC LTD - CP - 30/04/2021</t>
  </si>
  <si>
    <t>IN002019Z529</t>
  </si>
  <si>
    <t>** TREASURY BILL 364 DAYS (18/03/2021)</t>
  </si>
  <si>
    <t>INE377Y14777</t>
  </si>
  <si>
    <t>** - BAJAJ HOUSING FINANCE LTD - CP - 23/04/2021</t>
  </si>
  <si>
    <t>INE028E14HR7</t>
  </si>
  <si>
    <t>** - KOTAK SECURITIES LTD - CP - 16/04/2021</t>
  </si>
  <si>
    <t>INE178A14GJ7</t>
  </si>
  <si>
    <t>** - CHENNAI PETROLEUM CORPORATION LTD - CP - 19/04/2021</t>
  </si>
  <si>
    <t>INE029A14BC8</t>
  </si>
  <si>
    <t>** - BPCL - CP - 25/03/2021</t>
  </si>
  <si>
    <t>INE261F14HL4</t>
  </si>
  <si>
    <t>** - NABARD - CP - 22/04/2021</t>
  </si>
  <si>
    <t>IN002020Z030</t>
  </si>
  <si>
    <t>** TREASURY BILL 364 DAYS (22/04/2021)</t>
  </si>
  <si>
    <t>IN002020Z063</t>
  </si>
  <si>
    <t>** TREASURY BILL 364 DAYS (13/05/2021)</t>
  </si>
  <si>
    <t>INE477A14BD7</t>
  </si>
  <si>
    <t>** - CAN FIN HOMES LTD - CP - 29/03/2021</t>
  </si>
  <si>
    <t>INE121A14TG6</t>
  </si>
  <si>
    <t>** - CHOLAMANDALAM INVT &amp; FIN  CO LTD - CP - 15/03/2021</t>
  </si>
  <si>
    <t>IN002020Z014</t>
  </si>
  <si>
    <t>** TREASURY BILL 364 DAYS (08/04/2021)</t>
  </si>
  <si>
    <t>INE094A14GI8</t>
  </si>
  <si>
    <t>** - H.P.C.L. - CP - 18/03/2021</t>
  </si>
  <si>
    <t>IN002020Y264</t>
  </si>
  <si>
    <t>** TREASURY BILL 182 DAYS (08/04/2021)</t>
  </si>
  <si>
    <t>INE029A14BB0</t>
  </si>
  <si>
    <t>** - BPCL - CP - 16/03/2021</t>
  </si>
  <si>
    <t>IN002020X399</t>
  </si>
  <si>
    <t>** TREASURY BILL 91 DAYS (18/03/2021)</t>
  </si>
  <si>
    <t>IN002020X423</t>
  </si>
  <si>
    <t>** TREASURY BILL 91 DAYS (08/04/2021)</t>
  </si>
  <si>
    <t>INE860H07CR1</t>
  </si>
  <si>
    <t>** 08.90 % ADITYA BIRLA FINANCE LTD - 19/03/2021</t>
  </si>
  <si>
    <t>TATA LIQUID FUND</t>
  </si>
  <si>
    <t>AVERAGE MATURITY :  4.80 MONTHS</t>
  </si>
  <si>
    <t>NAV AS ON 31-AUG-20: RS.11.1732 (DIRECT - GROWTH)</t>
  </si>
  <si>
    <t>NAV AS ON 31-AUG-20: RS.11.1747 (DIRECT - MONTHLY DIVIDEND)</t>
  </si>
  <si>
    <t>NAV AS ON 31-AUG-20: RS.10.3791 (DIRECT - WEEKLY DIVIDEND)</t>
  </si>
  <si>
    <t>NAV AS ON 31-AUG-20: RS.11.0568 (REGULAR PLAN - GROWTH)</t>
  </si>
  <si>
    <t>NAV AS ON 31-AUG-20: RS.11.0592 (REGULAR PLAN - MONTHLY DIVIDEND)</t>
  </si>
  <si>
    <t>NAV AS ON 31-AUG-20: RS.10.3753 (REGULAR PLAN - WEEKLY DIVIDEND)</t>
  </si>
  <si>
    <t>NAV AS ON 28-FEB-21: RS.11.3959 (DIRECT - GROWTH)</t>
  </si>
  <si>
    <t>NAV AS ON 28-FEB-21: RS.11.3979 (DIRECT - MONTHLY DIVIDEND)</t>
  </si>
  <si>
    <t>NAV AS ON 28-FEB-21: RS.10.4092 (DIRECT - WEEKLY DIVIDEND)</t>
  </si>
  <si>
    <t>NAV AS ON 28-FEB-21: RS.11.233 (REGULAR PLAN - GROWTH)</t>
  </si>
  <si>
    <t>NAV AS ON 28-FEB-21: RS.11.236 (REGULAR PLAN - MONTHLY DIVIDEND)</t>
  </si>
  <si>
    <t>NAV AS ON 28-FEB-21: RS.10.3814 (REGULAR PLAN - WEEKLY DIVIDEND)</t>
  </si>
  <si>
    <t>IN002020Z105</t>
  </si>
  <si>
    <t>** TREASURY BILL 364 DAYS (10/06/2021)</t>
  </si>
  <si>
    <t>INE238A168U9</t>
  </si>
  <si>
    <t>** - AXIS BANK LTD - CD - 28/05/2021</t>
  </si>
  <si>
    <t>INE002A14EY3</t>
  </si>
  <si>
    <t>** - RELIANCE INDUSTRIES LTD - CP - 15/03/2021</t>
  </si>
  <si>
    <t>INE733E14AD7</t>
  </si>
  <si>
    <t>** - NTPC LTD - CP - 09/08/2021</t>
  </si>
  <si>
    <t>INE020B08872</t>
  </si>
  <si>
    <t>** 08.44 % REC LTD - 04/12/2021</t>
  </si>
  <si>
    <t>INE020B08CV5</t>
  </si>
  <si>
    <t>** 06.60 % REC LTD - 21/03/2022</t>
  </si>
  <si>
    <t>INE756I07CC1</t>
  </si>
  <si>
    <t>** 08.82 % HDB FINANCIAL SERVICES LTD - 09/09/2021</t>
  </si>
  <si>
    <t>** 08.25 % BHARTI TELECOM LTD - 17/03/2021</t>
  </si>
  <si>
    <t>** 07.15 % MUTHOOT FINANCE LTD - 25/11/2022</t>
  </si>
  <si>
    <t>IN2220110018</t>
  </si>
  <si>
    <t>SDL MAHARASHTRA 8.60% (20/07/2021)</t>
  </si>
  <si>
    <t>TATA ULTRA SHORT TERM FUND</t>
  </si>
  <si>
    <t>AVERAGE MATURITY :   0.10 MONTHS</t>
  </si>
  <si>
    <t>NAV AS ON 31-AUG-20: RS.1066.9031 (DIRECT - GROWTH)</t>
  </si>
  <si>
    <t>NAV AS ON 31-AUG-20: RS.1000 (DIRECT - DAILY DIVIDEND)</t>
  </si>
  <si>
    <t>NAV AS ON 31-AUG-20: RS.1065.3365 (REGULAR PLAN - GROWTH)</t>
  </si>
  <si>
    <t>NAV AS ON 31-AUG-20: RS.1000 (REGULAR PLAN - DAILY DIVIDEND)</t>
  </si>
  <si>
    <t>NAV AS ON 28-FEB-21: RS.1082.8828 (DIRECT - GROWTH)</t>
  </si>
  <si>
    <t>NAV AS ON 28-FEB-21: RS.1000 (DIRECT - DAILY DIVIDEND)</t>
  </si>
  <si>
    <t>NAV AS ON 28-FEB-21: RS.1080.756 (REGULAR PLAN - GROWTH)</t>
  </si>
  <si>
    <t>NAV AS ON 28-FEB-21: RS.1000 (REGULAR PLAN - DAILY DIVIDEND)</t>
  </si>
  <si>
    <t>TATA OVERNIGHT FUND</t>
  </si>
  <si>
    <t>AVERAGE MATURITY :  7.61 YEARS</t>
  </si>
  <si>
    <t>NAV AS ON 31-AUG-20: RS.15.7728 (DIRECT - HALF YEARLY DIVIDEND)</t>
  </si>
  <si>
    <t>NAV AS ON 31-AUG-20: RS.38.4817 (DIRECT - PERIODIC DIVIDEND)</t>
  </si>
  <si>
    <t>NAV AS ON 31-AUG-20: RS.67.5983 (DIRECT - GROWTH)</t>
  </si>
  <si>
    <t>NAV AS ON 31-AUG-20: RS.14.6122 (REGULAR PLAN - HALF YEARLY DIVIDEND)</t>
  </si>
  <si>
    <t>NAV AS ON 31-AUG-20: RS.36.7911 (REGULAR PLAN - PERIODIC DIVIDEND)</t>
  </si>
  <si>
    <t>NAV AS ON 31-AUG-20: RS.63.3636 (REGULAR PLAN - GROWTH)</t>
  </si>
  <si>
    <t>NAV AS ON 28-FEB-21: RS.16.0049 (DIRECT - HALF YEARLY DIVIDEND)</t>
  </si>
  <si>
    <t>NAV AS ON 28-FEB-21: RS.39.0482 (DIRECT - PERIODIC DIVIDEND)</t>
  </si>
  <si>
    <t>NAV AS ON 28-FEB-21: RS.68.5937 (DIRECT - GROWTH)</t>
  </si>
  <si>
    <t>NAV AS ON 28-FEB-21: RS.14.7578 (REGULAR PLAN - HALF YEARLY DIVIDEND)</t>
  </si>
  <si>
    <t>NAV AS ON 28-FEB-21: RS.37.1603 (REGULAR PLAN - PERIODIC DIVIDEND)</t>
  </si>
  <si>
    <t>NAV AS ON 28-FEB-21: RS.64.0198 (REGULAR PLAN - GROWTH)</t>
  </si>
  <si>
    <t>INE115A07OB4</t>
  </si>
  <si>
    <t>** 08.70 % LIC HOUSING FINANCE LTD - 23/03/2029</t>
  </si>
  <si>
    <t>INE001A07SW3</t>
  </si>
  <si>
    <t>** 06.83 % HDFC LTD - 08/01/2031</t>
  </si>
  <si>
    <t>INE020B08CU7</t>
  </si>
  <si>
    <t>** 07.55 % REC LTD - 11/05/2030</t>
  </si>
  <si>
    <t>INE906B07HP8</t>
  </si>
  <si>
    <t>** 07.35 % NATIONAL HIGHWAYS AUTHORITY OF INDIA - 28/04/2030</t>
  </si>
  <si>
    <t>INE733E07KL3</t>
  </si>
  <si>
    <t>** 07.32 % NTPC LTD - 17/07/2029</t>
  </si>
  <si>
    <t>INE053F07BA5</t>
  </si>
  <si>
    <t>** 08.55 % INDIAN RAILWAYS FINANCE CORPORATION LTD - 21/02/2029</t>
  </si>
  <si>
    <t>INE134E08JX9</t>
  </si>
  <si>
    <t>** 09.10 % POWER FINANCE CORPORATION - 23/03/2029</t>
  </si>
  <si>
    <t>IN0020190040</t>
  </si>
  <si>
    <t>GOI - 7.69% (17/06/2043)</t>
  </si>
  <si>
    <t>IN0020200278</t>
  </si>
  <si>
    <t>GOI - 5.15% (09/11/2025)</t>
  </si>
  <si>
    <t>TATA INCOME FUND</t>
  </si>
  <si>
    <t>AVERAGE MATURITY :   11.78 YEARS</t>
  </si>
  <si>
    <t>NAV AS ON 31-AUG-20: RS.60.4054 (REGULAR PLAN - GROWTH)</t>
  </si>
  <si>
    <t>NAV AS ON 31-AUG-20: RS.64.6233 (DIRECT - GROWTH)</t>
  </si>
  <si>
    <t>NAV AS ON 31-AUG-20: RS.18.2147 (DIRECT - DIVIDEND)</t>
  </si>
  <si>
    <t>NAV AS ON 31-AUG-20: RS.27.4566 (RP280225 - GROWTH)</t>
  </si>
  <si>
    <t>NAV AS ON 31-AUG-20: RS.27.4119 (RP280225 - DIVIDEND)</t>
  </si>
  <si>
    <t>NAV AS ON 31-AUG-20: RS.16.7646 (REGULAR PLAN - DIVIDEND)</t>
  </si>
  <si>
    <t>NAV AS ON 28-FEB-21: RS.60.8514 (REGULAR PLAN - GROWTH)</t>
  </si>
  <si>
    <t>NAV AS ON 28-FEB-21: RS.65.3666 (DIRECT - GROWTH)</t>
  </si>
  <si>
    <t>NAV AS ON 28-FEB-21: RS.18.4213 (DIRECT - DIVIDEND)</t>
  </si>
  <si>
    <t>NAV AS ON 28-FEB-21: RS.27.679 (RP280225 - GROWTH)</t>
  </si>
  <si>
    <t>NAV AS ON 28-FEB-21: RS.27.634 (RP280225 - DIVIDEND)</t>
  </si>
  <si>
    <t>NAV AS ON 28-FEB-21: RS.16.8837 (REGULAR PLAN - DIVIDEND)</t>
  </si>
  <si>
    <t>IN002020Y256</t>
  </si>
  <si>
    <t>** TREASURY BILL 182 DAYS (25/03/2021)</t>
  </si>
  <si>
    <t>IN0020060078</t>
  </si>
  <si>
    <t>GOI 8.24% 15/02/2027</t>
  </si>
  <si>
    <t>IN1020130176</t>
  </si>
  <si>
    <t>SDL ANDHRA PRADESH 9.48% (26/03/2024)</t>
  </si>
  <si>
    <t>IN1620130204</t>
  </si>
  <si>
    <t>SDL HARYANA  9.71% (12/03/2024)</t>
  </si>
  <si>
    <t>IN2220120108</t>
  </si>
  <si>
    <t>SDL MAHARASHTRA 8.62% (20/02/2023)</t>
  </si>
  <si>
    <t>IN1420130065</t>
  </si>
  <si>
    <t>SDL GOA 9.77 % (26/02/2024).</t>
  </si>
  <si>
    <t>IN2220130081</t>
  </si>
  <si>
    <t>SDL MAHARASHTRA 9.79% (25/09/2023)</t>
  </si>
  <si>
    <t>IN2220130123</t>
  </si>
  <si>
    <t>SDL MAHARASHTRA 9.39% (20/11/2023)</t>
  </si>
  <si>
    <t>IN0020200054</t>
  </si>
  <si>
    <t>GOI - 7.16% (20/09/2050)</t>
  </si>
  <si>
    <t>IN0020200187</t>
  </si>
  <si>
    <t>GOI - 6.80% (15/12/2060)</t>
  </si>
  <si>
    <t>TATA GILT SECURITIES FUND</t>
  </si>
  <si>
    <t>AVERAGE MATURITY :   3.49  YEARS</t>
  </si>
  <si>
    <t>NAV AS ON 31-AUG-20: RS.10.949 (DIRECT - GROWTH)</t>
  </si>
  <si>
    <t>NAV AS ON 31-AUG-20: RS.10.949 (DIRECT - DIVIDEND)</t>
  </si>
  <si>
    <t>NAV AS ON 31-AUG-20: RS.10.8963 (REGULAR PLAN - GROWTH)</t>
  </si>
  <si>
    <t>NAV AS ON 31-AUG-20: RS.10.8963 (REGULAR PLAN - DIVIDEND)</t>
  </si>
  <si>
    <t>NAV AS ON 28-FEB-21: RS.11.2195 (DIRECT - GROWTH)</t>
  </si>
  <si>
    <t>NAV AS ON 28-FEB-21: RS.11.2195 (DIRECT - DIVIDEND)</t>
  </si>
  <si>
    <t>NAV AS ON 28-FEB-21: RS.11.1378 (REGULAR PLAN - GROWTH)</t>
  </si>
  <si>
    <t>NAV AS ON 28-FEB-21: RS.11.1378 (REGULAR PLAN - DIVIDEND)</t>
  </si>
  <si>
    <t>** 07.13 % NHPC LTD - 11/02/2028</t>
  </si>
  <si>
    <t>INE733E07JP6</t>
  </si>
  <si>
    <t>** 08.49 % NTPC LTD - 25/03/2025</t>
  </si>
  <si>
    <t>INE090A08TW2</t>
  </si>
  <si>
    <t>ICRA- AA+</t>
  </si>
  <si>
    <t>** 09.20 % ICICI BANK LTD - 17/03/2117</t>
  </si>
  <si>
    <t>INE062A08173</t>
  </si>
  <si>
    <t>** 09.56 % STATE BANK OF INDIA - 04/12/2118</t>
  </si>
  <si>
    <t>INE031A08822</t>
  </si>
  <si>
    <t>** 04.78 % HOUSING &amp; URBAN DEVELOPMENT CORPORATION LTD - 28/02/2024</t>
  </si>
  <si>
    <t>INE020B07IZ5</t>
  </si>
  <si>
    <t>** 09.34 % REC LTD - 24/08/2024</t>
  </si>
  <si>
    <t>INE261F08CK9</t>
  </si>
  <si>
    <t>** 05.14 % NABARD - 31/01/2024</t>
  </si>
  <si>
    <t>INE090A08UB4</t>
  </si>
  <si>
    <t>** 09.15 % ICICI BANK LTD - 20/06/2118</t>
  </si>
  <si>
    <t>INE040A08377</t>
  </si>
  <si>
    <t>** 08.85 % HDFC BANK LTD - 12/05/2117</t>
  </si>
  <si>
    <t>TATA BANKING &amp; PSU DEBT FUND</t>
  </si>
  <si>
    <t>AVERAGE MATURITY :  2.71 YEARS</t>
  </si>
  <si>
    <t>NAV AS ON 31-AUG-20: RS.33.6219 (DIRECT - GROWTH)</t>
  </si>
  <si>
    <t>NAV AS ON 31-AUG-20: RS.19.9612 (DIRECT - DIVIDEND)</t>
  </si>
  <si>
    <t>NAV AS ON 31-AUG-20: RS.31.0784 (REGULAR PLAN - GROWTH)</t>
  </si>
  <si>
    <t>NAV AS ON 31-AUG-20: RS.17.9139 (REGULAR PLAN - DIVIDEND)</t>
  </si>
  <si>
    <t>NAV AS ON 28-FEB-21: RS.34.6983 (DIRECT - GROWTH)</t>
  </si>
  <si>
    <t>NAV AS ON 28-FEB-21: RS.20.6013 (DIRECT - DIVIDEND)</t>
  </si>
  <si>
    <t>NAV AS ON 28-FEB-21: RS.31.8898 (REGULAR PLAN - GROWTH)</t>
  </si>
  <si>
    <t>NAV AS ON 28-FEB-21: RS.18.3773 (REGULAR PLAN - DIVIDEND)</t>
  </si>
  <si>
    <t>** 09.75 % JAMNAGAR UTILITIES &amp; POWER PVT. LTD - 02/08/2024</t>
  </si>
  <si>
    <t>INE476A08076</t>
  </si>
  <si>
    <t>** 07.18 % CANARA BANK - 11/03/2030</t>
  </si>
  <si>
    <t>** 07.10 % BAJAJ FINANCE LTD - 10/02/2023</t>
  </si>
  <si>
    <t>INE002A08641</t>
  </si>
  <si>
    <t>** 06.95 % RELIANCE INDUSTRIES LTD - 15/03/2023</t>
  </si>
  <si>
    <t>** 07.20 % HDFC LTD - 13/04/2023</t>
  </si>
  <si>
    <t>** 07.70 % BAJAJ FINANCE LTD - 28/12/2022</t>
  </si>
  <si>
    <t>** 06.00 % BHARTI HEXACOM LTD - 19/01/2024</t>
  </si>
  <si>
    <t>INE115A07OZ3</t>
  </si>
  <si>
    <t>** 04.96 % LIC HOUSING FINANCE LTD - 14/09/2023</t>
  </si>
  <si>
    <t>TATA DYNAMIC BOND FUND</t>
  </si>
  <si>
    <t>AVERAGE MATURITY :   2.97 YEARS</t>
  </si>
  <si>
    <t>NAV AS ON 31-AUG-20: RS.24.0021 (DIRECT - GROWTH)</t>
  </si>
  <si>
    <t>NAV AS ON 31-AUG-20: RS.21.7207 (REGULAR PLAN - GROWTH)</t>
  </si>
  <si>
    <t>NAV AS ON 28-FEB-21: RS.25.8802 (DIRECT - GROWTH)</t>
  </si>
  <si>
    <t>NAV AS ON 28-FEB-21: RS.23.2765 (REGULAR PLAN - GROWTH)</t>
  </si>
  <si>
    <t>INE861G08035</t>
  </si>
  <si>
    <t>CRISIL- AAA(CE)</t>
  </si>
  <si>
    <t>** 09.95 % FOOD CORPORATION OF INDIA LTD - 07/03/2022</t>
  </si>
  <si>
    <t>IN2220140155</t>
  </si>
  <si>
    <t>SDL MAHARASHTRA 8.44% (26/11/2024)</t>
  </si>
  <si>
    <t>IN0020150051</t>
  </si>
  <si>
    <t>GOI - 7.73% (19/12/2034)</t>
  </si>
  <si>
    <t>IN0020120047</t>
  </si>
  <si>
    <t>GOI -  8.20% (24/09/2025)</t>
  </si>
  <si>
    <t>EICHER MOTORS LTD</t>
  </si>
  <si>
    <t>INE258G01013</t>
  </si>
  <si>
    <t>SUMITOMO CHEMICAL INDIA LTD</t>
  </si>
  <si>
    <t>INE159A01016</t>
  </si>
  <si>
    <t>GLAXOSMITHKLINE PHARMACEUTICALS LTD</t>
  </si>
  <si>
    <t>INE563J01010</t>
  </si>
  <si>
    <t>ASTEC LIFESCIENCES LTD</t>
  </si>
  <si>
    <t>BAJAJ AUTO LTD</t>
  </si>
  <si>
    <t>MINDTREE LTD</t>
  </si>
  <si>
    <t>CIPLA LTD</t>
  </si>
  <si>
    <t>MARUTI SUZUKI INDIA LTD</t>
  </si>
  <si>
    <t>INE782A01015</t>
  </si>
  <si>
    <t>JOHNSON CONTROLS - HITACHI AIR CONDITIONING INDIA LTD</t>
  </si>
  <si>
    <t>PI INDUSTRIES LTD</t>
  </si>
  <si>
    <t>ACC LTD</t>
  </si>
  <si>
    <t>INE901L01018</t>
  </si>
  <si>
    <t>ALEMBIC PHARMACEUTICALS LTD</t>
  </si>
  <si>
    <t>ICICI PRUDENTIAL LIFE INSURANCE COMPANY LTD</t>
  </si>
  <si>
    <t>INE182A01018</t>
  </si>
  <si>
    <t>PFIZER LTD</t>
  </si>
  <si>
    <t>BAYER CROPSCIENCE LTD</t>
  </si>
  <si>
    <t>ULTRATECH CEMENT LTD</t>
  </si>
  <si>
    <t>DIVI LABORATORIES LTD</t>
  </si>
  <si>
    <t>ICICI LOMBARD GENERAL INSURANCE CO. LTD</t>
  </si>
  <si>
    <t>INE531A01024</t>
  </si>
  <si>
    <t>KANSAI NEROLAC PAINTS LTD</t>
  </si>
  <si>
    <t>MUTHOOT FINANCE LTD</t>
  </si>
  <si>
    <t>BHARTI AIRTEL LTD</t>
  </si>
  <si>
    <t>MRF LTD</t>
  </si>
  <si>
    <t>AMBUJA CEMENTS LTD</t>
  </si>
  <si>
    <t>ORACLE FINANCIALS SERVICES SOFT LTD</t>
  </si>
  <si>
    <t>INE944F01028</t>
  </si>
  <si>
    <t>RADICO KHAITAN LTD</t>
  </si>
  <si>
    <t>POLYCAB INDIA LTD</t>
  </si>
  <si>
    <t>VOLTAS LTD</t>
  </si>
  <si>
    <t>POWER GRID CORPORATION OF INDIA LTD</t>
  </si>
  <si>
    <t>TITAN COMPANY LTD</t>
  </si>
  <si>
    <t>INFO EDGE (INDIA) LTD</t>
  </si>
  <si>
    <t>3M INDIA LTD</t>
  </si>
  <si>
    <t>TATA CONSUMER PRODUCTS LTD</t>
  </si>
  <si>
    <t>HDFC LIFE INSURANCE CO. LTD</t>
  </si>
  <si>
    <t>INE797F01012</t>
  </si>
  <si>
    <t>JUBILANT FOODWORKS LTD</t>
  </si>
  <si>
    <t>HINDUSTAN UNILEVER LTD</t>
  </si>
  <si>
    <t>TATA CONSULTANCY SERVICES LTD</t>
  </si>
  <si>
    <t>DR REDDYs LABORATORIES LTD</t>
  </si>
  <si>
    <t>INE935N01012</t>
  </si>
  <si>
    <t>DIXON TECHNOLOGIES (INDIA) LTD</t>
  </si>
  <si>
    <t>INE018E01016</t>
  </si>
  <si>
    <t>SBI CARDS AND PAYMENT SERVICES LTD</t>
  </si>
  <si>
    <t>HCL TECHNOLOGIES LTD</t>
  </si>
  <si>
    <t>ITC LTD</t>
  </si>
  <si>
    <t>AXIS BANK LTD</t>
  </si>
  <si>
    <t>INFOSYS LTD</t>
  </si>
  <si>
    <t>ICICI BANK LTD</t>
  </si>
  <si>
    <t>RELIANCE INDUSTRIES LTD</t>
  </si>
  <si>
    <t>TATA RETIREMENT SAVINGS FUND-CONSERVATIVE PLAN</t>
  </si>
  <si>
    <t>NAV AS ON 31-AUG-20: RS.9.8303 (DIRECT - GROWTH)</t>
  </si>
  <si>
    <t>NAV AS ON 31-AUG-20: RS.9.8303 (DIRECT - DIVIDEND)</t>
  </si>
  <si>
    <t>NAV AS ON 31-AUG-20: RS.9.4992 (REGULAR PLAN - GROWTH)</t>
  </si>
  <si>
    <t>NAV AS ON 31-AUG-20: RS.9.4992 (REGULAR PLAN - DIVIDEND)</t>
  </si>
  <si>
    <t>NAV AS ON 28-FEB-21: RS.12.0674 (DIRECT - GROWTH)</t>
  </si>
  <si>
    <t>NAV AS ON 28-FEB-21: RS.12.0674 (DIRECT - DIVIDEND)</t>
  </si>
  <si>
    <t>NAV AS ON 28-FEB-21: RS.11.5973 (REGULAR PLAN - GROWTH)</t>
  </si>
  <si>
    <t>NAV AS ON 28-FEB-21: RS.11.5974 (REGULAR PLAN - DIVIDEND)</t>
  </si>
  <si>
    <t>INE127D01025</t>
  </si>
  <si>
    <t>INE849A01020</t>
  </si>
  <si>
    <t>IN9155A01020</t>
  </si>
  <si>
    <t>TATA MOTORS - DVR</t>
  </si>
  <si>
    <t>INE716A01013</t>
  </si>
  <si>
    <t>INE763G01038</t>
  </si>
  <si>
    <t>INE710A01016</t>
  </si>
  <si>
    <t>INE199A01012</t>
  </si>
  <si>
    <t>INE233A01035</t>
  </si>
  <si>
    <t>GODREJ INDUSTRIES LTD</t>
  </si>
  <si>
    <t>INE689W01016</t>
  </si>
  <si>
    <t>TATA VALUE FUND - SERIES 2</t>
  </si>
  <si>
    <t>PORTFOLIO TURNOVER RATIO: 0.49 TIMES</t>
  </si>
  <si>
    <t>NAV AS ON 31-AUG-20: RS.10.0263 (DIRECT - GROWTH)</t>
  </si>
  <si>
    <t>NAV AS ON 31-AUG-20: RS.10.0263 (DIRECT - DIVIDEND)</t>
  </si>
  <si>
    <t>NAV AS ON 31-AUG-20: RS.9.701 (REGULAR PLAN - GROWTH)</t>
  </si>
  <si>
    <t>NAV AS ON 31-AUG-20: RS.9.701 (REGULAR PLAN - DIVIDEND)</t>
  </si>
  <si>
    <t>NAV AS ON 28-FEB-21: RS.12.5008 (DIRECT - GROWTH)</t>
  </si>
  <si>
    <t>NAV AS ON 28-FEB-21: RS.12.5008 (DIRECT - DIVIDEND)</t>
  </si>
  <si>
    <t>NAV AS ON 28-FEB-21: RS.12.0288 (REGULAR PLAN - GROWTH)</t>
  </si>
  <si>
    <t>NAV AS ON 28-FEB-21: RS.12.0288 (REGULAR PLAN - DIVIDEND)</t>
  </si>
  <si>
    <t>INE08ZM01014</t>
  </si>
  <si>
    <t>TATA VALUE FUND - SERIES 1</t>
  </si>
  <si>
    <t>NAV AS ON 31-AUG-20: RS.34.7086 (DIRECT - GROWTH)</t>
  </si>
  <si>
    <t>NAV AS ON 31-AUG-20: RS.31.2584 (REGULAR PLAN - GROWTH)</t>
  </si>
  <si>
    <t>NAV AS ON 28-FEB-21: RS.41.3771 (DIRECT - GROWTH)</t>
  </si>
  <si>
    <t>NAV AS ON 28-FEB-21: RS.36.9915 (REGULAR PLAN - GROWTH)</t>
  </si>
  <si>
    <t>IN0020160118</t>
  </si>
  <si>
    <t>GOI - 6.79% (26/12/2029)</t>
  </si>
  <si>
    <t>TATA RETIREMENT SAVINGS FUND-MODERATE PLAN</t>
  </si>
  <si>
    <t>PORTFOLIO TURNOVER RATIO: 0.42 TIMES</t>
  </si>
  <si>
    <t>NAV AS ON 31-AUG-20: RS.34.0702 (DIRECT - GROWTH)</t>
  </si>
  <si>
    <t>NAV AS ON 31-AUG-20: RS.30.2025 (REGULAR PLAN - GROWTH)</t>
  </si>
  <si>
    <t>NAV AS ON 28-FEB-21: RS.41.564 (DIRECT - GROWTH)</t>
  </si>
  <si>
    <t>NAV AS ON 28-FEB-21: RS.36.5628 (REGULAR PLAN - GROWTH)</t>
  </si>
  <si>
    <t>TATA RETIREMENT SAVINGS FUND-PROGRESSIVE PLAN</t>
  </si>
  <si>
    <t>PORTFOLIO TURNOVER RATIO: 0.44 TIMES</t>
  </si>
  <si>
    <t>NAV AS ON 31-AUG-20: RS.50.5206 (DIRECT - GROWTH)</t>
  </si>
  <si>
    <t>NAV AS ON 31-AUG-20: RS.26.472 (DIRECT - DIVIDEND)</t>
  </si>
  <si>
    <t>NAV AS ON 31-AUG-20: RS.48.5165 (REGULAR PLAN - GROWTH)</t>
  </si>
  <si>
    <t>NAV AS ON 31-AUG-20: RS.23.0212 (REGULAR PLAN - DIVIDEND)</t>
  </si>
  <si>
    <t>NAV AS ON 28-FEB-21: RS.72.6796 (DIRECT - GROWTH)</t>
  </si>
  <si>
    <t>NAV AS ON 28-FEB-21: RS.38.0844 (DIRECT - DIVIDEND)</t>
  </si>
  <si>
    <t>NAV AS ON 28-FEB-21: RS.69.5434 (REGULAR PLAN - GROWTH)</t>
  </si>
  <si>
    <t>NAV AS ON 28-FEB-21: RS.32.9954 (REGULAR PLAN - DIVIDEND)</t>
  </si>
  <si>
    <t>INE045A01017</t>
  </si>
  <si>
    <t>INE099Z01011</t>
  </si>
  <si>
    <t>INE703B01027</t>
  </si>
  <si>
    <t>INE671A01010</t>
  </si>
  <si>
    <t>INE791I01019</t>
  </si>
  <si>
    <t>INE325A01013</t>
  </si>
  <si>
    <t>INE212H01026</t>
  </si>
  <si>
    <t>INE006I01046</t>
  </si>
  <si>
    <t>TATA INFRASTRUCTURE FUND</t>
  </si>
  <si>
    <t>PORTFOLIO TURNOVER RATIO: 0.47 TIMES</t>
  </si>
  <si>
    <t>NAV AS ON 31-AUG-20: RS.17.7533 (DIRECT - GROWTH)</t>
  </si>
  <si>
    <t>NAV AS ON 31-AUG-20: RS.17.7533 (DIRECT - DIVIDEND)</t>
  </si>
  <si>
    <t>NAV AS ON 31-AUG-20: RS.16.3606 (REGULAR PLAN - GROWTH)</t>
  </si>
  <si>
    <t>NAV AS ON 31-AUG-20: RS.15.0036 (REGULAR PLAN - DIVIDEND)</t>
  </si>
  <si>
    <t>NAV AS ON 28-FEB-21: RS.24.0104 (DIRECT - GROWTH)</t>
  </si>
  <si>
    <t>NAV AS ON 28-FEB-21: RS.24.0104 (DIRECT - DIVIDEND)</t>
  </si>
  <si>
    <t>NAV AS ON 28-FEB-21: RS.21.9699 (REGULAR PLAN - GROWTH)</t>
  </si>
  <si>
    <t>NAV AS ON 28-FEB-21: RS.20.1071 (REGULAR PLAN - DIVIDEND)</t>
  </si>
  <si>
    <t>INE686Y01026</t>
  </si>
  <si>
    <t>INE602A01023</t>
  </si>
  <si>
    <t>INE085A01013</t>
  </si>
  <si>
    <t>INE129A01019</t>
  </si>
  <si>
    <t>INE03YM01018</t>
  </si>
  <si>
    <t>TATA RESOURCES &amp; ENERGY FUND</t>
  </si>
  <si>
    <t>PORTFOLIO TURNOVER RATIO: 0.24 TIMES</t>
  </si>
  <si>
    <t>NAV AS ON 31-AUG-20: RS.13.594 (DIRECT - GROWTH)</t>
  </si>
  <si>
    <t>NAV AS ON 31-AUG-20: RS.13.594 (DIRECT - DIVIDEND)</t>
  </si>
  <si>
    <t>NAV AS ON 31-AUG-20: RS.12.5715 (REGULAR PLAN - GROWTH)</t>
  </si>
  <si>
    <t>NAV AS ON 31-AUG-20: RS.12.5715 (REGULAR PLAN - DIVIDEND)</t>
  </si>
  <si>
    <t>NAV AS ON 28-FEB-21: RS.15.6171 (DIRECT - GROWTH)</t>
  </si>
  <si>
    <t>NAV AS ON 28-FEB-21: RS.15.617 (DIRECT - DIVIDEND)</t>
  </si>
  <si>
    <t>NAV AS ON 28-FEB-21: RS.14.3376 (REGULAR PLAN - GROWTH)</t>
  </si>
  <si>
    <t>NAV AS ON 28-FEB-21: RS.14.3375 (REGULAR PLAN - DIVIDEND)</t>
  </si>
  <si>
    <t>INE947Q01028</t>
  </si>
  <si>
    <t>INE358A01014</t>
  </si>
  <si>
    <t>INE112L01020</t>
  </si>
  <si>
    <t>INE068V01023</t>
  </si>
  <si>
    <t>INE075I01017</t>
  </si>
  <si>
    <t>INE572A01028</t>
  </si>
  <si>
    <t>INE061F01013</t>
  </si>
  <si>
    <t>INE873D01024</t>
  </si>
  <si>
    <t>INE398R01022</t>
  </si>
  <si>
    <t>INE571A01020</t>
  </si>
  <si>
    <t>TATA INDIA PHARMA &amp; HEALTHCARE FUND</t>
  </si>
  <si>
    <t>NAV AS ON 31-AUG-20: RS.18.8107 (DIRECT - GROWTH)</t>
  </si>
  <si>
    <t>NAV AS ON 31-AUG-20: RS.18.8107 (DIRECT - DIVIDEND)</t>
  </si>
  <si>
    <t>NAV AS ON 31-AUG-20: RS.17.4188 (REGULAR PLAN - GROWTH)</t>
  </si>
  <si>
    <t>NAV AS ON 31-AUG-20: RS.16.0233 (REGULAR PLAN - DIVIDEND)</t>
  </si>
  <si>
    <t>NAV AS ON 28-FEB-21: RS.22.9333 (DIRECT - GROWTH)</t>
  </si>
  <si>
    <t>NAV AS ON 28-FEB-21: RS.22.9333 (DIRECT - DIVIDEND)</t>
  </si>
  <si>
    <t>NAV AS ON 28-FEB-21: RS.21.0907 (REGULAR PLAN - GROWTH)</t>
  </si>
  <si>
    <t>NAV AS ON 28-FEB-21: RS.19.3987 (REGULAR PLAN - DIVIDEND)</t>
  </si>
  <si>
    <t>INE421D01022</t>
  </si>
  <si>
    <t>TATA INDIA CONSUMER FUND</t>
  </si>
  <si>
    <t>NAV AS ON 31-AUG-20: RS.18.5506 (DIRECT - GROWTH)</t>
  </si>
  <si>
    <t>NAV AS ON 31-AUG-20: RS.18.5506 (DIRECT - DIVIDEND)</t>
  </si>
  <si>
    <t>NAV AS ON 31-AUG-20: RS.17.1169 (REGULAR PLAN - GROWTH)</t>
  </si>
  <si>
    <t>NAV AS ON 31-AUG-20: RS.17.1169 (REGULAR PLAN - DIVIDEND)</t>
  </si>
  <si>
    <t>NAV AS ON 28-FEB-21: RS.26.2761 (DIRECT - GROWTH)</t>
  </si>
  <si>
    <t>NAV AS ON 28-FEB-21: RS.26.2759 (DIRECT - DIVIDEND)</t>
  </si>
  <si>
    <t>NAV AS ON 28-FEB-21: RS.24.0652 (REGULAR PLAN - GROWTH)</t>
  </si>
  <si>
    <t>NAV AS ON 28-FEB-21: RS.24.0651 (REGULAR PLAN - DIVIDEND)</t>
  </si>
  <si>
    <t>(A) TREPS</t>
  </si>
  <si>
    <t>INE214T01019</t>
  </si>
  <si>
    <t>INE599M01018</t>
  </si>
  <si>
    <t>INE356A01018</t>
  </si>
  <si>
    <t>INE684F01012</t>
  </si>
  <si>
    <t>INE0DD101019</t>
  </si>
  <si>
    <t>INE269A01021</t>
  </si>
  <si>
    <t>INE933S01016</t>
  </si>
  <si>
    <t>INE010V01017</t>
  </si>
  <si>
    <t>INE136B01020</t>
  </si>
  <si>
    <t>INE04I401011</t>
  </si>
  <si>
    <t>INE670A01012</t>
  </si>
  <si>
    <t>TATA DIGITAL INDIA FUND</t>
  </si>
  <si>
    <t>NAV AS ON 31-AUG-20: RS.18.7027 (DIRECT - GROWTH)</t>
  </si>
  <si>
    <t>NAV AS ON 31-AUG-20: RS.18.7027 (DIRECT - DIVIDEND)</t>
  </si>
  <si>
    <t>NAV AS ON 31-AUG-20: RS.17.319 (REGULAR PLAN - GROWTH)</t>
  </si>
  <si>
    <t>NAV AS ON 31-AUG-20: RS.15.9449 (REGULAR PLAN - DIVIDEND)</t>
  </si>
  <si>
    <t>NAV AS ON 28-FEB-21: RS.26.1155 (DIRECT - GROWTH)</t>
  </si>
  <si>
    <t>NAV AS ON 28-FEB-21: RS.26.1154 (DIRECT - DIVIDEND)</t>
  </si>
  <si>
    <t>NAV AS ON 28-FEB-21: RS.23.9996 (REGULAR PLAN - GROWTH)</t>
  </si>
  <si>
    <t>NAV AS ON 28-FEB-21: RS.22.0906 (REGULAR PLAN - DIVIDEND)</t>
  </si>
  <si>
    <t>TATA BANKING &amp; FINANCIAL SERVICES FUND</t>
  </si>
  <si>
    <t>NAV AS ON 31-AUG-20: RS.99.2078 (DIRECT - GROWTH)</t>
  </si>
  <si>
    <t>NAV AS ON 31-AUG-20: RS.95.6183 (REGULAR PLAN - GROWTH)</t>
  </si>
  <si>
    <t>NAV AS ON 28-FEB-21: RS.126.0446 (DIRECT - GROWTH)</t>
  </si>
  <si>
    <t>NAV AS ON 28-FEB-21: RS.120.8106 (REGULAR PLAN - GROWTH)</t>
  </si>
  <si>
    <t>INE213A01029</t>
  </si>
  <si>
    <t>OIL</t>
  </si>
  <si>
    <t>OIL &amp; NATURAL GAS CO.</t>
  </si>
  <si>
    <t>INE296A01024</t>
  </si>
  <si>
    <t>TATA INDEX FUND - SENSEX</t>
  </si>
  <si>
    <t>PORTFOLIO TURNOVER RATIO: 0.04 TIMES</t>
  </si>
  <si>
    <t>NAV AS ON 31-AUG-20: RS.131.4273 (DIRECT PLAN)</t>
  </si>
  <si>
    <t>NAV AS ON 28-FEB-21: RS.186.3211 (DIRECT PLAN)</t>
  </si>
  <si>
    <t>INE528G01027</t>
  </si>
  <si>
    <t>INE491A01021</t>
  </si>
  <si>
    <t>INE092T01019</t>
  </si>
  <si>
    <t>INE545U01014</t>
  </si>
  <si>
    <t>TATA NIFTY PRIVATE BANK EXCHANGE TRADED FUND</t>
  </si>
  <si>
    <t>NAV AS ON 31-AUG-20: RS.73.5229 (DIRECT - GROWTH)</t>
  </si>
  <si>
    <t>NAV AS ON 31-AUG-20: RS.68.9987 (REGULAR PLAN - GROWTH)</t>
  </si>
  <si>
    <t>NAV AS ON 28-FEB-21: RS.94.0202 (DIRECT - GROWTH)</t>
  </si>
  <si>
    <t>NAV AS ON 28-FEB-21: RS.88.0116 (REGULAR PLAN - GROWTH)</t>
  </si>
  <si>
    <t>INE522F01014</t>
  </si>
  <si>
    <t>INE158A01026</t>
  </si>
  <si>
    <t>TATA INDEX FUND - NIFTY</t>
  </si>
  <si>
    <t>PORTFOLIO TURNOVER RATIO: 0.17 TIMES</t>
  </si>
  <si>
    <t>NAV AS ON 31-AUG-20: RS.116.1759 (DIRECT PLAN)</t>
  </si>
  <si>
    <t>NAV AS ON 28-FEB-21: RS.148.9069 (DIRECT PLAN)</t>
  </si>
  <si>
    <t>TATA NIFTY EXCHANGE TRADED FUND</t>
  </si>
  <si>
    <t>NAV AS ON 31-AUG-20: RS.59.9761 (DIRECT - DIVIDEND TRIGGER A (5%))</t>
  </si>
  <si>
    <t>NAV AS ON 31-AUG-20: RS.139.1897 (DIRECT - GROWTH)</t>
  </si>
  <si>
    <t>NAV AS ON 31-AUG-20: RS.59.3247 (DIRECT - DIVIDEND TRIGGER B (10%))</t>
  </si>
  <si>
    <t>NAV AS ON 31-AUG-20: RS.56.9794 (REGULAR PLAN - DIVIDEND TRIGGER A (5%))</t>
  </si>
  <si>
    <t>NAV AS ON 31-AUG-20: RS.129.9473 (REGULAR PLAN - GROWTH)</t>
  </si>
  <si>
    <t>NAV AS ON 31-AUG-20: RS.54.701 (REGULAR PLAN - DIVIDEND TRIGGER B (10%))</t>
  </si>
  <si>
    <t>NAV AS ON 28-FEB-21: RS.73.8477 (DIRECT - DIVIDEND TRIGGER A (5%))</t>
  </si>
  <si>
    <t>NAV AS ON 28-FEB-21: RS.175.6677 (DIRECT - GROWTH)</t>
  </si>
  <si>
    <t>NAV AS ON 28-FEB-21: RS.71.1764 (DIRECT - DIVIDEND TRIGGER B (10%))</t>
  </si>
  <si>
    <t>NAV AS ON 28-FEB-21: RS.69.6617 (REGULAR PLAN - DIVIDEND TRIGGER A (5%))</t>
  </si>
  <si>
    <t>NAV AS ON 28-FEB-21: RS.163.0398 (REGULAR PLAN - GROWTH)</t>
  </si>
  <si>
    <t>NAV AS ON 28-FEB-21: RS.65.1957 (REGULAR PLAN - DIVIDEND TRIGGER B (10%))</t>
  </si>
  <si>
    <t>INE121J01017</t>
  </si>
  <si>
    <t>INE482A01020</t>
  </si>
  <si>
    <t>INE613A01020</t>
  </si>
  <si>
    <t>TATA EQUITY P/E FUND</t>
  </si>
  <si>
    <t>PORTFOLIO TURNOVER RATIO: 0.27 TIMES</t>
  </si>
  <si>
    <t>NAV AS ON 31-AUG-20: RS.51.9464 (DIRECT - DIVIDEND)</t>
  </si>
  <si>
    <t>NAV AS ON 31-AUG-20: RS.228.6867 (DIRECT - GROWTH)</t>
  </si>
  <si>
    <t>NAV AS ON 31-AUG-20: RS.45.5431 (REGULAR PLAN - DIVIDEND)</t>
  </si>
  <si>
    <t>NAV AS ON 31-AUG-20: RS.208.7931 (REGULAR PLAN - GROWTH)</t>
  </si>
  <si>
    <t>NAV AS ON 28-FEB-21: RS.67.9766 (DIRECT - DIVIDEND)</t>
  </si>
  <si>
    <t>NAV AS ON 28-FEB-21: RS.299.2285 (DIRECT - GROWTH)</t>
  </si>
  <si>
    <t>NAV AS ON 28-FEB-21: RS.59.3487 (REGULAR PLAN - DIVIDEND)</t>
  </si>
  <si>
    <t>NAV AS ON 28-FEB-21: RS.272.1114 (REGULAR PLAN - GROWTH)</t>
  </si>
  <si>
    <t>INE256A04022</t>
  </si>
  <si>
    <t>INE001A13049</t>
  </si>
  <si>
    <t>INE118A01012</t>
  </si>
  <si>
    <t>TATA LARGE CAP FUND</t>
  </si>
  <si>
    <t>PORTFOLIO TURNOVER RATIO: 0.15 TIMES</t>
  </si>
  <si>
    <t>NAV AS ON 31-AUG-20: RS.232.1372 (DIRECT - GROWTH)</t>
  </si>
  <si>
    <t>NAV AS ON 31-AUG-20: RS.45.2916 (DIRECT - DIVIDEND)</t>
  </si>
  <si>
    <t>NAV AS ON 31-AUG-20: RS.211.739 (REGULAR PLAN - GROWTH)</t>
  </si>
  <si>
    <t>NAV AS ON 31-AUG-20: RS.33.9953 (REGULAR PLAN - DIVIDEND)</t>
  </si>
  <si>
    <t>NAV AS ON 28-FEB-21: RS.301.2366 (DIRECT - GROWTH)</t>
  </si>
  <si>
    <t>NAV AS ON 28-FEB-21: RS.58.9965 (DIRECT - DIVIDEND)</t>
  </si>
  <si>
    <t>NAV AS ON 28-FEB-21: RS.277.2112 (REGULAR PLAN - GROWTH)</t>
  </si>
  <si>
    <t>NAV AS ON 28-FEB-21: RS.44.7419 (REGULAR PLAN - DIVIDEND)</t>
  </si>
  <si>
    <t>INE647O01011</t>
  </si>
  <si>
    <t>INE152A01029</t>
  </si>
  <si>
    <t>INE280B01018</t>
  </si>
  <si>
    <t>INE660A01013</t>
  </si>
  <si>
    <t>INE387A01021</t>
  </si>
  <si>
    <t>TATA LARGE &amp; MID CAP FUND</t>
  </si>
  <si>
    <t>NAV AS ON 31-AUG-20: RS.98.8612 (DIRECT - DIVIDEND)</t>
  </si>
  <si>
    <t>NAV AS ON 31-AUG-20: RS.180.046 (DIRECT - GROWTH)</t>
  </si>
  <si>
    <t>NAV AS ON 31-AUG-20: RS.68.2828 (REGULAR PLAN - DIVIDEND)</t>
  </si>
  <si>
    <t>NAV AS ON 31-AUG-20: RS.167.297 (REGULAR PLAN - GROWTH)</t>
  </si>
  <si>
    <t>NAV AS ON 28-FEB-21: RS.125.9624 (DIRECT - DIVIDEND)</t>
  </si>
  <si>
    <t>NAV AS ON 28-FEB-21: RS.229.4034 (DIRECT - GROWTH)</t>
  </si>
  <si>
    <t>NAV AS ON 28-FEB-21: RS.86.4687 (REGULAR PLAN - DIVIDEND)</t>
  </si>
  <si>
    <t>NAV AS ON 28-FEB-21: RS.211.8956 (REGULAR PLAN - GROWTH)</t>
  </si>
  <si>
    <t>INE040D01038</t>
  </si>
  <si>
    <t>INE500L01026</t>
  </si>
  <si>
    <t>INE142Z01019</t>
  </si>
  <si>
    <t>INE930H01023</t>
  </si>
  <si>
    <t>INE885A01032</t>
  </si>
  <si>
    <t>INE195A01028</t>
  </si>
  <si>
    <t>INE348B01021</t>
  </si>
  <si>
    <t>INE120A01034</t>
  </si>
  <si>
    <t>TATA ETHICAL FUND</t>
  </si>
  <si>
    <t>NAV AS ON 31-AUG-20: RS.152.0921 (DIRECT - GROWTH)</t>
  </si>
  <si>
    <t>NAV AS ON 31-AUG-20: RS.50.2089 (DIRECT - DIVIDEND)</t>
  </si>
  <si>
    <t>NAV AS ON 31-AUG-20: RS.141.9456 (REGULAR PLAN - GROWTH)</t>
  </si>
  <si>
    <t>NAV AS ON 31-AUG-20: RS.39.2632 (REGULAR PLAN - DIVIDEND)</t>
  </si>
  <si>
    <t>NAV AS ON 28-FEB-21: RS.205.4262 (DIRECT - GROWTH)</t>
  </si>
  <si>
    <t>NAV AS ON 28-FEB-21: RS.67.8162 (DIRECT - DIVIDEND)</t>
  </si>
  <si>
    <t>NAV AS ON 28-FEB-21: RS.190.5747 (REGULAR PLAN - GROWTH)</t>
  </si>
  <si>
    <t>NAV AS ON 28-FEB-21: RS.52.6931 (REGULAR PLAN - DIVIDEND)</t>
  </si>
  <si>
    <t>INE913H01037</t>
  </si>
  <si>
    <t>INE477A01020</t>
  </si>
  <si>
    <t>INE211B01039</t>
  </si>
  <si>
    <t>INE406M01024</t>
  </si>
  <si>
    <t>INE410B01037</t>
  </si>
  <si>
    <t>INE686F01025</t>
  </si>
  <si>
    <t>TATA MID CAP GROWTH FUND</t>
  </si>
  <si>
    <t>NAV AS ON 31-AUG-20: RS.11.1115 (DIRECT - GROWTH)</t>
  </si>
  <si>
    <t>NAV AS ON 31-AUG-20: RS.11.1115 (DIRECT - DIVIDEND)</t>
  </si>
  <si>
    <t>NAV AS ON 31-AUG-20: RS.10.7231 (REGULAR PLAN - GROWTH)</t>
  </si>
  <si>
    <t>NAV AS ON 31-AUG-20: RS.10.7231 (REGULAR PLAN - DIVIDEND)</t>
  </si>
  <si>
    <t>NAV AS ON 28-FEB-21: RS.15.2274 (DIRECT - GROWTH)</t>
  </si>
  <si>
    <t>NAV AS ON 28-FEB-21: RS.15.2272 (DIRECT - DIVIDEND)</t>
  </si>
  <si>
    <t>NAV AS ON 28-FEB-21: RS.14.5666 (REGULAR PLAN - GROWTH)</t>
  </si>
  <si>
    <t>NAV AS ON 28-FEB-21: RS.14.5665 (REGULAR PLAN - DIVIDEND)</t>
  </si>
  <si>
    <t>INE219X23014</t>
  </si>
  <si>
    <t>INDIA GRID TRUST - INV-IT</t>
  </si>
  <si>
    <t>INE124G01033</t>
  </si>
  <si>
    <t>HOTELS RESORTS AND OTHER RECREATIONAL ACTIVITIES</t>
  </si>
  <si>
    <t>INE265F01028</t>
  </si>
  <si>
    <t>INE209A01019</t>
  </si>
  <si>
    <t>INE118H01025</t>
  </si>
  <si>
    <t>INE688A01022</t>
  </si>
  <si>
    <t>INE451A01017</t>
  </si>
  <si>
    <t>INE536H01010</t>
  </si>
  <si>
    <t>INE634A01018</t>
  </si>
  <si>
    <t>INE614A01028</t>
  </si>
  <si>
    <t>INE979A01017</t>
  </si>
  <si>
    <t>TATA SMALL CAP FUND</t>
  </si>
  <si>
    <t>NAV AS ON 31-AUG-20: RS.11.1497 (DIRECT - GROWTH)</t>
  </si>
  <si>
    <t>NAV AS ON 31-AUG-20: RS.11.1497 (DIRECT - DIVIDEND)</t>
  </si>
  <si>
    <t>NAV AS ON 31-AUG-20: RS.10.7288 (REGULAR PLAN - GROWTH)</t>
  </si>
  <si>
    <t>NAV AS ON 31-AUG-20: RS.10.7288 (REGULAR PLAN - DIVIDEND)</t>
  </si>
  <si>
    <t>NAV AS ON 28-FEB-21: RS.13.8477 (DIRECT - GROWTH)</t>
  </si>
  <si>
    <t>NAV AS ON 28-FEB-21: RS.13.8477 (DIRECT - DIVIDEND)</t>
  </si>
  <si>
    <t>NAV AS ON 28-FEB-21: RS.13.2175 (REGULAR PLAN - GROWTH)</t>
  </si>
  <si>
    <t>NAV AS ON 28-FEB-21: RS.13.2175 (REGULAR PLAN - DIVIDEND)</t>
  </si>
  <si>
    <t>TATA FLEXI CAP FUND</t>
  </si>
  <si>
    <t>TATA FOCUSED EQUITY FUND</t>
  </si>
  <si>
    <t>INE745G01035</t>
  </si>
  <si>
    <t>NAV AS ON 28-FEB-21: RS.12.2683 (REGULAR PLAN - DIVIDEND)</t>
  </si>
  <si>
    <t>NAV AS ON 28-FEB-21: RS.12.2683 (REGULAR PLAN - GROWTH)</t>
  </si>
  <si>
    <t>NAV AS ON 28-FEB-21: RS.12.579 (DIRECT - DIVIDEND)</t>
  </si>
  <si>
    <t>NAV AS ON 28-FEB-21: RS.12.5791 (DIRECT - GROWTH)</t>
  </si>
  <si>
    <t>NAV AS ON 31-AUG-20: RS.9.3539 (REGULAR PLAN - DIVIDEND)</t>
  </si>
  <si>
    <t>NAV AS ON 31-AUG-20: RS.9.3539 (REGULAR PLAN - GROWTH)</t>
  </si>
  <si>
    <t>NAV AS ON 31-AUG-20: RS.9.5086 (DIRECT - DIVIDEND)</t>
  </si>
  <si>
    <t>NAV AS ON 31-AUG-20: RS.9.5086 (DIRECT - GROWTH)</t>
  </si>
  <si>
    <t>NAV AS ON 31-AUG-20: RS.19.2511 (DIRECT - GROWTH)</t>
  </si>
  <si>
    <t>NAV AS ON 31-AUG-20: RS.17.8273 (REGULAR PLAN - GROWTH)</t>
  </si>
  <si>
    <t>NAV AS ON 31-AUG-20: RS.99.0454 (DIRECT - DIVIDEND)</t>
  </si>
  <si>
    <t>NAV AS ON 31-AUG-20: RS.52.7945 (REGULAR PLAN - DIVIDEND)</t>
  </si>
  <si>
    <t>NAV AS ON 28-FEB-21: RS.25.3523 (DIRECT - GROWTH)</t>
  </si>
  <si>
    <t>NAV AS ON 28-FEB-21: RS.23.3198 (REGULAR PLAN - GROWTH)</t>
  </si>
  <si>
    <t>NAV AS ON 28-FEB-21: RS.130.4324 (DIRECT - DIVIDEND)</t>
  </si>
  <si>
    <t>NAV AS ON 28-FEB-21: RS.69.0564 (REGULAR PLAN - DIVIDEND)</t>
  </si>
  <si>
    <t>INE405E01023</t>
  </si>
  <si>
    <t>TATA INDIA TAX SAVINGS FUND</t>
  </si>
  <si>
    <t>NAV AS ON 31-AUG-20: RS.7.9334 (DIRECT - GROWTH)</t>
  </si>
  <si>
    <t>NAV AS ON 31-AUG-20: RS.7.9334 (DIRECT - DIVIDEND)</t>
  </si>
  <si>
    <t>NAV AS ON 31-AUG-20: RS.7.8321 (REGULAR PLAN - GROWTH)</t>
  </si>
  <si>
    <t>NAV AS ON 31-AUG-20: RS.7.8321 (REGULAR PLAN - DIVIDEND)</t>
  </si>
  <si>
    <t>NAV AS ON 28-FEB-21: RS.10.057 (DIRECT - GROWTH)</t>
  </si>
  <si>
    <t>NAV AS ON 28-FEB-21: RS.10.0568 (DIRECT - DIVIDEND)</t>
  </si>
  <si>
    <t>NAV AS ON 28-FEB-21: RS.9.8487 (REGULAR PLAN - GROWTH)</t>
  </si>
  <si>
    <t>NAV AS ON 28-FEB-21: RS.9.8487 (REGULAR PLAN - DIVIDEND)</t>
  </si>
  <si>
    <t>INE548C01032</t>
  </si>
  <si>
    <t>INE470Y01017</t>
  </si>
  <si>
    <t>INE274J01014</t>
  </si>
  <si>
    <t>INE692A01016</t>
  </si>
  <si>
    <t>TATA QUANT FUND</t>
  </si>
  <si>
    <t>CLASSIFICATION</t>
  </si>
  <si>
    <t>SCHEME CODE</t>
  </si>
  <si>
    <t>SCHEME NAME</t>
  </si>
  <si>
    <t>Debt</t>
  </si>
  <si>
    <t>TBPSUF</t>
  </si>
  <si>
    <t>TDBF</t>
  </si>
  <si>
    <t>TFM53A</t>
  </si>
  <si>
    <t>TATA FIXED MATURITY PLAN-SERIES 53 SCHEME - A</t>
  </si>
  <si>
    <t>TFM53B</t>
  </si>
  <si>
    <t>TATA FIXED MATURITY PLAN-SERIES 53 SCHEME - B</t>
  </si>
  <si>
    <t>TFM54A</t>
  </si>
  <si>
    <t>TATA FIXED MATURITY PLAN-SERIES 54 SCHEME - A</t>
  </si>
  <si>
    <t>TFM55A</t>
  </si>
  <si>
    <t>TATA FIXED MATURITY PLAN-SERIES 55 SCHEME - A</t>
  </si>
  <si>
    <t>TFM55B</t>
  </si>
  <si>
    <t>TATA FIXED MATURITY PLAN-SERIES 55 SCHEME - B</t>
  </si>
  <si>
    <t>TFM55D</t>
  </si>
  <si>
    <t>TATA FIXED MATURITY PLAN-SERIES 55 SCHEME - D</t>
  </si>
  <si>
    <t>TFM55E</t>
  </si>
  <si>
    <t>TATA FIXED MATURITY PLAN-SERIES 55 SCHEME - E</t>
  </si>
  <si>
    <t>TFM55F</t>
  </si>
  <si>
    <t>TATA FIXED MATURITY PLAN-SERIES 55 SCHEME - F</t>
  </si>
  <si>
    <t>TFM55G</t>
  </si>
  <si>
    <t>TATA FIXED MATURITY PLAN-SERIES 55 SCHEME - G</t>
  </si>
  <si>
    <t>TFM55I</t>
  </si>
  <si>
    <t>TATA FIXED MATURITY PLAN-SERIES 55 SCHEME - I</t>
  </si>
  <si>
    <t>TFM56A</t>
  </si>
  <si>
    <t>TATA FIXED MATURITY PLAN-SERIES 56 SCHEME - A</t>
  </si>
  <si>
    <t>TFM56B</t>
  </si>
  <si>
    <t>TATA FIXED MATURITY PLAN-SERIES 56 SCHEME - B</t>
  </si>
  <si>
    <t>TFM56C</t>
  </si>
  <si>
    <t>TATA FIXED MATURITY PLAN-SERIES 56 SCHEME - C</t>
  </si>
  <si>
    <t>TFM56D</t>
  </si>
  <si>
    <t>TATA FIXED MATURITY PLAN-SERIES 56 SCHEME - D</t>
  </si>
  <si>
    <t>TFM56F</t>
  </si>
  <si>
    <t>TATA FIXED MATURITY PLAN-SERIES 56 SCHEME - F</t>
  </si>
  <si>
    <t>TGSFR</t>
  </si>
  <si>
    <t>TIFA</t>
  </si>
  <si>
    <t>Liquid</t>
  </si>
  <si>
    <t>TFRSTF</t>
  </si>
  <si>
    <t>TIPF</t>
  </si>
  <si>
    <t>TATA MEDIUM TERM FUND</t>
  </si>
  <si>
    <t>TLF</t>
  </si>
  <si>
    <t>TOF</t>
  </si>
  <si>
    <t>TRSFC</t>
  </si>
  <si>
    <t>TSTBF</t>
  </si>
  <si>
    <t>TATA SHORT TERM BOND FUND (The scheme has 1 segregated portfolio which was created under Tata Corporate Bond Fund.)</t>
  </si>
  <si>
    <t>TFF</t>
  </si>
  <si>
    <t>TATA TREASURY ADVANTAGE FUND</t>
  </si>
  <si>
    <t>TUSTF</t>
  </si>
  <si>
    <t>Dividend History</t>
  </si>
  <si>
    <t>NOTE:</t>
  </si>
  <si>
    <t>There are no investments in Partly Paid up Debentures.</t>
  </si>
  <si>
    <t>Balanced</t>
  </si>
  <si>
    <t>TEGF</t>
  </si>
  <si>
    <t>TMAOF</t>
  </si>
  <si>
    <t>TYCF</t>
  </si>
  <si>
    <t>Equity</t>
  </si>
  <si>
    <t>TAF</t>
  </si>
  <si>
    <t>TBAF</t>
  </si>
  <si>
    <t>TBFSF</t>
  </si>
  <si>
    <t>TDIF</t>
  </si>
  <si>
    <t>TEQPEF</t>
  </si>
  <si>
    <t>TMIF</t>
  </si>
  <si>
    <t>TCS</t>
  </si>
  <si>
    <t>TMCAPF</t>
  </si>
  <si>
    <t>TFEF</t>
  </si>
  <si>
    <t>TIFNA</t>
  </si>
  <si>
    <t>TIFSA</t>
  </si>
  <si>
    <t>TICF</t>
  </si>
  <si>
    <t>TIPHF</t>
  </si>
  <si>
    <t>TTSF96</t>
  </si>
  <si>
    <t>TISF</t>
  </si>
  <si>
    <t>TEOF</t>
  </si>
  <si>
    <t>TTOFE</t>
  </si>
  <si>
    <t>TINR</t>
  </si>
  <si>
    <t>TNETF</t>
  </si>
  <si>
    <t>TNPBETF</t>
  </si>
  <si>
    <t>TQNTF</t>
  </si>
  <si>
    <t>TREF</t>
  </si>
  <si>
    <t>TRSFM</t>
  </si>
  <si>
    <t>TRSFP</t>
  </si>
  <si>
    <t>TSCAPF</t>
  </si>
  <si>
    <t>TVFS1</t>
  </si>
  <si>
    <t>TVFS2</t>
  </si>
  <si>
    <t xml:space="preserve">Tata Equity P/E Fund Direct Plan - Dividend Trigger A (5%) </t>
  </si>
  <si>
    <t>RECORD_DATE</t>
  </si>
  <si>
    <t>NAV As on Record Date</t>
  </si>
  <si>
    <t>DIVIDEND PER UNIT(HUF &amp; INDIVIDUALS)</t>
  </si>
  <si>
    <t>DIVIDEND PER UNIT(OTHERS)</t>
  </si>
  <si>
    <t xml:space="preserve">Tata Equity P/E Fund Regular Plan - Dividend Trigger A (5%) </t>
  </si>
  <si>
    <t xml:space="preserve">Tata Equity P/E Fund Direct Plan - Dividend Trigger B(10%) </t>
  </si>
  <si>
    <t xml:space="preserve">Tata Equity P/E Fund Regular Plan - Dividend Trigger B (10%) </t>
  </si>
  <si>
    <t xml:space="preserve">Tata Equity Savings Fund Direct Plan - Monthly Dividend </t>
  </si>
  <si>
    <t>Tata Equity Savings Fund Regular Plan - Monthly Dividend</t>
  </si>
  <si>
    <t xml:space="preserve">Tata Hybrid Equity Fund Direct Plan - Monthly Dividend </t>
  </si>
  <si>
    <t>Tata Hybrid Equity Fund Regular Plan - Monthly  Dividend</t>
  </si>
  <si>
    <t>Tata Liquid Fund Direct Plan - Daily Dividend</t>
  </si>
  <si>
    <t>Sep'20</t>
  </si>
  <si>
    <t>1001.5187-1001.5187</t>
  </si>
  <si>
    <t>Oct'20</t>
  </si>
  <si>
    <t>Nov'20</t>
  </si>
  <si>
    <t>Dec'20</t>
  </si>
  <si>
    <t>Jan'21</t>
  </si>
  <si>
    <t>Feb'21</t>
  </si>
  <si>
    <t>Tata Liquid Fund Regular Plan - Daily Dividend</t>
  </si>
  <si>
    <t>1001.5157-1001.5157</t>
  </si>
  <si>
    <t xml:space="preserve">Feb'21 </t>
  </si>
  <si>
    <t>Tata Money Market Fund Direct Plan - Daily Dividend</t>
  </si>
  <si>
    <t>1114.5200-1114.5200</t>
  </si>
  <si>
    <t>Tata Money Market Fund Regular Plan - Daily Dividend</t>
  </si>
  <si>
    <t>Tata Overnight Fund - Direct Plan- Dividend</t>
  </si>
  <si>
    <t>1000.000-1000.000</t>
  </si>
  <si>
    <t>Tata Overnight Fund - Regular Plan - Dividend</t>
  </si>
  <si>
    <t>Tata Treasury Advantage Fund Direct Plan - Daily Dividend</t>
  </si>
  <si>
    <t>1003.5316-1003.5316</t>
  </si>
  <si>
    <t>Tata Treasury Advantage Fund  Regular Plan - Daily Dividend</t>
  </si>
  <si>
    <t>1003.5288-1003.5288</t>
  </si>
  <si>
    <t xml:space="preserve">Nov'20 </t>
  </si>
  <si>
    <t>Tata Treasury Advantage Fund Direct Plan - Weekly Dividend</t>
  </si>
  <si>
    <t>Tata Treasury Advantage Fund Regular Plan - Weekly Dividend</t>
  </si>
  <si>
    <t>Tata Ultra Short Term Fund - Direct Plan - Weekly Dividend</t>
  </si>
  <si>
    <t>Tata Ultra Short Term Fund - Regular Plan - Weekly Dividend</t>
  </si>
  <si>
    <t>None of the schemes of Tata Mutual Fund have participated in Credit Default Swaps (CDS) from 1st February 2021 to 28th February 2021.</t>
  </si>
  <si>
    <t>There were no Repo Transactions in Corporate Debt Securities from 1st February 2021 to 28th February 2021.</t>
  </si>
  <si>
    <t>There were no transactions in Interest Rate Futures (IRFs) from 1st February 2021 to 28th February 2021.</t>
  </si>
  <si>
    <t>There are No Intra - Scheme Investments from 1st February 2021 to 28th February 2021.</t>
  </si>
  <si>
    <t>There were Covered Call Transactions from 1st February 2021 to 28th February 2021.</t>
  </si>
  <si>
    <t>TATA VALUE FUND - SERIES 2 (CLOSE ENDED SCHEME)</t>
  </si>
  <si>
    <t>TATA VALUE FUND - SERIES 1 (CLOSE ENDED SCHEME)</t>
  </si>
  <si>
    <t>AU SMALL FINANCE BANK LTD</t>
  </si>
  <si>
    <t>ADANI PORTS AND SPECIAL ECONOMIC ZONE LTD</t>
  </si>
  <si>
    <t>TATA STEEL LTD</t>
  </si>
  <si>
    <t>SUN PHARMACEUTICAL INDUSTRIES LTD</t>
  </si>
  <si>
    <t>LARSEN &amp; TOUBRO LTD</t>
  </si>
  <si>
    <t>HOUSING DEVELOPMENT FINANCE CORPORATION LTD</t>
  </si>
  <si>
    <t>ASIAN PAINTS (INDIA) LTD</t>
  </si>
  <si>
    <t>VEDANTA LTD</t>
  </si>
  <si>
    <t>TATA POWER COMPANY LTD</t>
  </si>
  <si>
    <t>NTPC LTD</t>
  </si>
  <si>
    <t>TATA MOTORS LTD</t>
  </si>
  <si>
    <t>INDIAN OIL CORPORATION LTD</t>
  </si>
  <si>
    <t>MAHINDRA &amp; MAHINDRA LTD</t>
  </si>
  <si>
    <t>AUROBINDO PHARMA LTD</t>
  </si>
  <si>
    <t>JSW STEEL LTD</t>
  </si>
  <si>
    <t>TECH MAHINDRA LTD</t>
  </si>
  <si>
    <t>SBI LIFE INSURANCE COMPANY LTD</t>
  </si>
  <si>
    <t>UNITED SPIRITS LTD</t>
  </si>
  <si>
    <t>DLF LTD</t>
  </si>
  <si>
    <t>TATA CHEMICALS LTD</t>
  </si>
  <si>
    <t>DABUR INDIA LTD</t>
  </si>
  <si>
    <t>BAJAJ FINSERV LTD</t>
  </si>
  <si>
    <t>CADILA HEALTHCARE LTD</t>
  </si>
  <si>
    <t>STEEL AUTHORITY INDIA LTD</t>
  </si>
  <si>
    <t>GODREJ CONSUMER PRODUCTS LTD</t>
  </si>
  <si>
    <t>UPL LTD</t>
  </si>
  <si>
    <t>SHRIRAM TRANSPORT FINANCE CO LTD</t>
  </si>
  <si>
    <t>PETRONET LNG LTD</t>
  </si>
  <si>
    <t>NMDC LTD</t>
  </si>
  <si>
    <t>BHARAT FORGE LTD</t>
  </si>
  <si>
    <t>GRASIM INDUSTRIES LTD</t>
  </si>
  <si>
    <t>BHARAT ELECTRONICS LTD</t>
  </si>
  <si>
    <t>BATA INDIA LTD</t>
  </si>
  <si>
    <t>TVS MOTOR COMPANY LTD</t>
  </si>
  <si>
    <t>PIDILITE INDUSTRIES  LTD</t>
  </si>
  <si>
    <t>BRITANNIA INDUSTRIES LTD</t>
  </si>
  <si>
    <t>ASHOK LEYLAND LTD</t>
  </si>
  <si>
    <t>LUPIN LTD</t>
  </si>
  <si>
    <t>APOLLO TYRES LTD</t>
  </si>
  <si>
    <t>TORRENT PHARMACEUTICALS LTD</t>
  </si>
  <si>
    <t>NESTLE INDIA LTD</t>
  </si>
  <si>
    <t>LIC HOUSING FINANCE LTD</t>
  </si>
  <si>
    <t>INDIAN RAILWAY CATERING AND TOURISM CORPORATION LTD</t>
  </si>
  <si>
    <t>NATIONAL ALUMINIUM CO. LTD</t>
  </si>
  <si>
    <t>INDRAPRASTHA GAS LTD</t>
  </si>
  <si>
    <t>ZEE ENTERTAINMENT ENTERPRISES LTD</t>
  </si>
  <si>
    <t>BHARAT HEAVY ELECTRICALS LTD</t>
  </si>
  <si>
    <t>MANAPPURAM FINANCE LTD</t>
  </si>
  <si>
    <t>BHARAT PETROLEUM CORPORATION LTD</t>
  </si>
  <si>
    <t>POWER FINANCE CORPORATION  LTD</t>
  </si>
  <si>
    <t>GLENMARK PHARMACEUTICALS LTD</t>
  </si>
  <si>
    <t>VODAFONE IDEA LTD</t>
  </si>
  <si>
    <t>ESCORTS LTD</t>
  </si>
  <si>
    <t>MOTHERSON SUMI SYSTEMS LTD</t>
  </si>
  <si>
    <t>BOSCH LTD</t>
  </si>
  <si>
    <t>HINDUSTAN PETROLEUM CORPORATION LTD</t>
  </si>
  <si>
    <t>MAHANAGAR GAS LTD</t>
  </si>
  <si>
    <t>BALKRISHNA INDUSTRIES LTD</t>
  </si>
  <si>
    <t>HAVELLS INDIA LTD</t>
  </si>
  <si>
    <t>THE RAMCO CEMENTS LTD</t>
  </si>
  <si>
    <t>CONTAINER CORPORATION OF INDIA LTD</t>
  </si>
  <si>
    <t>TORRENT POWER LTD</t>
  </si>
  <si>
    <t>APOLLO HOSPITALS ENTERPRISE LTD</t>
  </si>
  <si>
    <t>MARICO LTD</t>
  </si>
  <si>
    <t>BERGER PAINTS INDIA LTD</t>
  </si>
  <si>
    <t>SUN TV NETWORK LTD</t>
  </si>
  <si>
    <t>SHREE CEMENT LTD</t>
  </si>
  <si>
    <t>SRF LTD</t>
  </si>
  <si>
    <t>INDUSIND BANK LTD</t>
  </si>
  <si>
    <t>ADANI ENTERPRISES LTD</t>
  </si>
  <si>
    <t>JINDAL STEEL &amp; POWER LTD</t>
  </si>
  <si>
    <t>SIEMENS LTD</t>
  </si>
  <si>
    <t>EXIDE INDUSTRIES LTD</t>
  </si>
  <si>
    <t>PAGE INDUSTRIES LTD</t>
  </si>
  <si>
    <t>MAX FINANCIAL SERVICES LTD</t>
  </si>
  <si>
    <t>INTERGLOBE AVIATION LTD</t>
  </si>
  <si>
    <t>GMR INFRASTUCTURE LTD</t>
  </si>
  <si>
    <t>INDIABULLS HOUSING FINANCE LTD</t>
  </si>
  <si>
    <t>AARTI INDUSTRIES LTD</t>
  </si>
  <si>
    <t>KOTAK MAHINDRA BANK LTD</t>
  </si>
  <si>
    <t>BIOCON LTD</t>
  </si>
  <si>
    <t>TATA STEEL LTD (PARTLY PAIDUP) (RIGHTS)</t>
  </si>
  <si>
    <t>DR. LAL PATH LABS LTD</t>
  </si>
  <si>
    <t>ALKEM LABORATORIES LTD</t>
  </si>
  <si>
    <t>PIRAMAL ENTERPRISES LTD</t>
  </si>
  <si>
    <t>GLENMARK PHARMACEUTICALS LTD^</t>
  </si>
  <si>
    <t>BAJAJ FINSERV LTD^</t>
  </si>
  <si>
    <t>BAJAJ AUTO LTD^</t>
  </si>
  <si>
    <t>MRF LTD^</t>
  </si>
  <si>
    <t>HCL TECHNOLOGIES LTD^</t>
  </si>
  <si>
    <t>UNITED SPIRITS LTD^</t>
  </si>
  <si>
    <t>TORRENT POWER LTD^</t>
  </si>
  <si>
    <t>HDFC LIFE INSURANCE CO. LTD^</t>
  </si>
  <si>
    <t>BALKRISHNA INDUSTRIES LTD^</t>
  </si>
  <si>
    <t>GMR INFRASTUCTURE LTD^</t>
  </si>
  <si>
    <t>MOTHERSON SUMI SYSTEMS LTD^</t>
  </si>
  <si>
    <t>AARTI INDUSTRIES LTD^</t>
  </si>
  <si>
    <t>ICICI LOMBARD GENERAL INSURANCE CO. LTD^</t>
  </si>
  <si>
    <t>PAGE INDUSTRIES LTD^</t>
  </si>
  <si>
    <t>JINDAL STEEL &amp; POWER LTD^</t>
  </si>
  <si>
    <t>ADANI PORTS AND SPECIAL ECONOMIC ZONE LTD^</t>
  </si>
  <si>
    <t>NTPC LTD^</t>
  </si>
  <si>
    <t>ICICI PRUDENTIAL LIFE INSURANCE COMPANY LTD^</t>
  </si>
  <si>
    <t>SHRIRAM TRANSPORT FINANCE CO LTD^</t>
  </si>
  <si>
    <t>TORRENT PHARMACEUTICALS LTD^</t>
  </si>
  <si>
    <t>VODAFONE IDEA LTD^</t>
  </si>
  <si>
    <t>TECH MAHINDRA LTD^</t>
  </si>
  <si>
    <t>INFO EDGE (INDIA) LTD^</t>
  </si>
  <si>
    <t>SRF LTD^</t>
  </si>
  <si>
    <t>INTERGLOBE AVIATION LTD^</t>
  </si>
  <si>
    <t>UPL LTD^</t>
  </si>
  <si>
    <t>DR. LAL PATH LABS LTD^</t>
  </si>
  <si>
    <t>MARUTI SUZUKI INDIA LTD^</t>
  </si>
  <si>
    <t>NMDC LTD^</t>
  </si>
  <si>
    <t>ALKEM LABORATORIES LTD^</t>
  </si>
  <si>
    <t>MANAPPURAM FINANCE LTD^</t>
  </si>
  <si>
    <t>TVS MOTOR COMPANY LTD^</t>
  </si>
  <si>
    <t>ULTRATECH CEMENT LTD^</t>
  </si>
  <si>
    <t>TATA CONSULTANCY SERVICES LTD^</t>
  </si>
  <si>
    <t>BHARAT FORGE LTD^</t>
  </si>
  <si>
    <t>BERGER PAINTS INDIA LTD^</t>
  </si>
  <si>
    <t>APOLLO TYRES LTD^</t>
  </si>
  <si>
    <t>APOLLO HOSPITALS ENTERPRISE LTD^</t>
  </si>
  <si>
    <t>SUN TV NETWORK LTD^</t>
  </si>
  <si>
    <t>ADANI ENTERPRISES LTD^</t>
  </si>
  <si>
    <t>MUTHOOT FINANCE LTD^</t>
  </si>
  <si>
    <t>AUROBINDO PHARMA LTD^</t>
  </si>
  <si>
    <t>BHARTI AIRTEL LTD^</t>
  </si>
  <si>
    <t>BIOCON LTD^</t>
  </si>
  <si>
    <t>DIVI LABORATORIES LTD^</t>
  </si>
  <si>
    <t>PETRONET LNG LTD^</t>
  </si>
  <si>
    <t>INDIAN RAILWAY CATERING AND TOURISM CORPORATION LTD^</t>
  </si>
  <si>
    <t>THE RAMCO CEMENTS LTD^</t>
  </si>
  <si>
    <t>LUPIN LTD^</t>
  </si>
  <si>
    <t>BOSCH LTD^</t>
  </si>
  <si>
    <t>PIDILITE INDUSTRIES  LTD^</t>
  </si>
  <si>
    <t>EXIDE INDUSTRIES LTD^</t>
  </si>
  <si>
    <t>TITAN COMPANY LTD^</t>
  </si>
  <si>
    <t>DLF LTD^</t>
  </si>
  <si>
    <t>BHARAT ELECTRONICS LTD^</t>
  </si>
  <si>
    <t>BHARAT HEAVY ELECTRICALS LTD^</t>
  </si>
  <si>
    <t>ZEE ENTERTAINMENT ENTERPRISES LTD^</t>
  </si>
  <si>
    <t>TATA POWER COMPANY LTD^</t>
  </si>
  <si>
    <t>INDIAN OIL CORPORATION LTD^</t>
  </si>
  <si>
    <t>NESTLE INDIA LTD^</t>
  </si>
  <si>
    <t>AXIS BANK LTD^</t>
  </si>
  <si>
    <t>KOTAK MAHINDRA BANK LTD^</t>
  </si>
  <si>
    <t>VOLTAS LTD^</t>
  </si>
  <si>
    <t>BRITANNIA INDUSTRIES LTD^</t>
  </si>
  <si>
    <t>ASHOK LEYLAND LTD^</t>
  </si>
  <si>
    <t>VEDANTA LTD^</t>
  </si>
  <si>
    <t>INDRAPRASTHA GAS LTD^</t>
  </si>
  <si>
    <t>MARICO LTD^</t>
  </si>
  <si>
    <t>TATA CONSUMER PRODUCTS LTD^</t>
  </si>
  <si>
    <t>MAX FINANCIAL SERVICES LTD^</t>
  </si>
  <si>
    <t>HAVELLS INDIA LTD^</t>
  </si>
  <si>
    <t>BATA INDIA LTD^</t>
  </si>
  <si>
    <t>FEDERAL BANK LTD^</t>
  </si>
  <si>
    <t>TATA MOTORS LTD^</t>
  </si>
  <si>
    <t>ITC LTD^</t>
  </si>
  <si>
    <t>INDIABULLS HOUSING FINANCE LTD^</t>
  </si>
  <si>
    <t>PIRAMAL ENTERPRISES LTD^</t>
  </si>
  <si>
    <t>NATIONAL ALUMINIUM CO. LTD^</t>
  </si>
  <si>
    <t>POWER FINANCE CORPORATION  LTD^</t>
  </si>
  <si>
    <t>SBI LIFE INSURANCE COMPANY LTD^</t>
  </si>
  <si>
    <t>LIC HOUSING FINANCE LTD^</t>
  </si>
  <si>
    <t>STEEL AUTHORITY INDIA LTD^</t>
  </si>
  <si>
    <t>CONTAINER CORPORATION OF INDIA LTD^</t>
  </si>
  <si>
    <t>GODREJ CONSUMER PRODUCTS LTD^</t>
  </si>
  <si>
    <t>MAHINDRA &amp; MAHINDRA LTD^</t>
  </si>
  <si>
    <t>INDUSIND BANK LTD^</t>
  </si>
  <si>
    <t>HINDUSTAN PETROLEUM CORPORATION LTD^</t>
  </si>
  <si>
    <t>TATA CHEMICALS LTD^</t>
  </si>
  <si>
    <t>ICICI BANK LTD^</t>
  </si>
  <si>
    <t>DR REDDYs LABORATORIES LTD^</t>
  </si>
  <si>
    <t>TATA STEEL LTD^</t>
  </si>
  <si>
    <t>AMBUJA CEMENTS LTD^</t>
  </si>
  <si>
    <t>SHREE CEMENT LTD^</t>
  </si>
  <si>
    <t>EICHER MOTORS LTD^</t>
  </si>
  <si>
    <t>GRASIM INDUSTRIES LTD^</t>
  </si>
  <si>
    <t>SUN PHARMACEUTICAL INDUSTRIES LTD^</t>
  </si>
  <si>
    <t>ESCORTS LTD^</t>
  </si>
  <si>
    <t>HINDUSTAN UNILEVER LTD^</t>
  </si>
  <si>
    <t>BHARAT PETROLEUM CORPORATION LTD^</t>
  </si>
  <si>
    <t>ASIAN PAINTS (INDIA) LTD^</t>
  </si>
  <si>
    <t>JSW STEEL LTD^</t>
  </si>
  <si>
    <t>MINDTREE LTD^</t>
  </si>
  <si>
    <t>LARSEN &amp; TOUBRO LTD^</t>
  </si>
  <si>
    <t>DABUR INDIA LTD^</t>
  </si>
  <si>
    <t>ACC LTD^</t>
  </si>
  <si>
    <t>CADILA HEALTHCARE LTD^</t>
  </si>
  <si>
    <t>INFOSYS LTD^</t>
  </si>
  <si>
    <t>SIEMENS LTD^</t>
  </si>
  <si>
    <t>MAHANAGAR GAS LTD^</t>
  </si>
  <si>
    <t>RELIANCE INDUSTRIES LTD^</t>
  </si>
  <si>
    <t>HOUSING DEVELOPMENT FINANCE CORPORATION LTD^</t>
  </si>
  <si>
    <t>** 04.95 % HDFC LTD - 09/09/2022</t>
  </si>
  <si>
    <t>** 04.50 % HDFC LTD - 14/12/2022</t>
  </si>
  <si>
    <t>** 07.00 % HDFC LTD - 19/05/2022</t>
  </si>
  <si>
    <t>** 07.61 % HOUSING &amp; URBAN DEVELOPMENT CORPORATION LTD - 22/06/2022</t>
  </si>
  <si>
    <t>** 08.60 % LIC HOUSING FINANCE LTD - 14/01/2022</t>
  </si>
  <si>
    <t>** 07.39 % LIC HOUSING FINANCE LTD - 30/08/2022</t>
  </si>
  <si>
    <t>** 08.45 % SIKKA PORTS AND TERMINALS LTD - 12/06/2023</t>
  </si>
  <si>
    <t>** 08.50 % REC LTD - 20/12/2021</t>
  </si>
  <si>
    <t>** 07.24 % LIC HOUSING FINANCE LTD - 23/08/2021</t>
  </si>
  <si>
    <t>AMBER ENTERPRISES INDIA LTD</t>
  </si>
  <si>
    <t>ABB INDIA LTD</t>
  </si>
  <si>
    <t>KEC INTERNATIONAL LTD</t>
  </si>
  <si>
    <t>CUMMINS INDIA LTD</t>
  </si>
  <si>
    <t>GUJARAT STATE PETRONET LTD</t>
  </si>
  <si>
    <t>PERSISTENT SYSTEMS LTD</t>
  </si>
  <si>
    <t>VARUN BEVERAGES LTD</t>
  </si>
  <si>
    <t>IDFC  LTD</t>
  </si>
  <si>
    <t>CROMPTON GREAVES CONSUMER ELECTRICALS LTD</t>
  </si>
  <si>
    <t>AKZO NOBEL INDIA LTD</t>
  </si>
  <si>
    <t>MAHINDRA AND MAHINDRA FINANCIAL SERVICES LTD</t>
  </si>
  <si>
    <t>COROMANDEL INTERNATIONAL LTD</t>
  </si>
  <si>
    <t>KNR CONSTRUCTIONS LTD</t>
  </si>
  <si>
    <t>L&amp;T FINANCE HOLDINGS LTD</t>
  </si>
  <si>
    <t>NATCO PHARMA LTD</t>
  </si>
  <si>
    <t>CHOLAMANDALAM INVESTMENT &amp; FINANCE CO LTD</t>
  </si>
  <si>
    <t>HINDALCO INDUSTRIES LTD</t>
  </si>
  <si>
    <t>L&amp;T FINANCE HOLDINGS LTD^</t>
  </si>
  <si>
    <t>** 06.92 % REC LTD - 21/04/2023</t>
  </si>
  <si>
    <t>** 08.71 % HDB FINANCIAL SERVICES LTD - 17/05/2021</t>
  </si>
  <si>
    <t>** 10.21 % BAJAJ FINANCE LTD - 22/08/2022</t>
  </si>
  <si>
    <t>** 07.55 % REC LTD - 26/09/2023</t>
  </si>
  <si>
    <t>** 07.65 % JAMNAGAR UTILITIES &amp; POWER PVT. LTD - 29/08/2022</t>
  </si>
  <si>
    <t>RELIANCE INDUSTRIES LTD (PARTLY PAIDUP) (RIGHTS 02062020)</t>
  </si>
  <si>
    <t>BLUE DART EXPRESS LTD</t>
  </si>
  <si>
    <t>NAVIN FLUORINE INTERNATIONAL LTD</t>
  </si>
  <si>
    <t>GANESHA ECOSPHERE LTD</t>
  </si>
  <si>
    <t>NARAYANA HRUDAYALAYA LTD</t>
  </si>
  <si>
    <t>V-MART RETAIL LTD</t>
  </si>
  <si>
    <t>RBL BANK LTD</t>
  </si>
  <si>
    <t>BASF INDIA LTD</t>
  </si>
  <si>
    <t xml:space="preserve">QUESS CORP LTD </t>
  </si>
  <si>
    <t>FINOLEX INDUSTRIES LTD</t>
  </si>
  <si>
    <t>REDINGTON (INDIA) LTD</t>
  </si>
  <si>
    <t>SCHAEFFLER (I) LTD</t>
  </si>
  <si>
    <t>TUBE INVESTMENTS OF INDIA LTD</t>
  </si>
  <si>
    <t>SOLAR INDUSTRIES INDIA LTD</t>
  </si>
  <si>
    <t>GUJARAT PIPAVAV PORT LTD</t>
  </si>
  <si>
    <t>** 07.95 % SIKKA PORTS AND TERMINALS LTD - 28/10/2026</t>
  </si>
  <si>
    <t>** 07.55 % REC LTD - 26/09/2022</t>
  </si>
  <si>
    <t>** 07.70 % JAMNAGAR UTILITIES &amp; POWER PVT. LTD - 29/06/2023</t>
  </si>
  <si>
    <t>** 07.13 % NHPC LTD - 09/02/2029</t>
  </si>
  <si>
    <t>ERIS LIFESCIENCES LTD</t>
  </si>
  <si>
    <t>BRIGADE ENTERPRISES LTD</t>
  </si>
  <si>
    <t>ENDURANCE TECHNOLOGIES LTD</t>
  </si>
  <si>
    <t>AIA ENGINEERING LTD</t>
  </si>
  <si>
    <t>MINDA INDUSTRIES LTD</t>
  </si>
  <si>
    <t>RALLIS INDIA LTD</t>
  </si>
  <si>
    <t>CEAT LTD</t>
  </si>
  <si>
    <t>WIPRO LTD</t>
  </si>
  <si>
    <t>INDUS TOWERS LTD</t>
  </si>
  <si>
    <t>PROCTER &amp; GAMBLE HEALTH LTD</t>
  </si>
  <si>
    <t>GRINDWELL NORTON LTD</t>
  </si>
  <si>
    <t>GUJARAT GAS LTD</t>
  </si>
  <si>
    <t>MULTI COMMODITY EXCHANGE OF IND LTD</t>
  </si>
  <si>
    <t>HONEYWELL AUTOMATION INDIA LTD</t>
  </si>
  <si>
    <t>BAJAJ HOLDINGS &amp; INVESTMENT LTD</t>
  </si>
  <si>
    <t>HOUSING DEVELOPMENT FINANCE CORPORATION LTD WARRANTS 3</t>
  </si>
  <si>
    <t>ZEE ENTERTAINMENT ENTERPRISES LTD (PREFERENCE SHARE)</t>
  </si>
  <si>
    <t>SUNDRAM FASTENERS LTD</t>
  </si>
  <si>
    <t>SYNGENE INTERNATIONAL LTD</t>
  </si>
  <si>
    <t>SUNDARAM FINANCE LTD</t>
  </si>
  <si>
    <t>IDFC FIRST BANK LTD</t>
  </si>
  <si>
    <t>ELANTAS BECK INDIA LTD</t>
  </si>
  <si>
    <t>THERMAX LTD</t>
  </si>
  <si>
    <t>ADITYA BIRLA FASHION &amp; RETAIL LTD</t>
  </si>
  <si>
    <t>TATA ELXSI LTD</t>
  </si>
  <si>
    <t>SUPREME INDUSTRIES LTD</t>
  </si>
  <si>
    <t>TRENT LTD</t>
  </si>
  <si>
    <t>AMARA RAJA BATTERIES LTD</t>
  </si>
  <si>
    <t>ASTRAL POLY TECHNIK LTD</t>
  </si>
  <si>
    <t>LAURUS LABS LTD</t>
  </si>
  <si>
    <t>MPHASIS LTD</t>
  </si>
  <si>
    <t>UNITED BREWERIES LTD</t>
  </si>
  <si>
    <t>VINATI ORGANICS LTD</t>
  </si>
  <si>
    <t>CITY UNION BANK LTD</t>
  </si>
  <si>
    <t>THE PHOENIX MILLS LTD</t>
  </si>
  <si>
    <t>IPCA LABORATORIES LTD</t>
  </si>
  <si>
    <t>CAN FIN HOMES LTD</t>
  </si>
  <si>
    <t>SAREGAMA INDIA LTD</t>
  </si>
  <si>
    <t>GREENPLY INDUSTRIES LTD</t>
  </si>
  <si>
    <t>RAMCO INDUSTRIES LTD</t>
  </si>
  <si>
    <t>KPIT TECHNOLOGIES LTD</t>
  </si>
  <si>
    <t>HEALTHCARE GLOBAL ENTERPRISES LTD</t>
  </si>
  <si>
    <t>HONDA INDIA POWER PRODUCTS LTD</t>
  </si>
  <si>
    <t>MAHINDRA CIE AUTOMOTIVE LTD</t>
  </si>
  <si>
    <t>S H KELKAR AND COMPANY LTD</t>
  </si>
  <si>
    <t>FORCE MOTORS LTD</t>
  </si>
  <si>
    <t>TRANSPORT CORPORATION OF INDIA LTD</t>
  </si>
  <si>
    <t>BSE LTD</t>
  </si>
  <si>
    <t>AGRO TECH FOODS LTD</t>
  </si>
  <si>
    <t>FINE ORGANIC INDUSTRIES LTD</t>
  </si>
  <si>
    <t>VST INDUSTRIES LTD</t>
  </si>
  <si>
    <t>TIMKEN INDIA LTD</t>
  </si>
  <si>
    <t>ENTERTAINMENT NETWORK ( I ) LTD</t>
  </si>
  <si>
    <t>DELTA CORP LTD</t>
  </si>
  <si>
    <t>ORIENT ELECTRIC LTD</t>
  </si>
  <si>
    <t>FIRSTSOURCE SOLUTIONS LTD</t>
  </si>
  <si>
    <t>KARUR VYSA BANK LTD</t>
  </si>
  <si>
    <t>ICICI SECURITIES LTD</t>
  </si>
  <si>
    <t>DCB BANK LTD</t>
  </si>
  <si>
    <t>HDFC ASSET MANAGEMENT COMPANY LTD</t>
  </si>
  <si>
    <t>BIRLASOFT LTD</t>
  </si>
  <si>
    <t>CYIENT LTD</t>
  </si>
  <si>
    <t>L&amp;T TECHNOLOGY SERVICES LTD</t>
  </si>
  <si>
    <t>INDIAMART INTERMESH LTD</t>
  </si>
  <si>
    <t>SONATA SOFTWARE LTD</t>
  </si>
  <si>
    <t>RAILTEL CORPORATION OF INDIA LTD</t>
  </si>
  <si>
    <t>JUST DIAL LTD</t>
  </si>
  <si>
    <t>LARSEN &amp; TOUBRO INFOTECH LTD</t>
  </si>
  <si>
    <t>WHIRLPOOL OF INDIA LTD</t>
  </si>
  <si>
    <t>GREENPANEL INDUSTRIES LTD</t>
  </si>
  <si>
    <t>CCL PRODUCTS INDIA LTD</t>
  </si>
  <si>
    <t>INDOCO REMEDIES LTD</t>
  </si>
  <si>
    <t>FORTIS HEALTHCARE LTD</t>
  </si>
  <si>
    <t>J.B.CHEMICALS &amp; PHARMACEUTICALS LTD</t>
  </si>
  <si>
    <t>GLAND PHARMA LTD</t>
  </si>
  <si>
    <t>METROPOLIS HEALTHCARE LTD</t>
  </si>
  <si>
    <t>ABBOTT INDIA LTD</t>
  </si>
  <si>
    <t>DEEPAK NITRITE LTD</t>
  </si>
  <si>
    <t>CHEMCON SPECIALITY CHEMICALS LTD</t>
  </si>
  <si>
    <t>GAIL ( INDIA ) LTD</t>
  </si>
  <si>
    <t>CHAMBAL FERTILISER &amp; CHEMICALS LTD</t>
  </si>
  <si>
    <t>PHILIPS CARBON BLACK LTD</t>
  </si>
  <si>
    <t>MISHRA DHATU NIGAM LTD</t>
  </si>
  <si>
    <t>CENTURY TEXTILES &amp; INDUSTRIES LTD</t>
  </si>
  <si>
    <t>RATNAMANI METALS &amp; TUBES LTD</t>
  </si>
  <si>
    <t>ADOR WELDING LTD</t>
  </si>
  <si>
    <t>CARBORUNDUM UNIVERSAL LTD</t>
  </si>
  <si>
    <t>AVENUE SUPERMARTS LTD</t>
  </si>
  <si>
    <t>CENTURY PLYBOARDS (INDIA) LTD</t>
  </si>
  <si>
    <t>K.P.R. MILL LTD</t>
  </si>
  <si>
    <t>MAYUR UNIQUOTERS LTD</t>
  </si>
  <si>
    <t>OIL INDIA LTD</t>
  </si>
  <si>
    <t>THE NEW INDIA ASSURANCE COMPANY LTD</t>
  </si>
  <si>
    <t>EMAMI LTD</t>
  </si>
  <si>
    <t>BAJAJ FINANCE LTD</t>
  </si>
  <si>
    <t>HERO MOTOCORP LTD</t>
  </si>
  <si>
    <t>COAL INDIA LTD</t>
  </si>
  <si>
    <t>YES BANK LTD (LOCKED-IN)</t>
  </si>
  <si>
    <t>BANDHAN BANK LTD</t>
  </si>
  <si>
    <t>PRINCE PIPES AND FITTINGS LTD</t>
  </si>
  <si>
    <t>Note: As per the guidance issued by AMFI vide correspondence 35P/MEM-COR/57/2019-20,any realization of proceeds from the locked-in shares of Yes Bank LTD (which is 3 years from the commencement of the Revival scheme i.e March 13,2020) shall be distributed (post conclusion of the lock in period) among the set of investors existing in the unit holders’ register / BENPOS as on end of March 13, 2020.For further details refer our website
https://www.tatamutualfund.com/docs/default-source/statutory-disclosures/valuation-current-update/valuation-update-17-03-2020.pdf?sfvrsn=aa8cd899_2</t>
  </si>
  <si>
    <t>INE202B07IJ3</t>
  </si>
  <si>
    <t>$  - DEWAN HOUSING FINANCE CORPORATION LTD(SR.-I A) 9.05% NCD (09/09/2019) Principal due on 9th September 2019 Rs 2,700.00 Lakhs and Interest is Rs. 243.68 Lakhs</t>
  </si>
  <si>
    <t>OTHERS</t>
  </si>
  <si>
    <t>INVITS</t>
  </si>
  <si>
    <t>OTHERS TOTAL</t>
  </si>
  <si>
    <t>AVERAGE MATURITY :   4.03 YEARS</t>
  </si>
  <si>
    <t>PORTFOLIO TURNOVER RATIO: 0.25 TIMES</t>
  </si>
  <si>
    <t>PORTFOLIO TURNOVER RATIO: 0.20 TIMES</t>
  </si>
  <si>
    <t>PORTFOLIO TURNOVER RATIO: 8.05 TIMES</t>
  </si>
  <si>
    <t>PORTFOLIO TURNOVER RATIO: 2.62 TIMES</t>
  </si>
  <si>
    <t>PORTFOLIO TURNOVER RATIO: 4.30 TIMES</t>
  </si>
  <si>
    <t>PORTFOLIO TURNOVER RATIO: 1.84 TIMES</t>
  </si>
  <si>
    <t>PORTFOLIO TURNOVER RATIO: 0.41 TIMES</t>
  </si>
  <si>
    <t>PORTFOLIO TURNOVER RATIO: 0.29 TIMES</t>
  </si>
  <si>
    <t>PORTFOLIO TURNOVER RATIO: 0.45 TIMES</t>
  </si>
  <si>
    <t>PORTFOLIO TURNOVER RATIO: 0.13 TIMES</t>
  </si>
  <si>
    <t>PORTFOLIO TURNOVER RATIO: 0.14 TIMES</t>
  </si>
  <si>
    <t>PORTFOLIO TURNOVER RATIO: 0.05 TIMES</t>
  </si>
  <si>
    <t>PORTFOLIO TURNOVER RATIO: 0.03 TIMES</t>
  </si>
  <si>
    <t>PORTFOLIO TURNOVER RATIO: 0.22 TIMES</t>
  </si>
  <si>
    <t>PORTFOLIO TURNOVER RATIO: 3.94 TIMES</t>
  </si>
  <si>
    <t>Tata Arbitrage Fund</t>
  </si>
  <si>
    <t>(An open ended scheme investing in arbitrage opportunities)</t>
  </si>
  <si>
    <t>This product is suitable for investors who are seeking*:</t>
  </si>
  <si>
    <t>•Income over a short term investment horizon</t>
  </si>
  <si>
    <t>•Investments predominantly in arbitrage opportunities in the cash and derivative segments of the equity markets and by investing the balance in debt and money market instruments.</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</si>
  <si>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</si>
  <si>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</si>
  <si>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</si>
  <si>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</si>
  <si>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</si>
  <si>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</si>
  <si>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</si>
  <si>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</si>
  <si>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Tata Multi Asset Opportunities Fund</t>
  </si>
  <si>
    <t>(An open ended scheme investing in equity, debt &amp; exchange traded commodity derivatives)</t>
  </si>
  <si>
    <t>•Long Term Capital Appreciation</t>
  </si>
  <si>
    <t>•Investment in equity &amp; equity related instruments, debt instruments, exchange traded commodity derivatives and other instruments.</t>
  </si>
  <si>
    <t>Tata Hybrid Equity Fund</t>
  </si>
  <si>
    <t>(An open-ended hybrid scheme investing predominantly in equity &amp; equity related instruments)</t>
  </si>
  <si>
    <t>•Long Term Capital Appreciation.</t>
  </si>
  <si>
    <t>•Investment predominantly in equity &amp; equity related instruments (65% - 80%) &amp; some portion (between 20% to 35%) in fixed income instruments.</t>
  </si>
  <si>
    <t>Tata Money Market Fund</t>
  </si>
  <si>
    <t>(An open-ended debt scheme investing in Money Market instruments)</t>
  </si>
  <si>
    <t>•Regular Income Over Short Term.</t>
  </si>
  <si>
    <t>•Investment in Money Market Instruments.</t>
  </si>
  <si>
    <t>Tata Short Term Bond Fund</t>
  </si>
  <si>
    <t>(An open ended short term debt scheme investing in instruments such that the Macaulay duration of portfolio is between 1 year &amp; 3 years)</t>
  </si>
  <si>
    <t>•Regular Fixed Income for Short Term.</t>
  </si>
  <si>
    <t>•Investment in Debt / Money Market instruments / GovernmentSecurities.</t>
  </si>
  <si>
    <t>Tata Treasury Advantage Fund</t>
  </si>
  <si>
    <t>(An open ended low duration debt scheme investing in instruments such that the Macaulay duration of portfolio is between 6 months &amp; 12 months)</t>
  </si>
  <si>
    <t>• Regular Fixed Income for Short Term.</t>
  </si>
  <si>
    <t>• Investment in Debt &amp; Money Market Instruments.</t>
  </si>
  <si>
    <t>Tata Medium Term Fund</t>
  </si>
  <si>
    <t>(An open ended medium term debt scheme investing in instruments such that the Macaulay duration of the portfolio is between 3 years &amp; 4 years)</t>
  </si>
  <si>
    <t>•Income/Capital Appreciation over medium term.</t>
  </si>
  <si>
    <t>•Investment in Debt / Money Market Instruments / Government Securities.</t>
  </si>
  <si>
    <t>Tata liquid fund</t>
  </si>
  <si>
    <t>(An Open Ended Liquid Scheme)</t>
  </si>
  <si>
    <t>• Regular Income for Short Term.</t>
  </si>
  <si>
    <t>• Investment in Debt / Money Market Instruments.</t>
  </si>
  <si>
    <t>Tata Ultra Short Term Fund</t>
  </si>
  <si>
    <t>(An open ended ultra-short term  debt scheme investing in such instruments such that the Macaulay duration of the portfolio is between 3 months and 6 months)</t>
  </si>
  <si>
    <t>•Investment in Debt &amp; Money Market instruments such that the Macaulay Duration of the portfolio is between 3 months - 6 months.</t>
  </si>
  <si>
    <t>Tata Overnight Fund</t>
  </si>
  <si>
    <t>(An open ended Debt scheme investing in Overnight Securities)</t>
  </si>
  <si>
    <t>•To generate reasonable returns in line with overnight rates and high liquidity over short term.</t>
  </si>
  <si>
    <t>•Investment in debt and money market instruments havingmaturity of upto 1 business day.</t>
  </si>
  <si>
    <t>Tata Income Fund</t>
  </si>
  <si>
    <t>(An open ended medium term debt scheme investing in instruments such that the Macaulay duration of the portfolio is between 4 year &amp; 7 years)</t>
  </si>
  <si>
    <t>•Long Term Capital Appreciation &amp; Regular Income.</t>
  </si>
  <si>
    <t>•Investment in Debt &amp; Money Market Instruments / Government Securities.</t>
  </si>
  <si>
    <t>Tata GILT Securities Fund</t>
  </si>
  <si>
    <t>(An open-ended debt scheme investing predominantly in government securities across maturity.)</t>
  </si>
  <si>
    <t>• Long Term Capital Appreciation &amp; Regular Income.</t>
  </si>
  <si>
    <t>• Predominant investments in Government Securities.</t>
  </si>
  <si>
    <t>Tata Banking &amp; PSU Debt Fund</t>
  </si>
  <si>
    <t>(An open ended debt scheme predominantly investing in debt instruments of Banks, Public Sector Undertakings, Public Financial Institutions and Municipal Bonds)</t>
  </si>
  <si>
    <t>•Regular Income Over Short Term to Medium Term.</t>
  </si>
  <si>
    <t>•Predominant investment in Debt &amp; Money Market instruments issued by Banks, Public Sector Undertakings &amp; Financial Institutions.</t>
  </si>
  <si>
    <t>Tata Dynamic Bond Fund</t>
  </si>
  <si>
    <t>(An open ended dynamic debt scheme investing across duration)</t>
  </si>
  <si>
    <t>•Short Term to Medium Capital Appreciation.</t>
  </si>
  <si>
    <t>Tata Retirement Savings Fund</t>
  </si>
  <si>
    <t>(An open ended retirement solution oriented scheme having a lock-in of 5 years or till retirement age (whichever is earlier))</t>
  </si>
  <si>
    <t>TRSF-CONSERVATIVE PLAN: • Long Term Capital Appreciation &amp; Current Income. • A debt oriented (between 70%-100%) savings scheme which provides tool for retirement planning to individual investors</t>
  </si>
  <si>
    <t>TRSF-MODERATE PLAN: • Long Term Capital Appreciation &amp; Current Income. • A predominantly equity oriented (between 65%-85%) savings scheme which provides tool for retirement planning to individual investors.</t>
  </si>
  <si>
    <t>TRSF-PROGRESSIVE PLAN: • Long Term Capital Appreciation. • An equity oriented (between 85%-100%) savings scheme which provides tool for retirement planning to individual investors.</t>
  </si>
  <si>
    <t>Tata Equity P/E Fund</t>
  </si>
  <si>
    <t>(An open ended equity scheme following a value investment strategy)</t>
  </si>
  <si>
    <t>•Investment (minimum 70%) in equity &amp; equity related instruments of companies whose rolling P/E is lower than rolling P/E of S&amp;PBSE Sensex.</t>
  </si>
  <si>
    <t>Tata India Tax Saving Fund</t>
  </si>
  <si>
    <t>(An open ended equity linked savings scheme with a statutory lock-in of 3 years &amp; tax benefit)</t>
  </si>
  <si>
    <t>•An equity linked savings scheme (ELSS) Investing predominantly in Equity &amp; Equity related instruments.</t>
  </si>
  <si>
    <t>Tata Flexi Cap Fund</t>
  </si>
  <si>
    <t>(An open ended dynamic equity scheme investing across large cap, mid cap, small cap stocks)</t>
  </si>
  <si>
    <t>•Capital Appreciation over medium to long term.</t>
  </si>
  <si>
    <t>•Investment in a diversified portfolio consisting of equity and equity related instruments across market capitalization</t>
  </si>
  <si>
    <t>Tata large Cap Fund</t>
  </si>
  <si>
    <t>(An open-ended equity scheme predominantly investing in large cap stock)</t>
  </si>
  <si>
    <t>•Investment predominantly in equity &amp; equity related securities of large cap companies.</t>
  </si>
  <si>
    <t>Tata large &amp; Mid Cap Fund</t>
  </si>
  <si>
    <t>(An open ended equity scheme investing in both large cap and mid cap stocks)</t>
  </si>
  <si>
    <t>•Investment in equity and equity related instruments of well researched value and growth oriented Large &amp; Mid Cap Companies.</t>
  </si>
  <si>
    <t>Tata Mid Cap Growth Fund</t>
  </si>
  <si>
    <t>(An open-ended equity scheme predominantly investing in mid cap stocks)</t>
  </si>
  <si>
    <t>• Long Term Capital Appreciation</t>
  </si>
  <si>
    <t>• Investment predominantly in equity &amp; equity related instruments of growth oriented mid cap companies.</t>
  </si>
  <si>
    <t>Tata Small Cap Fund</t>
  </si>
  <si>
    <t>(An open ended equity scheme predominantly investing in small cap stocks)</t>
  </si>
  <si>
    <t>•Predominant investment in equity/equity related instruments of small cap companies.</t>
  </si>
  <si>
    <t>Tata Index Fund (Sensex)</t>
  </si>
  <si>
    <t>(An open-ended equity scheme tracking S&amp;P BSE Sensex)</t>
  </si>
  <si>
    <t>•To reflect / mirror the S&amp;P BSE Sensex returns by investing in the same stocks which comprises of S&amp;PBSE Sensex.</t>
  </si>
  <si>
    <t>Tata Index Fund (Nifty )</t>
  </si>
  <si>
    <t>(An open-ended equity scheme tracking Nifty 50 Index)</t>
  </si>
  <si>
    <t>•To reflect / mirror the Nifty 50 returns by investing in the same stocks which comprises of NIFTY50.</t>
  </si>
  <si>
    <t>Tata Nifty Exchange Traded Fund</t>
  </si>
  <si>
    <t>(An Open Ended Exchange Traded Fund)</t>
  </si>
  <si>
    <t>•Long Term Capital Growth.</t>
  </si>
  <si>
    <t>•Investments in Equity &amp; Equity related instruments covered by Nifty 50 Index.</t>
  </si>
  <si>
    <t>Tata Nifty Private Bank Exchange Traded Fund</t>
  </si>
  <si>
    <t>(An Open-Ended Exchange Traded Fund replicating/ tracking -Nifty Private Bank Index)</t>
  </si>
  <si>
    <t>•An exchange traded fund that aims to provide returns that closely correspond to the returns provided by Nifty Private Bank Index, subject to tracking error</t>
  </si>
  <si>
    <t>Tata Banking &amp; Financial Service Fund</t>
  </si>
  <si>
    <t>(An open ended equity scheme investing in Banking &amp; Financial Services Sector)</t>
  </si>
  <si>
    <t>•Investment in equity/equity related instruments of the companies in Banking and Financial Services sector in India.</t>
  </si>
  <si>
    <t>Tata Digital India Fund</t>
  </si>
  <si>
    <t>(An open-ended equity scheme investing in Information Technology Sector)</t>
  </si>
  <si>
    <t>•Investment in equity/equity related instruments of the companies in Information Technology Sector.</t>
  </si>
  <si>
    <t>Tata India Consumer Fund</t>
  </si>
  <si>
    <t>(An open ended equity scheme investing in Consumption Oriented Sector)</t>
  </si>
  <si>
    <t>•Investment in equity/equity related instruments of the companies in the Consumption Oriented sector in India.</t>
  </si>
  <si>
    <t>Tata India Pharma &amp; Healthcare Fund</t>
  </si>
  <si>
    <t>(An open-ended equity scheme investing in Pharma &amp; Healthcare Services Sector)</t>
  </si>
  <si>
    <t>•Investment in equity/equity related instruments of the companies in the Pharma &amp; Healthcare sector in India.</t>
  </si>
  <si>
    <t>Tata Resources &amp; Energy Fund</t>
  </si>
  <si>
    <t>(An open-ended equity scheme investing in Resources &amp; Energy Sector)</t>
  </si>
  <si>
    <t>•Investment in equity/equity related instruments of the companies in the Resources &amp; Energy sector in India.</t>
  </si>
  <si>
    <t>Tata Infrastructure Fund</t>
  </si>
  <si>
    <t>(An open-ended equity scheme investing in Infrastructure sector)</t>
  </si>
  <si>
    <t>•Investment Predominantly in equity / equity related instruments of the companies in the Infrastructure sector in India.</t>
  </si>
  <si>
    <t>Tata Quant Fund</t>
  </si>
  <si>
    <t>(An open-ended equity scheme following quant based investing theme)</t>
  </si>
  <si>
    <t>•Medium to Long Term Capital Appreciation.</t>
  </si>
  <si>
    <t>•Investment in equity &amp; equity related instruments selected based on quant model.</t>
  </si>
  <si>
    <t>Tata Ethical Fund</t>
  </si>
  <si>
    <t>(An open-ended equity scheme following Shariah principles)</t>
  </si>
  <si>
    <t>•Investment predominantly in equity &amp; equity related instruments of shariah principles compliant companies and in other instruments allowed under shariah principles.</t>
  </si>
  <si>
    <t>Tata Young Citizens' Fund</t>
  </si>
  <si>
    <t>(An open-ended fund for investment for children having a lock-in for at least 5 years or till the child attains age of majority (whichever is earlier))</t>
  </si>
  <si>
    <t>•Long Term Capital Appreciation by investing predominantly in equity &amp; equity related instruments.</t>
  </si>
  <si>
    <t>Tata Value Fund - Series 1</t>
  </si>
  <si>
    <t>(A close-ended equity scheme following a value investment strategy)</t>
  </si>
  <si>
    <t>•Long Term Wealth Creation.</t>
  </si>
  <si>
    <t>•A close ended equity fund that aims to provide capital appreciation over the tenure of the fund through a diversified equity portfolio following value investment strategy.</t>
  </si>
  <si>
    <t>Tata Value Fund - Series 2</t>
  </si>
  <si>
    <t>Tata Fixed Maturity Plan Series 56 Scheme F</t>
  </si>
  <si>
    <t>(A Close Ended Debt Scheme)</t>
  </si>
  <si>
    <t>• Fixed income / capital appreciation on maturity.</t>
  </si>
  <si>
    <t>•Investment in Debt &amp; Money market instruments</t>
  </si>
  <si>
    <t>Tata Fixed Maturity Plan Series 56 Scheme D</t>
  </si>
  <si>
    <t>Tata Fixed Maturity Plan Series 56 Scheme C</t>
  </si>
  <si>
    <t>Tata Fixed Maturity Plan Series 56 Scheme B</t>
  </si>
  <si>
    <t>Tata Fixed Maturity Plan Series 56 Scheme A</t>
  </si>
  <si>
    <t>Tata Fixed Maturity Plan Series 55 Scheme I</t>
  </si>
  <si>
    <t>Tata Fixed Maturity Plan Series 55 Scheme G</t>
  </si>
  <si>
    <t>Tata Fixed Maturity Plan Series 55 Scheme F</t>
  </si>
  <si>
    <t>Tata Fixed Maturity Plan Series 55 Scheme E</t>
  </si>
  <si>
    <t>Tata Fixed Maturity Plan Series 55 Scheme D</t>
  </si>
  <si>
    <t>Tata Fixed Maturity Plan Series 55 Scheme B</t>
  </si>
  <si>
    <t>Tata Fixed Maturity Plan Series 55 Scheme A</t>
  </si>
  <si>
    <t>Tata Fixed Maturity Plan Series 54 Scheme A</t>
  </si>
  <si>
    <t>Tata Fixed Maturity Plan Series 53 Scheme B</t>
  </si>
  <si>
    <t>Tata Fixed Maturity Plan Series 53 Scheme A</t>
  </si>
  <si>
    <t>•Investment in Debt &amp; Money market instruments.</t>
  </si>
  <si>
    <t>Name Of The Bank</t>
  </si>
  <si>
    <t>GOI - 6.17% (15/07/2021) $$</t>
  </si>
  <si>
    <t>GOI - 7.16% (20/05/2023) $$</t>
  </si>
  <si>
    <t>GOI - 4.48% (02/11/2023) $$</t>
  </si>
  <si>
    <t>GOI - 6.84% (19/12/2022) $$</t>
  </si>
  <si>
    <t>GOI - 7.32% (28/01/2024) $$</t>
  </si>
  <si>
    <t>GOI - 7.37% (16/04/2023) $$</t>
  </si>
  <si>
    <t>GOI - 8.83% (25/11/2023) $$</t>
  </si>
  <si>
    <t>GOI -  8.08% (02/08/2022) $$</t>
  </si>
  <si>
    <t>GOI - 5.09% (13/04/2022) $$</t>
  </si>
  <si>
    <t>GOI 6.30% 9/4/2023 $$</t>
  </si>
  <si>
    <t xml:space="preserve">^ Hedging positions through futures as on </t>
  </si>
  <si>
    <t>Underlying</t>
  </si>
  <si>
    <t>Long/(Short)</t>
  </si>
  <si>
    <t>Future price when purchased</t>
  </si>
  <si>
    <t>Current Price of the contract  </t>
  </si>
  <si>
    <t>Margin maintained in Rs.lakhs</t>
  </si>
  <si>
    <t>GOI - 7.68% (15/12/2023) $$</t>
  </si>
  <si>
    <t>GOI -  8.13% (21/09/2022) $$</t>
  </si>
  <si>
    <t>GOI - 6.97% (06/09/2026) $$</t>
  </si>
  <si>
    <t>ASHOK LEYLAND LTD. MARCH     2021 FUTURE</t>
  </si>
  <si>
    <t>ASIAN PAINTS (INDIA) LTD. MARCH     2021 FUTURE</t>
  </si>
  <si>
    <t>ACC LTD. MARCH     2021 FUTURE</t>
  </si>
  <si>
    <t>AUROBINDO PHARMA LTD. MARCH     2021 FUTURE</t>
  </si>
  <si>
    <t>APOLLO HOSPITALS ENTERPRISE LTD. MARCH     2021 FUTURE</t>
  </si>
  <si>
    <t>AXIS BANK LTD. MARCH     2021 FUTURE</t>
  </si>
  <si>
    <t>AARTI INDUSTRIES LTD. MARCH     2021 FUTURE</t>
  </si>
  <si>
    <t>ALKEM LABORATORIES LTD. MARCH     2021 FUTURE</t>
  </si>
  <si>
    <t>APOLLO TYRES LTD. MARCH     2021 FUTURE</t>
  </si>
  <si>
    <t>ADANI ENTERPRISES LTD. MARCH     2021 FUTURE</t>
  </si>
  <si>
    <t>BATA INDIA LTD. MARCH     2021 FUTURE</t>
  </si>
  <si>
    <t>BHARAT ELECTRONICS LTD. MARCH     2021 FUTURE</t>
  </si>
  <si>
    <t>BHARAT FORGE LTD. MARCH     2021 FUTURE</t>
  </si>
  <si>
    <t>BHARAT HEAVY ELECTRICALS LTD. MARCH     2021 FUTURE</t>
  </si>
  <si>
    <t>BHARAT PETROLEUM CORPORATION LTD. MARCH     2021 FUTURE</t>
  </si>
  <si>
    <t>BRITANNIA INDUSTRIES LTD. MARCH     2021 FUTURE</t>
  </si>
  <si>
    <t>BHARTI AIRTEL LTD. MARCH     2021 FUTURE</t>
  </si>
  <si>
    <t>BIOCON LTD. MARCH     2021 FUTURE</t>
  </si>
  <si>
    <t>BAJAJ FINSERV LTD. MARCH     2021 FUTURE</t>
  </si>
  <si>
    <t>BAJAJ AUTO LTD. MARCH     2021 FUTURE</t>
  </si>
  <si>
    <t>BERGER PAINTS INDIA LTD. MARCH     2021 FUTURE</t>
  </si>
  <si>
    <t>BALKRISHNA INDUSTRIES LTD. MARCH     2021 FUTURE</t>
  </si>
  <si>
    <t>CADILA HEALTHCARE LTD. MARCH     2021 FUTURE</t>
  </si>
  <si>
    <t>CANARA BANK MARCH     2021 FUTURE</t>
  </si>
  <si>
    <t>CONTAINER CORPORATION OF INDIA LTD. MARCH     2021 FUTURE</t>
  </si>
  <si>
    <t>DR REDDYs LABORATORIES LTD. MARCH     2021 FUTURE</t>
  </si>
  <si>
    <t>DABUR INDIA LTD. MARCH     2021 FUTURE</t>
  </si>
  <si>
    <t>DIVI LABORATORIES LTD. MARCH     2021 FUTURE</t>
  </si>
  <si>
    <t>DLF LTD. MARCH     2021 FUTURE</t>
  </si>
  <si>
    <t>DR. LAL PATH LABS LTD. MARCH     2021 FUTURE</t>
  </si>
  <si>
    <t>EXIDE INDUSTRIES LTD. MARCH     2021 FUTURE</t>
  </si>
  <si>
    <t>EICHER MOTORS LTD. MARCH     2021 FUTURE</t>
  </si>
  <si>
    <t>ESCORTS LTD. MARCH     2021 FUTURE</t>
  </si>
  <si>
    <t>FEDERAL BANK LTD. MARCH     2021 FUTURE</t>
  </si>
  <si>
    <t>GRASIM INDUSTRIES LTD. MARCH     2021 FUTURE</t>
  </si>
  <si>
    <t>AMBUJA CEMENTS LTD. MARCH     2021 FUTURE</t>
  </si>
  <si>
    <t>GODREJ CONSUMER PRODUCTS LTD. MARCH     2021 FUTURE</t>
  </si>
  <si>
    <t>GLENMARK PHARMACEUTICALS LTD. MARCH     2021 FUTURE</t>
  </si>
  <si>
    <t>GMR INFRASTUCTURE LTD. MARCH     2021 FUTURE</t>
  </si>
  <si>
    <t>HINDUSTAN UNILEVER LTD. MARCH     2021 FUTURE</t>
  </si>
  <si>
    <t>HINDUSTAN PETROLEUM CORPORATION LTD. MARCH     2021 FUTURE</t>
  </si>
  <si>
    <t>HOUSING DEVELOPMENT FINANCE CORPORATION LTD. MARCH     2021 FUTURE</t>
  </si>
  <si>
    <t>HCL TECHNOLOGIES LTD. MARCH     2021 FUTURE</t>
  </si>
  <si>
    <t>HAVELLS INDIA LTD. MARCH     2021 FUTURE</t>
  </si>
  <si>
    <t>HDFC LIFE INSURANCE CO. LTD. MARCH     2021 FUTURE</t>
  </si>
  <si>
    <t>INDIAN OIL CORPORATION LTD. MARCH     2021 FUTURE</t>
  </si>
  <si>
    <t>ICICI BANK LTD. MARCH     2021 FUTURE</t>
  </si>
  <si>
    <t>ITC LTD. MARCH     2021 FUTURE</t>
  </si>
  <si>
    <t>INFOSYS LTD. MARCH     2021 FUTURE</t>
  </si>
  <si>
    <t>INDUSIND BANK LTD. MARCH     2021 FUTURE</t>
  </si>
  <si>
    <t>INDRAPRASTHA GAS LTD. MARCH     2021 FUTURE</t>
  </si>
  <si>
    <t>INFO EDGE (INDIA) LTD. MARCH     2021 FUTURE</t>
  </si>
  <si>
    <t>VODAFONE IDEA LTD. MARCH     2021 FUTURE</t>
  </si>
  <si>
    <t>ICICI PRUDENTIAL LIFE INSURANCE COMPANY LTD. MARCH     2021 FUTURE</t>
  </si>
  <si>
    <t>INDIABULLS HOUSING FINANCE LTD. MARCH     2021 FUTURE</t>
  </si>
  <si>
    <t>INTERGLOBE AVIATION LTD. MARCH     2021 FUTURE</t>
  </si>
  <si>
    <t>ICICI LOMBARD GENERAL INSURANCE CO. LTD. MARCH     2021 FUTURE</t>
  </si>
  <si>
    <t>INDIAN RAILWAY CATERING AND TOURISM CORPORATION LTD. MARCH     2021 FUTURE</t>
  </si>
  <si>
    <t>JINDAL STEEL &amp; POWER LTD. MARCH     2021 FUTURE</t>
  </si>
  <si>
    <t>JSW STEEL LTD. MARCH     2021 FUTURE</t>
  </si>
  <si>
    <t>KOTAK MAHINDRA BANK LTD. MARCH     2021 FUTURE</t>
  </si>
  <si>
    <t>LUPIN LTD. MARCH     2021 FUTURE</t>
  </si>
  <si>
    <t>LARSEN &amp; TOUBRO LTD. MARCH     2021 FUTURE</t>
  </si>
  <si>
    <t>LIC HOUSING FINANCE LTD. MARCH     2021 FUTURE</t>
  </si>
  <si>
    <t>MARICO LTD. MARCH     2021 FUTURE</t>
  </si>
  <si>
    <t>MAHINDRA &amp; MAHINDRA LTD. MARCH     2021 FUTURE</t>
  </si>
  <si>
    <t>BOSCH LTD. MARCH     2021 FUTURE</t>
  </si>
  <si>
    <t>MRF LTD. MARCH     2021 FUTURE</t>
  </si>
  <si>
    <t>MARUTI SUZUKI INDIA LTD. MARCH     2021 FUTURE</t>
  </si>
  <si>
    <t>MOTHERSON SUMI SYSTEMS LTD. MARCH     2021 FUTURE</t>
  </si>
  <si>
    <t>THE RAMCO CEMENTS LTD. MARCH     2021 FUTURE</t>
  </si>
  <si>
    <t>MINDTREE LTD. MARCH     2021 FUTURE</t>
  </si>
  <si>
    <t>ADANI PORTS AND SPECIAL ECONOMIC ZONE LTD. MARCH     2021 FUTURE</t>
  </si>
  <si>
    <t>MAX FINANCIAL SERVICES LTD. MARCH     2021 FUTURE</t>
  </si>
  <si>
    <t>MANAPPURAM FINANCE LTD. MARCH     2021 FUTURE</t>
  </si>
  <si>
    <t>MUTHOOT FINANCE LTD. MARCH     2021 FUTURE</t>
  </si>
  <si>
    <t>MAHANAGAR GAS LTD. MARCH     2021 FUTURE</t>
  </si>
  <si>
    <t>NATIONAL ALUMINIUM CO. LTD. MARCH     2021 FUTURE</t>
  </si>
  <si>
    <t>NESTLE INDIA LTD. MARCH     2021 FUTURE</t>
  </si>
  <si>
    <t>PIRAMAL ENTERPRISES LTD. MARCH     2021 FUTURE</t>
  </si>
  <si>
    <t>NTPC Ltd. MARCH     2021 FUTURE</t>
  </si>
  <si>
    <t>NMDC LTD. MARCH     2021 FUTURE</t>
  </si>
  <si>
    <t>PIDILITE INDUSTRIES  LTD. MARCH     2021 FUTURE</t>
  </si>
  <si>
    <t>POWER FINANCE CORPORATION  LTD. MARCH     2021 FUTURE</t>
  </si>
  <si>
    <t>PAGE INDUSTRIES LTD. MARCH     2021 FUTURE</t>
  </si>
  <si>
    <t>PETRONET LNG LTD. MARCH     2021 FUTURE</t>
  </si>
  <si>
    <t>RELIANCE INDUSTRIES LTD. MARCH     2021 FUTURE</t>
  </si>
  <si>
    <t>SUN PHARMACEUTICAL INDUSTRIES LTD. MARCH     2021 FUTURE</t>
  </si>
  <si>
    <t>SIEMENS LTD. MARCH     2021 FUTURE</t>
  </si>
  <si>
    <t>STATE BANK OF INDIA MARCH     2021 FUTURE</t>
  </si>
  <si>
    <t>STEEL AUTHORITY INDIA LTD. MARCH     2021 FUTURE</t>
  </si>
  <si>
    <t>VEDANTA LTD. MARCH     2021 FUTURE</t>
  </si>
  <si>
    <t>SHREE CEMENT LTD. MARCH     2021 FUTURE</t>
  </si>
  <si>
    <t>SRF LTD. MARCH     2021 FUTURE</t>
  </si>
  <si>
    <t>SUN TV NETWORK LTD. MARCH     2021 FUTURE</t>
  </si>
  <si>
    <t>SHRIRAM TRANSPORT FINANCE CO LTD. MARCH     2021 FUTURE</t>
  </si>
  <si>
    <t>SBI LIFE INSURANCE COMPANY LTD. MARCH     2021 FUTURE</t>
  </si>
  <si>
    <t>TATA CHEMICALS LTD. MARCH     2021 FUTURE</t>
  </si>
  <si>
    <t>TATA MOTORS LTD. MARCH     2021 FUTURE</t>
  </si>
  <si>
    <t>TATA STEEL LTD. APRIL     2021 FUTURE</t>
  </si>
  <si>
    <t>TATA STEEL LTD. MARCH     2021 FUTURE</t>
  </si>
  <si>
    <t>TATA CONSUMER PRODUCTS LTD. MARCH     2021 FUTURE</t>
  </si>
  <si>
    <t>TATA POWER COMPANY LTD. MARCH     2021 FUTURE</t>
  </si>
  <si>
    <t>TVS MOTOR COMPANY LTD. MARCH     2021 FUTURE</t>
  </si>
  <si>
    <t>TITAN COMPANY LTD. MARCH     2021 FUTURE</t>
  </si>
  <si>
    <t>TATA CONSULTANCY SERVICES LTD. MARCH     2021 FUTURE</t>
  </si>
  <si>
    <t>TECH MAHINDRA LTD. MARCH     2021 FUTURE</t>
  </si>
  <si>
    <t>TORRENT PHARMACEUTICALS LTD. MARCH     2021 FUTURE</t>
  </si>
  <si>
    <t>TORRENT POWER LTD. MARCH     2021 FUTURE</t>
  </si>
  <si>
    <t>UPL LTD. MARCH     2021 FUTURE</t>
  </si>
  <si>
    <t>ULTRATECH CEMENT LTD. MARCH     2021 FUTURE</t>
  </si>
  <si>
    <t>UNITED SPIRITS LTD. MARCH     2021 FUTURE</t>
  </si>
  <si>
    <t>VOLTAS LTD. MARCH     2021 FUTURE</t>
  </si>
  <si>
    <t>ZEE ENTERTAINMENT ENTERPRISES LTD. MARCH     2021 FUTURE</t>
  </si>
  <si>
    <t>Total exposure due to futures (non hedging positions) as a % age of net assets:</t>
  </si>
  <si>
    <t>Squared Off/expired  during the period:</t>
  </si>
  <si>
    <t>Total Number of Contracts where stock futures were Bought :</t>
  </si>
  <si>
    <t xml:space="preserve"> Nos. </t>
  </si>
  <si>
    <t>ASHOK LEYLAND LTD.FEB2021FUT</t>
  </si>
  <si>
    <t>ASIAN PAINTS (INDIA) LTD.FEB2021FUT</t>
  </si>
  <si>
    <t>ACC LTD.FEB2021FUT</t>
  </si>
  <si>
    <t>AUROBINDO PHARMA LTD.FEB2021FUT</t>
  </si>
  <si>
    <t>APOLLO HOSPITALS ENTERPRISE LTD.FEB2021FUT</t>
  </si>
  <si>
    <t>AXIS BANK LTD.FEB2021FUT</t>
  </si>
  <si>
    <t>AARTI INDUSTRIES LTD.FEB2021FUT</t>
  </si>
  <si>
    <t>APOLLO TYRES LTD.FEB2021FUT</t>
  </si>
  <si>
    <t>BATA INDIA LTD.FEB2021FUT</t>
  </si>
  <si>
    <t>BHARAT ELECTRONICS LTD.FEB2021FUT</t>
  </si>
  <si>
    <t>BHARAT FORGE LTD.FEB2021FUT</t>
  </si>
  <si>
    <t>BHARAT HEAVY ELECTRICALS LTD.FEB2021FUT</t>
  </si>
  <si>
    <t>BRITANNIA INDUSTRIES LTD.FEB2021FUT</t>
  </si>
  <si>
    <t>BRITANNIA INDUSTRIES LTD.MAR2021FUT</t>
  </si>
  <si>
    <t>BHARTI AIRTEL LTD.FEB2021FUT</t>
  </si>
  <si>
    <t>BIOCON LTD.FEB2021FUT</t>
  </si>
  <si>
    <t>BAJAJ FINSERV LTD.FEB2021FUT</t>
  </si>
  <si>
    <t>BAJAJ AUTO LTD.FEB2021FUT</t>
  </si>
  <si>
    <t>BERGER PAINTS INDIA LTD.FEB2021FUT</t>
  </si>
  <si>
    <t>BAJAJ FINANCE LTD.FEB2021FUT</t>
  </si>
  <si>
    <t>BALKRISHNA INDUSTRIES LTD.FEB2021FUT</t>
  </si>
  <si>
    <t>INDUS TOWERS LTD.FEB2021FUT</t>
  </si>
  <si>
    <t>CIPLA LTD.FEB2021FUT</t>
  </si>
  <si>
    <t>COLGATE-PALMOLIVE INDIA LTD.FEB2021FUT</t>
  </si>
  <si>
    <t>CADILA HEALTHCARE LTD.FEB2021FUT</t>
  </si>
  <si>
    <t>CANARA BANKFEB2021FUT</t>
  </si>
  <si>
    <t>CONTAINER CORPORATION OF INDIA LTD.FEB2021FUT</t>
  </si>
  <si>
    <t>CONTAINER CORPORATION OF INDIA LTD.MAR2021FUT</t>
  </si>
  <si>
    <t>COAL INDIA LTD.FEB2021FUT</t>
  </si>
  <si>
    <t>DR REDDYs LABORATORIES LTD.FEB2021FUT</t>
  </si>
  <si>
    <t>DABUR INDIA LTD.FEB2021FUT</t>
  </si>
  <si>
    <t>DIVI LABORATORIES LTD.FEB2021FUT</t>
  </si>
  <si>
    <t>DIVI LABORATORIES LTD.MAR2021FUT</t>
  </si>
  <si>
    <t>DLF LTD.FEB2021FUT</t>
  </si>
  <si>
    <t>DR. LAL PATH LABS LTD.FEB2021FUT</t>
  </si>
  <si>
    <t>EICHER MOTORS LTD.FEB2021FUT</t>
  </si>
  <si>
    <t>ESCORTS LTD.FEB2021FUT</t>
  </si>
  <si>
    <t>FEDERAL BANK LTD.FEB2021FUT</t>
  </si>
  <si>
    <t>GRASIM INDUSTRIES LTD.FEB2021FUT</t>
  </si>
  <si>
    <t>AMBUJA CEMENTS LTD.FEB2021FUT</t>
  </si>
  <si>
    <t>GAIL ( INDIA ) LTD.FEB2021FUT</t>
  </si>
  <si>
    <t>GLENMARK PHARMACEUTICALS LTD.FEB2021FUT</t>
  </si>
  <si>
    <t>GLENMARK PHARMACEUTICALS LTD.MAR2021FUT</t>
  </si>
  <si>
    <t>GMR INFRASTUCTURE LTD.FEB2021FUT</t>
  </si>
  <si>
    <t>GODREJ PROPERTIES LTD.FEB2021FUT</t>
  </si>
  <si>
    <t>HDFC BANK LTD.FEB2021FUT</t>
  </si>
  <si>
    <t>HINDALCO INDUSTRIES LTD.FEB2021FUT</t>
  </si>
  <si>
    <t>HINDUSTAN UNILEVER LTD.FEB2021FUT</t>
  </si>
  <si>
    <t>HINDUSTAN UNILEVER LTD.MAR2021FUT</t>
  </si>
  <si>
    <t>HINDUSTAN PETROLEUM CORPORATION LTD.FEB2021FUT</t>
  </si>
  <si>
    <t>HOUSING DEVELOPMENT FINANCE CORPORATION LTD.FEB2021FUT</t>
  </si>
  <si>
    <t>HCL TECHNOLOGIES LTD.FEB2021FUT</t>
  </si>
  <si>
    <t>HAVELLS INDIA LTD.FEB2021FUT</t>
  </si>
  <si>
    <t>HDFC ASSET MANAGEMENT COMPANY LTD.FEB2021FUT</t>
  </si>
  <si>
    <t>HDFC LIFE INSURANCE CO. LTD.FEB2021FUT</t>
  </si>
  <si>
    <t>INDIAN OIL CORPORATION LTD.FEB2021FUT</t>
  </si>
  <si>
    <t>INDIAN OIL CORPORATION LTD.MAR2021FUT</t>
  </si>
  <si>
    <t>ICICI BANK LTD.MAR2021FUT</t>
  </si>
  <si>
    <t>ITC LTD.FEB2021FUT</t>
  </si>
  <si>
    <t>INFOSYS LTD.FEB2021FUT</t>
  </si>
  <si>
    <t>INDUSIND BANK LTD.FEB2021FUT</t>
  </si>
  <si>
    <t>INDRAPRASTHA GAS LTD.FEB2021FUT</t>
  </si>
  <si>
    <t>INFO EDGE (INDIA) LTD.FEB2021FUT</t>
  </si>
  <si>
    <t>INFO EDGE (INDIA) LTD.MAR2021FUT</t>
  </si>
  <si>
    <t>VODAFONE IDEA LTD.MAR2021FUT</t>
  </si>
  <si>
    <t>ICICI PRUDENTIAL LIFE INSURANCE COMPANY LTD.FEB2021FUT</t>
  </si>
  <si>
    <t>ICICI PRUDENTIAL LIFE INSURANCE COMPANY LTD.MAR2021FUT</t>
  </si>
  <si>
    <t>ICICI LOMBARD GENERAL INSURANCE CO. LTD.FEB2021FUT</t>
  </si>
  <si>
    <t>JSW STEEL LTD.FEB2021FUT</t>
  </si>
  <si>
    <t>JUBILANT FOODWORKS LTD.FEB2021FUT</t>
  </si>
  <si>
    <t>KOTAK MAHINDRA BANK LTD.FEB2021FUT</t>
  </si>
  <si>
    <t>LUPIN LTD.FEB2021FUT</t>
  </si>
  <si>
    <t>LARSEN &amp; TOUBRO LTD.FEB2021FUT</t>
  </si>
  <si>
    <t>LIC HOUSING FINANCE LTD.FEB2021FUT</t>
  </si>
  <si>
    <t>MARICO LTD.FEB2021FUT</t>
  </si>
  <si>
    <t>MAHINDRA &amp; MAHINDRA LTD.FEB2021FUT</t>
  </si>
  <si>
    <t>BOSCH LTD.FEB2021FUT</t>
  </si>
  <si>
    <t>MRF LTD.FEB2021FUT</t>
  </si>
  <si>
    <t>MARUTI SUZUKI INDIA LTD.FEB2021FUT</t>
  </si>
  <si>
    <t>MARUTI SUZUKI INDIA LTD.MAR2021FUT</t>
  </si>
  <si>
    <t>MOTHERSON SUMI SYSTEMS LTD.FEB2021FUT</t>
  </si>
  <si>
    <t>MOTHERSON SUMI SYSTEMS LTD.MAR2021FUT</t>
  </si>
  <si>
    <t>THE RAMCO CEMENTS LTD.FEB2021FUT</t>
  </si>
  <si>
    <t>MINDTREE LTD.FEB2021FUT</t>
  </si>
  <si>
    <t>ADANI PORTS AND SPECIAL ECONOMIC ZONE LTD.FEB2021FUT</t>
  </si>
  <si>
    <t>ADANI PORTS AND SPECIAL ECONOMIC ZONE LTD.MAR2021FUT</t>
  </si>
  <si>
    <t>MAX FINANCIAL SERVICES LTD.FEB2021FUT</t>
  </si>
  <si>
    <t>MANAPPURAM FINANCE LTD.FEB2021FUT</t>
  </si>
  <si>
    <t>MANAPPURAM FINANCE LTD.MAR2021FUT</t>
  </si>
  <si>
    <t>MUTHOOT FINANCE LTD.FEB2021FUT</t>
  </si>
  <si>
    <t>MAHANAGAR GAS LTD.FEB2021FUT</t>
  </si>
  <si>
    <t>NATIONAL ALUMINIUM CO. LTD.FEB2021FUT</t>
  </si>
  <si>
    <t>NESTLE INDIA LTD.FEB2021FUT</t>
  </si>
  <si>
    <t>PIRAMAL ENTERPRISES LTD.FEB2021FUT</t>
  </si>
  <si>
    <t>NTPC Ltd.FEB2021FUT</t>
  </si>
  <si>
    <t>COFORGE LTD.FEB2021FUT</t>
  </si>
  <si>
    <t>NMDC LTD.FEB2021FUT</t>
  </si>
  <si>
    <t>PIDILITE INDUSTRIES  LTD.FEB2021FUT</t>
  </si>
  <si>
    <t>PUNJAB NATIONAL BANKFEB2021FUT</t>
  </si>
  <si>
    <t>POWER FINANCE CORPORATION  LTD.FEB2021FUT</t>
  </si>
  <si>
    <t>PETRONET LNG LTD.FEB2021FUT</t>
  </si>
  <si>
    <t>PETRONET LNG LTD.MAR2021FUT</t>
  </si>
  <si>
    <t>RELIANCE INDUSTRIES LTD.FEB2021FUT</t>
  </si>
  <si>
    <t>REC LTD.FEB2021FUT</t>
  </si>
  <si>
    <t>SUN PHARMACEUTICAL INDUSTRIES LTD.FEB2021FUT</t>
  </si>
  <si>
    <t>SIEMENS LTD.FEB2021FUT</t>
  </si>
  <si>
    <t>STATE BANK OF INDIAFEB2021FUT</t>
  </si>
  <si>
    <t>STEEL AUTHORITY INDIA LTD.FEB2021FUT</t>
  </si>
  <si>
    <t>STEEL AUTHORITY INDIA LTD.MAR2021FUT</t>
  </si>
  <si>
    <t>VEDANTA LTD.FEB2021FUT</t>
  </si>
  <si>
    <t>SHREE CEMENT LTD.FEB2021FUT</t>
  </si>
  <si>
    <t>SRF LTD.FEB2021FUT</t>
  </si>
  <si>
    <t>SUN TV NETWORK LTD.FEB2021FUT</t>
  </si>
  <si>
    <t>SHRIRAM TRANSPORT FINANCE CO LTD.FEB2021FUT</t>
  </si>
  <si>
    <t>SBI LIFE INSURANCE COMPANY LTD.FEB2021FUT</t>
  </si>
  <si>
    <t>TATA CHEMICALS LTD.FEB2021FUT</t>
  </si>
  <si>
    <t>TATA MOTORS LTD.FEB2021FUT</t>
  </si>
  <si>
    <t>TATA STEEL LTD.FEB2021FUT</t>
  </si>
  <si>
    <t>TATA CONSUMER PRODUCTS LTD.FEB2021FUT</t>
  </si>
  <si>
    <t>TATA POWER COMPANY LTD.FEB2021FUT</t>
  </si>
  <si>
    <t>TATA POWER COMPANY LTD.MAR2021FUT</t>
  </si>
  <si>
    <t>TVS MOTOR COMPANY LTD.FEB2021FUT</t>
  </si>
  <si>
    <t>TITAN COMPANY LTD.FEB2021FUT</t>
  </si>
  <si>
    <t>TATA CONSULTANCY SERVICES LTD.FEB2021FUT</t>
  </si>
  <si>
    <t>TECH MAHINDRA LTD.FEB2021FUT</t>
  </si>
  <si>
    <t>TECH MAHINDRA LTD.MAR2021FUT</t>
  </si>
  <si>
    <t>TORRENT PHARMACEUTICALS LTD.FEB2021FUT</t>
  </si>
  <si>
    <t>UPL LTD.FEB2021FUT</t>
  </si>
  <si>
    <t>ULTRATECH CEMENT LTD.FEB2021FUT</t>
  </si>
  <si>
    <t>UNITED SPIRITS LTD.FEB2021FUT</t>
  </si>
  <si>
    <t>UNITED SPIRITS LTD.MAR2021FUT</t>
  </si>
  <si>
    <t>VOLTAS LTD.FEB2021FUT</t>
  </si>
  <si>
    <t>WIPRO LTD.FEB2021FUT</t>
  </si>
  <si>
    <t>ZEE ENTERTAINMENT ENTERPRISES LTD.FEB2021FUT</t>
  </si>
  <si>
    <t>Total Number of Contracts where stock futures were sold :</t>
  </si>
  <si>
    <t>Gross Notional Value of Contracts where futures were Bought :</t>
  </si>
  <si>
    <t xml:space="preserve"> Rs. </t>
  </si>
  <si>
    <t>Gross Notional Value of Contracts where futures were Sold :</t>
  </si>
  <si>
    <t>Net Profit/(Net Loss) on all contracts combined  :</t>
  </si>
  <si>
    <t>* This reflects profit/loss only on one leg of arbitrage position. This does not reflect actual profit/loss incurred to the Scheme.</t>
  </si>
  <si>
    <t xml:space="preserve">Other than Hedging positions through futures as on </t>
  </si>
  <si>
    <t>Long/Short (Units)</t>
  </si>
  <si>
    <t xml:space="preserve">Total exposure due to futures (non hedging positions) as a %age of net assets </t>
  </si>
  <si>
    <t>Total Number of Contracts where INDEX futures were bought :</t>
  </si>
  <si>
    <t>Nos.</t>
  </si>
  <si>
    <t>Total Number of Contracts where INDEX futures were Sold :</t>
  </si>
  <si>
    <t>Gross Notional Value of Contracts where stock futures were bought:</t>
  </si>
  <si>
    <t>Rs.</t>
  </si>
  <si>
    <t>Gross Notional Value of Contracts where stock futures were Sold:</t>
  </si>
  <si>
    <t>Net Profit/(Net Loss) on all contracts combined (Rs.) :</t>
  </si>
  <si>
    <t>L&amp;T FINANCE HOLDINGS LTD. MARCH     2021 FUTURE</t>
  </si>
  <si>
    <t>Total % of Existing assets hedged through futures :</t>
  </si>
  <si>
    <t>BHARAT PETROLEUM CORPORATION LTD.FEB2021FUT</t>
  </si>
  <si>
    <t>ICICI BANK LTD.FEB2021FUT</t>
  </si>
  <si>
    <t>L&amp;T FINANCE HOLDINGS LTD.MAR2021FUT</t>
  </si>
  <si>
    <t>Total Number of Contracts where stock futures were Sold :</t>
  </si>
  <si>
    <t>Net Profit/(Net Loss) on all contracts combined :</t>
  </si>
  <si>
    <t>@</t>
  </si>
  <si>
    <t>Total Number of Contracts where  futures  were bought :</t>
  </si>
  <si>
    <t>Total Number of Contracts where  futures were sold :</t>
  </si>
  <si>
    <t>Gross Notional Value of Contracts where  futures were bought:</t>
  </si>
  <si>
    <t>Gross Notional Value of Contracts where  futures were sold:</t>
  </si>
  <si>
    <t>Net Profit/(Net Loss) on all contracts combined  (Rs):</t>
  </si>
  <si>
    <t>@ Included in Total Margins provided in Table 'Disclosure of Funds parked in short term deposits as Margin Deposit as of 28th February 2021.</t>
  </si>
  <si>
    <t>BANK NIFTY MARCH 2021 FUTURE</t>
  </si>
  <si>
    <t>Total Number of Contracts where stock futures  were bought :</t>
  </si>
  <si>
    <t>Gross Notional Value of Contracts where stock futures were sold:</t>
  </si>
  <si>
    <t xml:space="preserve">^ Hedging positions through Commodity futures (ETCDs) as on </t>
  </si>
  <si>
    <t>$$ Note: Margin Deposits consists  of Variable Margin.</t>
  </si>
  <si>
    <t xml:space="preserve">Other than Hedging positions through Commodity futures (ETCD) as on </t>
  </si>
  <si>
    <t>Long/Short (Lots)</t>
  </si>
  <si>
    <t xml:space="preserve">Total exposure due to Commodity futures (non hedging positions) as a %age of net assets </t>
  </si>
  <si>
    <t>Total Number of Contracts where Commodities futures (ETCDs) were Bought:</t>
  </si>
  <si>
    <t>No.</t>
  </si>
  <si>
    <t>@ Included in Total Margins provided in Table 'Disclosure of Funds parked in short term deposits as Margin Deposit as of 28th February 2021</t>
  </si>
  <si>
    <t>COTTON SEED OIL CAKE AKOLA (10 MT 100 QTLS) COMMFEB2021FUT</t>
  </si>
  <si>
    <t>COTTON SEED OIL CAKE AKOLA (10 MT 100 QTLS) COMMMAR2021FUT</t>
  </si>
  <si>
    <t>COTTON 29MM (25 BALES 170 KG EACH) COMMFEB2021FUT</t>
  </si>
  <si>
    <t>COTTON 29MM (25 BALES 170 KG EACH) COMMMAR2021FUT</t>
  </si>
  <si>
    <t>CRUDE OIL (100 BARRELS) COMMODITYFEB2021FUT</t>
  </si>
  <si>
    <t>CRUDE OIL (100 BARRELS) COMMODITYMAR2021FUT</t>
  </si>
  <si>
    <t>GOLD (1 KG-1000 GMS) COMMODITYJUN2021FUT</t>
  </si>
  <si>
    <t>GUAR GUM JODHPUR (5 MT - 50 QTLS) COMMODITYFEB2021FUT</t>
  </si>
  <si>
    <t>GUAR GUM JODHPUR (5 MT - 50 QTLS) COMMODITYMAR2021FUT</t>
  </si>
  <si>
    <t>GUAR SEED10 JODHPUR (10 MT 100 QTLS) COMMODITYFEB2021FUT</t>
  </si>
  <si>
    <t>GUAR SEED10 JODHPUR (10 MT 100 QTLS) COMMODITYMAR2021FUT</t>
  </si>
  <si>
    <t>KAPAS RAJKOT (200 MOUNDS OF 20KG EACH) COMMODITYAPR2021FUT</t>
  </si>
  <si>
    <t>BULLION MCX INDEXFEB2021FUT</t>
  </si>
  <si>
    <t>BULLION MCX INDEXMAR2021FUT</t>
  </si>
  <si>
    <t>RAPE MUSTARD SEED JAIPUR (10 MT -100 QTLS) COMMODITYAPR2021FUT</t>
  </si>
  <si>
    <t>RAPE MUSTARD SEED JAIPUR (10 MT -100 QTLS) COMMODITYFEB2021FUT</t>
  </si>
  <si>
    <t>RAPE MUSTARD SEED JAIPUR (10 MT -100 QTLS) COMMODITYMAY2021FUT</t>
  </si>
  <si>
    <t>SILVER MINI (5 KGS) COMMODITYAPR2021FUT</t>
  </si>
  <si>
    <t>SILVER MINI (5 KGS) COMMODITYFEB2021FUT</t>
  </si>
  <si>
    <t>SOY OIL INDORE (5 MT 5000KGS) COMMODITYAPR2021FUT</t>
  </si>
  <si>
    <t>SOY OIL INDORE (5 MT 5000KGS) COMMODITYMAR2021FUT</t>
  </si>
  <si>
    <t>ZINC (5 MT-5000 GMS) COMMODITYFEB2021FUT</t>
  </si>
  <si>
    <t>ZINC (5 MT-5000 GMS) COMMODITYMAR2021FUT</t>
  </si>
  <si>
    <t>Gross Notional Value of Contracts where Commodities futures (ETCDs) were Sold:</t>
  </si>
  <si>
    <t>Gross Notional Value of Contracts where Commodities futures (ETCDs) were Bought:</t>
  </si>
  <si>
    <t xml:space="preserve">Other than Hedging positions through Equity futures as on </t>
  </si>
  <si>
    <t>Total Number of Contracts where futures were Bought :</t>
  </si>
  <si>
    <t>Total Number of Contracts where futures were Sold :</t>
  </si>
  <si>
    <t>Gross Notional Value of Contracts where futures were Bought:</t>
  </si>
  <si>
    <t>Gross Notional Value of Contracts where futures were Sold:</t>
  </si>
  <si>
    <t>Total Number of Contracts where Commodities futures (ETCDs) were Sold:</t>
  </si>
  <si>
    <t>GOI 8.20% (15/02/2022) $$</t>
  </si>
  <si>
    <t>GOI -  8.79% (08/11/2021) $$</t>
  </si>
  <si>
    <t>GOI 8.35% 14/5/2022 $$</t>
  </si>
  <si>
    <t>GOI - 7.94% (24-05-2021) $$</t>
  </si>
  <si>
    <t>C) MARGIN DEPOSITS</t>
  </si>
  <si>
    <t>MARGIN MONEY DEPOSITS TOTAL</t>
  </si>
  <si>
    <t>B) MARGIN DEPOSITS</t>
  </si>
  <si>
    <t>** TREASURY BILL 364 DAYS (09/09/2021) $$</t>
  </si>
  <si>
    <t>** TREASURY BILL 364 DAYS (12/08/2021) $$</t>
  </si>
  <si>
    <t>** TREASURY BILL 91 DAYS (01/04/2021) $$</t>
  </si>
  <si>
    <t>** TREASURY BILL 364 DAYS (22/07/2021) $$</t>
  </si>
  <si>
    <t>** TREASURY BILL 364 DAYS (26/08/2021) $$</t>
  </si>
  <si>
    <t>COMMODITY &amp; EXCHANGE TRADED COMMODITY DERIVATIVES</t>
  </si>
  <si>
    <t>A) COMMODITIES PHYSICAL</t>
  </si>
  <si>
    <t>B) LISTED ON COMMODITY EXCHANGES (Quantity in Lots)</t>
  </si>
  <si>
    <t>COMMODITY &amp; COMMODITY RELATED TOTAL</t>
  </si>
  <si>
    <t>Total exposure due to commodity futures (ETCDs) (Hedging Positions)  as a % age of net assets:</t>
  </si>
  <si>
    <t xml:space="preserve">GOLD COMMODITY </t>
  </si>
  <si>
    <t xml:space="preserve">GOLD </t>
  </si>
  <si>
    <t>GUAR COMMODITY</t>
  </si>
  <si>
    <t>GUAR</t>
  </si>
  <si>
    <t>BULLION MCX INDEX</t>
  </si>
  <si>
    <t>BULLION</t>
  </si>
  <si>
    <t>MUSTARD COMMODITY</t>
  </si>
  <si>
    <t xml:space="preserve">MUSTARD </t>
  </si>
  <si>
    <t>SILVER COMMODITY INDUSTRY</t>
  </si>
  <si>
    <t>SOY OIL</t>
  </si>
  <si>
    <t>REITS</t>
  </si>
  <si>
    <t>ASHOK LEYLAND LTD.MAR2021FUT</t>
  </si>
  <si>
    <t>ASIAN PAINTS (INDIA) LTD.MAR2021FUT</t>
  </si>
  <si>
    <t>ACC LTD.MAR2021FUT</t>
  </si>
  <si>
    <t>AUROBINDO PHARMA LTD.MAR2021FUT</t>
  </si>
  <si>
    <t>APOLLO HOSPITALS ENTERPRISE LTD.MAR2021FUT</t>
  </si>
  <si>
    <t>AXIS BANK LTD.MAR2021FUT</t>
  </si>
  <si>
    <t>AARTI INDUSTRIES LTD.MAR2021FUT</t>
  </si>
  <si>
    <t>ALKEM LABORATORIES LTD.MAR2021FUT</t>
  </si>
  <si>
    <t>APOLLO TYRES LTD.MAR2021FUT</t>
  </si>
  <si>
    <t>ADANI ENTERPRISES LTD.MAR2021FUT</t>
  </si>
  <si>
    <t>BATA INDIA LTD.MAR2021FUT</t>
  </si>
  <si>
    <t>BHARAT ELECTRONICS LTD.MAR2021FUT</t>
  </si>
  <si>
    <t>BHARAT FORGE LTD.MAR2021FUT</t>
  </si>
  <si>
    <t>BHARAT HEAVY ELECTRICALS LTD.MAR2021FUT</t>
  </si>
  <si>
    <t>BHARAT PETROLEUM CORPORATION LTD.MAR2021FUT</t>
  </si>
  <si>
    <t>BHARTI AIRTEL LTD.MAR2021FUT</t>
  </si>
  <si>
    <t>BIOCON LTD.MAR2021FUT</t>
  </si>
  <si>
    <t>BAJAJ FINSERV LTD.MAR2021FUT</t>
  </si>
  <si>
    <t>BAJAJ AUTO LTD.MAR2021FUT</t>
  </si>
  <si>
    <t>BERGER PAINTS INDIA LTD.MAR2021FUT</t>
  </si>
  <si>
    <t>BAJAJ FINANCE LTD.MAR2021FUT</t>
  </si>
  <si>
    <t>BALKRISHNA INDUSTRIES LTD.MAR2021FUT</t>
  </si>
  <si>
    <t>CIPLA LTD.MAR2021FUT</t>
  </si>
  <si>
    <t>COLGATE-PALMOLIVE INDIA LTD.MAR2021FUT</t>
  </si>
  <si>
    <t>CADILA HEALTHCARE LTD.MAR2021FUT</t>
  </si>
  <si>
    <t>CANARA BANKMAR2021FUT</t>
  </si>
  <si>
    <t>DR REDDYs LABORATORIES LTD.MAR2021FUT</t>
  </si>
  <si>
    <t>DABUR INDIA LTD.MAR2021FUT</t>
  </si>
  <si>
    <t>DLF LTD.MAR2021FUT</t>
  </si>
  <si>
    <t>DR. LAL PATH LABS LTD.MAR2021FUT</t>
  </si>
  <si>
    <t>EXIDE INDUSTRIES LTD.MAR2021FUT</t>
  </si>
  <si>
    <t>EICHER MOTORS LTD.MAR2021FUT</t>
  </si>
  <si>
    <t>ESCORTS LTD.MAR2021FUT</t>
  </si>
  <si>
    <t>FEDERAL BANK LTD.MAR2021FUT</t>
  </si>
  <si>
    <t>GRASIM INDUSTRIES LTD.MAR2021FUT</t>
  </si>
  <si>
    <t>AMBUJA CEMENTS LTD.MAR2021FUT</t>
  </si>
  <si>
    <t>GODREJ CONSUMER PRODUCTS LTD.FEB2021FUT</t>
  </si>
  <si>
    <t>GODREJ CONSUMER PRODUCTS LTD.MAR2021FUT</t>
  </si>
  <si>
    <t>GMR INFRASTUCTURE LTD.MAR2021FUT</t>
  </si>
  <si>
    <t>HDFC BANK LTD.MAR2021FUT</t>
  </si>
  <si>
    <t>HINDALCO INDUSTRIES LTD.MAR2021FUT</t>
  </si>
  <si>
    <t>HINDUSTAN PETROLEUM CORPORATION LTD.MAR2021FUT</t>
  </si>
  <si>
    <t>HOUSING DEVELOPMENT FINANCE CORPORATION LTD.MAR2021FUT</t>
  </si>
  <si>
    <t>HCL TECHNOLOGIES LTD.MAR2021FUT</t>
  </si>
  <si>
    <t>HAVELLS INDIA LTD.MAR2021FUT</t>
  </si>
  <si>
    <t>HDFC LIFE INSURANCE CO. LTD.MAR2021FUT</t>
  </si>
  <si>
    <t>ITC LTD.MAR2021FUT</t>
  </si>
  <si>
    <t>INFOSYS LTD.MAR2021FUT</t>
  </si>
  <si>
    <t>INDUSIND BANK LTD.MAR2021FUT</t>
  </si>
  <si>
    <t>INDRAPRASTHA GAS LTD.MAR2021FUT</t>
  </si>
  <si>
    <t>VODAFONE IDEA LTD.FEB2021FUT</t>
  </si>
  <si>
    <t>INDIABULLS HOUSING FINANCE LTD.MAR2021FUT</t>
  </si>
  <si>
    <t>INTERGLOBE AVIATION LTD.MAR2021FUT</t>
  </si>
  <si>
    <t>ICICI LOMBARD GENERAL INSURANCE CO. LTD.MAR2021FUT</t>
  </si>
  <si>
    <t>INDIAN RAILWAY CATERING AND TOURISM CORPORATION LTD.MAR2021FUT</t>
  </si>
  <si>
    <t>JINDAL STEEL &amp; POWER LTD.MAR2021FUT</t>
  </si>
  <si>
    <t>JSW STEEL LTD.MAR2021FUT</t>
  </si>
  <si>
    <t>JUBILANT FOODWORKS LTD.MAR2021FUT</t>
  </si>
  <si>
    <t>KOTAK MAHINDRA BANK LTD.MAR2021FUT</t>
  </si>
  <si>
    <t>LUPIN LTD.MAR2021FUT</t>
  </si>
  <si>
    <t>LARSEN &amp; TOUBRO LTD.MAR2021FUT</t>
  </si>
  <si>
    <t>LIC HOUSING FINANCE LTD.MAR2021FUT</t>
  </si>
  <si>
    <t>MARICO LTD.MAR2021FUT</t>
  </si>
  <si>
    <t>MAHINDRA &amp; MAHINDRA LTD.MAR2021FUT</t>
  </si>
  <si>
    <t>BOSCH LTD.MAR2021FUT</t>
  </si>
  <si>
    <t>MRF LTD.MAR2021FUT</t>
  </si>
  <si>
    <t>THE RAMCO CEMENTS LTD.MAR2021FUT</t>
  </si>
  <si>
    <t>MINDTREE LTD.MAR2021FUT</t>
  </si>
  <si>
    <t>MAX FINANCIAL SERVICES LTD.MAR2021FUT</t>
  </si>
  <si>
    <t>MUTHOOT FINANCE LTD.MAR2021FUT</t>
  </si>
  <si>
    <t>MAHANAGAR GAS LTD.MAR2021FUT</t>
  </si>
  <si>
    <t>NATIONAL ALUMINIUM CO. LTD.MAR2021FUT</t>
  </si>
  <si>
    <t>NESTLE INDIA LTD.MAR2021FUT</t>
  </si>
  <si>
    <t>PIRAMAL ENTERPRISES LTD.MAR2021FUT</t>
  </si>
  <si>
    <t>NTPC Ltd.MAR2021FUT</t>
  </si>
  <si>
    <t>NMDC LTD.MAR2021FUT</t>
  </si>
  <si>
    <t>PIDILITE INDUSTRIES  LTD.MAR2021FUT</t>
  </si>
  <si>
    <t>PUNJAB NATIONAL BANKMAR2021FUT</t>
  </si>
  <si>
    <t>POWER FINANCE CORPORATION  LTD.MAR2021FUT</t>
  </si>
  <si>
    <t>PAGE INDUSTRIES LTD.FEB2021FUT</t>
  </si>
  <si>
    <t>PAGE INDUSTRIES LTD.MAR2021FUT</t>
  </si>
  <si>
    <t>POWER GRID CORPORATION OF INDIA LTD.FEB2021FUT</t>
  </si>
  <si>
    <t>RELIANCE INDUSTRIES LTD.MAR2021FUT</t>
  </si>
  <si>
    <t>SUN PHARMACEUTICAL INDUSTRIES LTD.MAR2021FUT</t>
  </si>
  <si>
    <t>SIEMENS LTD.MAR2021FUT</t>
  </si>
  <si>
    <t>STATE BANK OF INDIAMAR2021FUT</t>
  </si>
  <si>
    <t>VEDANTA LTD.MAR2021FUT</t>
  </si>
  <si>
    <t>SHREE CEMENT LTD.MAR2021FUT</t>
  </si>
  <si>
    <t>SRF LTD.MAR2021FUT</t>
  </si>
  <si>
    <t>SUN TV NETWORK LTD.MAR2021FUT</t>
  </si>
  <si>
    <t>SHRIRAM TRANSPORT FINANCE CO LTD.MAR2021FUT</t>
  </si>
  <si>
    <t>SBI LIFE INSURANCE COMPANY LTD.MAR2021FUT</t>
  </si>
  <si>
    <t>TATA CHEMICALS LTD.MAR2021FUT</t>
  </si>
  <si>
    <t>TATA MOTORS LTD.MAR2021FUT</t>
  </si>
  <si>
    <t>TATA STEEL LTD.APR2021FUT</t>
  </si>
  <si>
    <t>TATA STEEL LTD.MAR2021FUT</t>
  </si>
  <si>
    <t>TATA CONSUMER PRODUCTS LTD.MAR2021FUT</t>
  </si>
  <si>
    <t>TVS MOTOR COMPANY LTD.MAR2021FUT</t>
  </si>
  <si>
    <t>TITAN COMPANY LTD.MAR2021FUT</t>
  </si>
  <si>
    <t>TATA CONSULTANCY SERVICES LTD.MAR2021FUT</t>
  </si>
  <si>
    <t>TORRENT PHARMACEUTICALS LTD.MAR2021FUT</t>
  </si>
  <si>
    <t>TORRENT POWER LTD.FEB2021FUT</t>
  </si>
  <si>
    <t>TORRENT POWER LTD.MAR2021FUT</t>
  </si>
  <si>
    <t>UPL LTD.MAR2021FUT</t>
  </si>
  <si>
    <t>ULTRATECH CEMENT LTD.MAR2021FUT</t>
  </si>
  <si>
    <t>VOLTAS LTD.MAR2021FUT</t>
  </si>
  <si>
    <t>ZEE ENTERTAINMENT ENTERPRISES LTD.MAR2021FUT</t>
  </si>
  <si>
    <t>BANK NIFTY FEBRUARY 2021 FUTURE</t>
  </si>
  <si>
    <t>COTTON SEED OIL CAKE AKOLA (10 MT 100 QTLS) COMMAPR2021FUT</t>
  </si>
  <si>
    <t>COTTON SEED OIL CAKE AKOLA (10 MT 100 QTLS) COMMMAY2021FUT</t>
  </si>
  <si>
    <t>COTTON 29MM (25 BALES 170 KG EACH) COMMAPR2021FUT</t>
  </si>
  <si>
    <t>GOLD MINI (100 GRAMS) COMMODITYAPR2021FUT</t>
  </si>
  <si>
    <t>GOLD MINI (100 GRAMS) COMMODITYMAR2021FUT</t>
  </si>
  <si>
    <t>RAPE MUSTARD SEED JAIPUR (10 MT -100 QTLS) COMMODITYJUN2021FUT</t>
  </si>
  <si>
    <t>SILVER (30 KG) COMMODITYMAR2021FUT</t>
  </si>
  <si>
    <t>SOY OIL INDORE (5 MT 5000KGS) COMMODITYMAY2021FUT</t>
  </si>
  <si>
    <t>** TREASURY BILL 182 DAYS (13/05/2021) $$</t>
  </si>
  <si>
    <t>** TREASURY BILL 364 DAYS (19/08/2021) $$</t>
  </si>
  <si>
    <t>Margin Money Deposits Total $$</t>
  </si>
  <si>
    <t>Tata Focused Equity Fund</t>
  </si>
  <si>
    <t>(An Open Ended Equity Scheme Investing in maximum 30 stocks across market caps (i.e Multi Cap))</t>
  </si>
  <si>
    <t>•Investment in equity/equity related instruments in a concentrated portfolio of maximum 30 stocks across market capitalisation.</t>
  </si>
  <si>
    <t>Amount of Margins
( Rs. in Lakhs )</t>
  </si>
  <si>
    <t>Cash as Margin</t>
  </si>
  <si>
    <t>Fixed Deposits</t>
  </si>
  <si>
    <t>Government Securities (Face Value)</t>
  </si>
  <si>
    <t>T-Bills (Face Value)</t>
  </si>
  <si>
    <t>Mutual Fund Units(Amt)</t>
  </si>
  <si>
    <t>Total Gross Margin</t>
  </si>
  <si>
    <t>Disclosure of Margins as of 28th February ,2021 is as given below   :</t>
  </si>
  <si>
    <t>$$ - This Security has been kept as Margin for Derivatives</t>
  </si>
  <si>
    <t>EQUITY &amp; OTHERS RELATED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</si>
</sst>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000"/>
    <numFmt numFmtId="165" formatCode="0.00000"/>
    <numFmt numFmtId="166" formatCode="0.0000"/>
    <numFmt numFmtId="167" formatCode="######0.00000"/>
    <numFmt numFmtId="168" formatCode="#,##0.0000"/>
    <numFmt numFmtId="169" formatCode="[$-409]d\-mmm\-yyyy;@"/>
  </numFmts>
  <fonts count="36">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0"/>
      <color indexed="12"/>
      <name val="Arial"/>
      <family val="2"/>
    </font>
    <font>
      <sz val="10"/>
      <name val="Arial"/>
      <family val="2"/>
    </font>
    <font>
      <b/>
      <sz val="10"/>
      <name val="Rupee Foradian"/>
    </font>
    <font>
      <sz val="10"/>
      <name val="Rupee Foradian"/>
    </font>
    <font>
      <sz val="11"/>
      <name val="Times New Roman"/>
      <family val="1"/>
    </font>
    <font>
      <b/>
      <sz val="11"/>
      <name val="Times New Roman"/>
      <family val="1"/>
    </font>
    <font>
      <sz val="11"/>
      <color indexed="8"/>
      <name val="Calibri"/>
      <family val="2"/>
      <scheme val="minor"/>
    </font>
    <font>
      <sz val="10"/>
      <name val="Times New Roman"/>
      <family val="1"/>
    </font>
    <font>
      <b/>
      <sz val="10"/>
      <name val="Rupee Foradian"/>
      <family val="2"/>
    </font>
    <font>
      <sz val="10"/>
      <color indexed="8"/>
      <name val="Arial"/>
      <family val="2"/>
    </font>
    <font>
      <b/>
      <sz val="12"/>
      <color indexed="8"/>
      <name val="Calibri"/>
      <family val="2"/>
      <scheme val="minor"/>
    </font>
    <font>
      <b/>
      <sz val="10"/>
      <color indexed="8"/>
      <name val="Arial"/>
      <family val="2"/>
    </font>
    <font>
      <sz val="10"/>
      <color indexed="8"/>
      <name val="Times New Roman"/>
      <family val="1"/>
    </font>
    <font>
      <sz val="10"/>
      <color theme="1"/>
      <name val="Times New Roman"/>
      <family val="1"/>
    </font>
    <font>
      <sz val="8"/>
      <color indexed="8"/>
      <name val="Times New Roman"/>
      <family val="1"/>
    </font>
    <font>
      <sz val="10"/>
      <color indexed="8"/>
      <name val="Calibri"/>
      <family val="2"/>
      <scheme val="minor"/>
    </font>
    <font>
      <b/>
      <sz val="11"/>
      <name val="Calibri"/>
      <family val="2"/>
    </font>
    <font>
      <sz val="11"/>
      <name val="Calibri"/>
      <family val="2"/>
    </font>
    <font>
      <i/>
      <sz val="11"/>
      <name val="Calibri"/>
      <family val="2"/>
    </font>
    <font>
      <b/>
      <sz val="10"/>
      <name val="Arial"/>
      <family val="2"/>
    </font>
    <font>
      <sz val="10"/>
      <name val="Rup"/>
    </font>
    <font>
      <b/>
      <sz val="11"/>
      <color theme="1"/>
      <name val="Calibri"/>
      <family val="2"/>
      <scheme val="minor"/>
    </font>
    <font>
      <b/>
      <sz val="11"/>
      <color indexed="8"/>
      <name val="Calibri"/>
      <family val="2"/>
    </font>
    <font>
      <sz val="11"/>
      <name val="Calibri"/>
      <family val="2"/>
      <scheme val="minor"/>
    </font>
    <font>
      <b/>
      <sz val="11"/>
      <name val="Calibri"/>
      <family val="2"/>
      <scheme val="minor"/>
    </font>
    <font>
      <b/>
      <sz val="11"/>
      <color indexed="8"/>
      <name val="Calibri"/>
      <family val="2"/>
      <scheme val="minor"/>
    </font>
    <font>
      <sz val="11"/>
      <color indexed="8"/>
      <name val="Calibri"/>
      <family val="2"/>
    </font>
    <font>
      <b/>
      <sz val="12"/>
      <name val="Calibri"/>
      <family val="2"/>
      <scheme val="minor"/>
    </font>
    <font>
      <sz val="12"/>
      <name val="Calibri"/>
      <family val="2"/>
      <scheme val="minor"/>
    </font>
    <font>
      <b/>
      <sz val="11"/>
      <color indexed="8"/>
      <name val="Times New Roman"/>
      <family val="1"/>
    </font>
    <font>
      <sz val="9"/>
      <name val="Arial"/>
      <family val="2"/>
    </font>
  </fonts>
  <fills count="4">
    <fill>
      <patternFill patternType="none"/>
    </fill>
    <fill>
      <patternFill patternType="gray125"/>
    </fill>
    <fill>
      <patternFill patternType="solid">
        <fgColor indexed="44"/>
        <bgColor indexed="64"/>
      </patternFill>
    </fill>
    <fill>
      <patternFill patternType="solid">
        <fgColor theme="4" tint="0.39997558519241921"/>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medium">
        <color rgb="FF000000"/>
      </right>
      <top/>
      <bottom/>
      <diagonal/>
    </border>
    <border>
      <left style="medium">
        <color rgb="FF000000"/>
      </left>
      <right style="medium">
        <color indexed="64"/>
      </right>
      <top/>
      <bottom/>
      <diagonal/>
    </border>
    <border>
      <left style="medium">
        <color indexed="64"/>
      </left>
      <right style="medium">
        <color rgb="FF000000"/>
      </right>
      <top/>
      <bottom style="medium">
        <color indexed="64"/>
      </bottom>
      <diagonal/>
    </border>
    <border>
      <left style="medium">
        <color rgb="FF000000"/>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style="medium">
        <color rgb="FF000000"/>
      </right>
      <top style="thin">
        <color indexed="64"/>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s>
  <cellStyleXfs count="10">
    <xf numFmtId="0" fontId="0" fillId="0" borderId="0"/>
    <xf numFmtId="0" fontId="5" fillId="0" borderId="0" applyNumberFormat="0" applyFill="0" applyBorder="0" applyAlignment="0" applyProtection="0">
      <alignment vertical="top"/>
      <protection locked="0"/>
    </xf>
    <xf numFmtId="43" fontId="6" fillId="0" borderId="0" applyFont="0" applyFill="0" applyBorder="0" applyAlignment="0" applyProtection="0"/>
    <xf numFmtId="0" fontId="6" fillId="0" borderId="0"/>
    <xf numFmtId="0" fontId="14" fillId="0" borderId="0"/>
    <xf numFmtId="0" fontId="4" fillId="0" borderId="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3" fillId="0" borderId="0"/>
  </cellStyleXfs>
  <cellXfs count="309">
    <xf numFmtId="0" fontId="0" fillId="0" borderId="0" xfId="0"/>
    <xf numFmtId="0" fontId="5" fillId="0" borderId="0" xfId="1" applyAlignment="1" applyProtection="1"/>
    <xf numFmtId="2" fontId="8" fillId="0" borderId="0" xfId="0" applyNumberFormat="1" applyFont="1" applyAlignment="1">
      <alignment horizontal="right"/>
    </xf>
    <xf numFmtId="0" fontId="8" fillId="0" borderId="0" xfId="0" applyFont="1"/>
    <xf numFmtId="2" fontId="8" fillId="0" borderId="0" xfId="0" applyNumberFormat="1" applyFont="1"/>
    <xf numFmtId="0" fontId="7" fillId="0" borderId="2" xfId="0" applyFont="1" applyBorder="1"/>
    <xf numFmtId="2" fontId="7" fillId="0" borderId="2" xfId="0" applyNumberFormat="1" applyFont="1" applyBorder="1"/>
    <xf numFmtId="2" fontId="7" fillId="0" borderId="2" xfId="0" applyNumberFormat="1" applyFont="1" applyBorder="1" applyAlignment="1">
      <alignment horizontal="right"/>
    </xf>
    <xf numFmtId="0" fontId="7" fillId="0" borderId="0" xfId="0" applyFont="1"/>
    <xf numFmtId="2" fontId="7" fillId="0" borderId="0" xfId="0" applyNumberFormat="1" applyFont="1"/>
    <xf numFmtId="2" fontId="7" fillId="0" borderId="0" xfId="0" applyNumberFormat="1" applyFont="1" applyAlignment="1">
      <alignment horizontal="right"/>
    </xf>
    <xf numFmtId="0" fontId="7" fillId="0" borderId="0" xfId="0" applyFont="1" applyAlignment="1">
      <alignment wrapText="1"/>
    </xf>
    <xf numFmtId="4" fontId="8" fillId="0" borderId="0" xfId="0" applyNumberFormat="1" applyFont="1"/>
    <xf numFmtId="0" fontId="0" fillId="0" borderId="1" xfId="0" applyBorder="1"/>
    <xf numFmtId="2" fontId="8" fillId="0" borderId="0" xfId="0" applyNumberFormat="1" applyFont="1" applyAlignment="1">
      <alignment horizontal="center"/>
    </xf>
    <xf numFmtId="2" fontId="7" fillId="0" borderId="2" xfId="0" applyNumberFormat="1" applyFont="1" applyBorder="1" applyAlignment="1">
      <alignment horizontal="center"/>
    </xf>
    <xf numFmtId="2" fontId="7" fillId="0" borderId="0" xfId="0" applyNumberFormat="1" applyFont="1" applyAlignment="1">
      <alignment horizontal="center"/>
    </xf>
    <xf numFmtId="0" fontId="7" fillId="0" borderId="0" xfId="0" applyFont="1" applyAlignment="1">
      <alignment vertical="center"/>
    </xf>
    <xf numFmtId="4" fontId="8" fillId="0" borderId="0" xfId="0" applyNumberFormat="1" applyFont="1" applyAlignment="1">
      <alignment horizontal="center"/>
    </xf>
    <xf numFmtId="2" fontId="8" fillId="0" borderId="0" xfId="0" applyNumberFormat="1" applyFont="1" applyAlignment="1">
      <alignment horizontal="right" vertical="center"/>
    </xf>
    <xf numFmtId="0" fontId="8" fillId="0" borderId="0" xfId="0" applyFont="1" applyAlignment="1">
      <alignment vertical="center"/>
    </xf>
    <xf numFmtId="4" fontId="8" fillId="0" borderId="0" xfId="0" applyNumberFormat="1" applyFont="1" applyAlignment="1">
      <alignment horizontal="center" vertical="center"/>
    </xf>
    <xf numFmtId="2" fontId="8" fillId="0" borderId="1" xfId="0" applyNumberFormat="1" applyFont="1" applyBorder="1" applyAlignment="1">
      <alignment horizontal="right" vertical="center"/>
    </xf>
    <xf numFmtId="43" fontId="9" fillId="0" borderId="1" xfId="2" applyFont="1" applyFill="1" applyBorder="1" applyAlignment="1">
      <alignment horizontal="right" vertical="center" wrapText="1"/>
    </xf>
    <xf numFmtId="4" fontId="8" fillId="0" borderId="1" xfId="0" applyNumberFormat="1" applyFont="1" applyBorder="1" applyAlignment="1">
      <alignment vertical="center"/>
    </xf>
    <xf numFmtId="4" fontId="8" fillId="0" borderId="1" xfId="0" applyNumberFormat="1" applyFont="1" applyBorder="1" applyAlignment="1">
      <alignment horizontal="center" vertical="center"/>
    </xf>
    <xf numFmtId="0" fontId="8" fillId="0" borderId="1" xfId="0" applyFont="1" applyBorder="1" applyAlignment="1">
      <alignment vertical="center"/>
    </xf>
    <xf numFmtId="2" fontId="7"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4" fontId="7"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xf>
    <xf numFmtId="0" fontId="8" fillId="0" borderId="0" xfId="0" applyFont="1" applyAlignment="1">
      <alignment wrapText="1"/>
    </xf>
    <xf numFmtId="0" fontId="8" fillId="0" borderId="0" xfId="0" applyFont="1" applyAlignment="1">
      <alignment horizontal="center" vertical="center"/>
    </xf>
    <xf numFmtId="4" fontId="8" fillId="0" borderId="1" xfId="0" applyNumberFormat="1" applyFont="1" applyBorder="1" applyAlignment="1">
      <alignment horizontal="right" vertical="center"/>
    </xf>
    <xf numFmtId="0" fontId="11" fillId="0" borderId="1" xfId="3" applyFont="1" applyBorder="1" applyAlignment="1">
      <alignment horizontal="center" wrapText="1"/>
    </xf>
    <xf numFmtId="0" fontId="12" fillId="0" borderId="1" xfId="0" applyFont="1" applyBorder="1" applyAlignment="1" applyProtection="1">
      <alignment vertical="center" wrapText="1"/>
      <protection locked="0"/>
    </xf>
    <xf numFmtId="4" fontId="8" fillId="0" borderId="0" xfId="0" applyNumberFormat="1" applyFont="1" applyAlignment="1">
      <alignment vertical="center"/>
    </xf>
    <xf numFmtId="4" fontId="9" fillId="0" borderId="1" xfId="0" applyNumberFormat="1" applyFont="1" applyBorder="1" applyAlignment="1">
      <alignment horizontal="right" vertical="center" wrapText="1"/>
    </xf>
    <xf numFmtId="43" fontId="9" fillId="0" borderId="1" xfId="2" applyFont="1" applyFill="1"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Border="1" applyAlignment="1">
      <alignment horizontal="center"/>
    </xf>
    <xf numFmtId="0" fontId="8" fillId="0" borderId="1" xfId="0" applyFont="1" applyBorder="1" applyAlignment="1">
      <alignment wrapText="1"/>
    </xf>
    <xf numFmtId="0" fontId="4" fillId="0" borderId="0" xfId="5"/>
    <xf numFmtId="15" fontId="16" fillId="3" borderId="1" xfId="5" applyNumberFormat="1" applyFont="1" applyFill="1" applyBorder="1" applyAlignment="1">
      <alignment horizontal="center" vertical="center" wrapText="1"/>
    </xf>
    <xf numFmtId="164" fontId="16" fillId="3" borderId="1" xfId="5" applyNumberFormat="1" applyFont="1" applyFill="1" applyBorder="1" applyAlignment="1">
      <alignment horizontal="center" vertical="center" wrapText="1"/>
    </xf>
    <xf numFmtId="165" fontId="16" fillId="3" borderId="1" xfId="5" applyNumberFormat="1" applyFont="1" applyFill="1" applyBorder="1" applyAlignment="1">
      <alignment horizontal="center" vertical="center" wrapText="1"/>
    </xf>
    <xf numFmtId="15" fontId="17" fillId="0" borderId="1" xfId="5" applyNumberFormat="1" applyFont="1" applyBorder="1" applyAlignment="1">
      <alignment horizontal="center"/>
    </xf>
    <xf numFmtId="166" fontId="17" fillId="0" borderId="1" xfId="5" applyNumberFormat="1" applyFont="1" applyBorder="1" applyAlignment="1">
      <alignment horizontal="center"/>
    </xf>
    <xf numFmtId="166" fontId="17" fillId="0" borderId="1" xfId="5" applyNumberFormat="1" applyFont="1" applyBorder="1"/>
    <xf numFmtId="0" fontId="18" fillId="0" borderId="0" xfId="5" applyFont="1"/>
    <xf numFmtId="15" fontId="19" fillId="0" borderId="0" xfId="5" applyNumberFormat="1" applyFont="1" applyAlignment="1">
      <alignment horizontal="center"/>
    </xf>
    <xf numFmtId="166" fontId="19" fillId="0" borderId="0" xfId="5" applyNumberFormat="1" applyFont="1" applyAlignment="1">
      <alignment horizontal="center"/>
    </xf>
    <xf numFmtId="166" fontId="19" fillId="0" borderId="0" xfId="5" applyNumberFormat="1" applyFont="1"/>
    <xf numFmtId="15" fontId="19" fillId="0" borderId="0" xfId="5" applyNumberFormat="1" applyFont="1"/>
    <xf numFmtId="0" fontId="4" fillId="0" borderId="0" xfId="5" applyAlignment="1">
      <alignment vertical="center" wrapText="1"/>
    </xf>
    <xf numFmtId="166" fontId="20" fillId="0" borderId="0" xfId="5" applyNumberFormat="1" applyFont="1"/>
    <xf numFmtId="15" fontId="20" fillId="0" borderId="0" xfId="5" quotePrefix="1" applyNumberFormat="1" applyFont="1" applyAlignment="1">
      <alignment horizontal="center"/>
    </xf>
    <xf numFmtId="166" fontId="20" fillId="0" borderId="0" xfId="5" applyNumberFormat="1" applyFont="1" applyAlignment="1">
      <alignment horizontal="center"/>
    </xf>
    <xf numFmtId="15" fontId="16" fillId="3" borderId="3" xfId="5" applyNumberFormat="1" applyFont="1" applyFill="1" applyBorder="1" applyAlignment="1">
      <alignment horizontal="center" vertical="center" wrapText="1"/>
    </xf>
    <xf numFmtId="164" fontId="16" fillId="3" borderId="3" xfId="5" applyNumberFormat="1" applyFont="1" applyFill="1" applyBorder="1" applyAlignment="1">
      <alignment horizontal="center" vertical="center" wrapText="1"/>
    </xf>
    <xf numFmtId="165" fontId="16" fillId="3" borderId="3" xfId="5" applyNumberFormat="1" applyFont="1" applyFill="1" applyBorder="1" applyAlignment="1">
      <alignment horizontal="center" vertical="center" wrapText="1"/>
    </xf>
    <xf numFmtId="15" fontId="4" fillId="0" borderId="0" xfId="5" quotePrefix="1" applyNumberFormat="1" applyAlignment="1">
      <alignment horizontal="center"/>
    </xf>
    <xf numFmtId="15" fontId="20" fillId="0" borderId="0" xfId="5" applyNumberFormat="1" applyFont="1" applyAlignment="1">
      <alignment horizontal="center"/>
    </xf>
    <xf numFmtId="167" fontId="19" fillId="0" borderId="0" xfId="5" applyNumberFormat="1" applyFont="1" applyAlignment="1">
      <alignment horizontal="center"/>
    </xf>
    <xf numFmtId="168" fontId="20" fillId="0" borderId="0" xfId="5" applyNumberFormat="1" applyFont="1" applyAlignment="1">
      <alignment horizontal="center"/>
    </xf>
    <xf numFmtId="0" fontId="4" fillId="0" borderId="0" xfId="5" applyAlignment="1">
      <alignment horizontal="center"/>
    </xf>
    <xf numFmtId="0" fontId="8" fillId="0" borderId="1" xfId="0" applyFont="1" applyBorder="1"/>
    <xf numFmtId="4" fontId="9" fillId="0" borderId="1" xfId="6" applyNumberFormat="1" applyFont="1" applyFill="1" applyBorder="1" applyAlignment="1">
      <alignment horizontal="right" vertical="center" wrapText="1"/>
    </xf>
    <xf numFmtId="0" fontId="21" fillId="0" borderId="14" xfId="0" applyFont="1" applyBorder="1" applyAlignment="1">
      <alignment vertical="center" wrapText="1"/>
    </xf>
    <xf numFmtId="0" fontId="22" fillId="0" borderId="16" xfId="0" applyFont="1" applyBorder="1" applyAlignment="1">
      <alignment vertical="center" wrapText="1"/>
    </xf>
    <xf numFmtId="0" fontId="22" fillId="0" borderId="16" xfId="0" applyFont="1" applyBorder="1" applyAlignment="1">
      <alignment horizontal="justify" vertical="center" wrapText="1"/>
    </xf>
    <xf numFmtId="0" fontId="22" fillId="0" borderId="18" xfId="0" applyFont="1" applyBorder="1" applyAlignment="1">
      <alignment horizontal="justify" vertical="center" wrapText="1"/>
    </xf>
    <xf numFmtId="0" fontId="21" fillId="0" borderId="16" xfId="0" applyFont="1" applyBorder="1" applyAlignment="1">
      <alignment vertical="center" wrapText="1"/>
    </xf>
    <xf numFmtId="0" fontId="22" fillId="0" borderId="18" xfId="0" applyFont="1" applyBorder="1" applyAlignment="1">
      <alignment vertical="center" wrapText="1"/>
    </xf>
    <xf numFmtId="0" fontId="21" fillId="0" borderId="20" xfId="0" applyFont="1" applyBorder="1" applyAlignment="1">
      <alignment vertical="center" wrapText="1"/>
    </xf>
    <xf numFmtId="0" fontId="22" fillId="0" borderId="21" xfId="0" applyFont="1" applyBorder="1" applyAlignment="1">
      <alignment horizontal="justify" vertical="center" wrapText="1"/>
    </xf>
    <xf numFmtId="0" fontId="22" fillId="0" borderId="22" xfId="0" applyFont="1" applyBorder="1" applyAlignment="1">
      <alignment horizontal="justify" vertical="center" wrapText="1"/>
    </xf>
    <xf numFmtId="0" fontId="21" fillId="0" borderId="23" xfId="0" applyFont="1" applyBorder="1" applyAlignment="1">
      <alignment vertical="center" wrapText="1"/>
    </xf>
    <xf numFmtId="0" fontId="22" fillId="0" borderId="25" xfId="0" applyFont="1" applyBorder="1" applyAlignment="1">
      <alignment horizontal="justify" vertical="center" wrapText="1"/>
    </xf>
    <xf numFmtId="0" fontId="22" fillId="0" borderId="25" xfId="0" applyFont="1" applyBorder="1" applyAlignment="1">
      <alignment vertical="center" wrapText="1"/>
    </xf>
    <xf numFmtId="0" fontId="22" fillId="0" borderId="26" xfId="0" applyFont="1" applyBorder="1" applyAlignment="1">
      <alignment horizontal="justify" vertical="center" wrapText="1"/>
    </xf>
    <xf numFmtId="0" fontId="22" fillId="0" borderId="21" xfId="0" applyFont="1" applyBorder="1" applyAlignment="1">
      <alignment vertical="center" wrapText="1"/>
    </xf>
    <xf numFmtId="0" fontId="22" fillId="0" borderId="22"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horizontal="justify" vertical="center" wrapText="1"/>
    </xf>
    <xf numFmtId="0" fontId="21" fillId="0" borderId="18" xfId="0" applyFont="1" applyBorder="1" applyAlignment="1">
      <alignment vertical="center" wrapText="1"/>
    </xf>
    <xf numFmtId="2" fontId="8" fillId="0" borderId="0" xfId="0" applyNumberFormat="1" applyFont="1" applyFill="1" applyAlignment="1">
      <alignment horizontal="right"/>
    </xf>
    <xf numFmtId="0" fontId="8" fillId="0" borderId="0" xfId="0" applyFont="1" applyFill="1"/>
    <xf numFmtId="4" fontId="8" fillId="0" borderId="0" xfId="0" applyNumberFormat="1" applyFont="1" applyFill="1"/>
    <xf numFmtId="43" fontId="30" fillId="0" borderId="1" xfId="2" applyFont="1" applyFill="1" applyBorder="1" applyAlignment="1">
      <alignment horizontal="center" vertical="center" wrapText="1"/>
    </xf>
    <xf numFmtId="43" fontId="31" fillId="0" borderId="0" xfId="2" applyFont="1" applyFill="1"/>
    <xf numFmtId="4" fontId="27" fillId="0" borderId="1" xfId="2" applyNumberFormat="1" applyFont="1" applyFill="1" applyBorder="1" applyAlignment="1">
      <alignment horizontal="center" vertical="center" wrapText="1"/>
    </xf>
    <xf numFmtId="43" fontId="31" fillId="0" borderId="0" xfId="2" applyFont="1" applyFill="1" applyAlignment="1">
      <alignment horizontal="center" vertical="center"/>
    </xf>
    <xf numFmtId="43" fontId="31" fillId="0" borderId="0" xfId="2" applyFont="1" applyFill="1" applyAlignment="1">
      <alignment horizontal="center"/>
    </xf>
    <xf numFmtId="4" fontId="31" fillId="0" borderId="0" xfId="2" applyNumberFormat="1" applyFont="1" applyFill="1" applyAlignment="1">
      <alignment horizontal="center" vertical="center"/>
    </xf>
    <xf numFmtId="43" fontId="11" fillId="0" borderId="1" xfId="7" applyFont="1" applyFill="1" applyBorder="1" applyAlignment="1">
      <alignment vertical="top" wrapText="1"/>
    </xf>
    <xf numFmtId="4" fontId="15" fillId="0" borderId="12" xfId="2" applyNumberFormat="1" applyFont="1" applyFill="1" applyBorder="1" applyAlignment="1">
      <alignment horizontal="center" vertical="center"/>
    </xf>
    <xf numFmtId="4" fontId="15" fillId="0" borderId="0" xfId="2" applyNumberFormat="1" applyFont="1" applyFill="1" applyBorder="1" applyAlignment="1">
      <alignment horizontal="center" vertical="center"/>
    </xf>
    <xf numFmtId="39" fontId="3" fillId="0" borderId="1" xfId="2" applyNumberFormat="1" applyFont="1" applyFill="1" applyBorder="1" applyAlignment="1">
      <alignment horizontal="center" vertical="top" wrapText="1"/>
    </xf>
    <xf numFmtId="43" fontId="3" fillId="0" borderId="1" xfId="2" applyFont="1" applyFill="1" applyBorder="1" applyAlignment="1">
      <alignment horizontal="justify" vertical="top" wrapText="1"/>
    </xf>
    <xf numFmtId="10" fontId="7" fillId="0" borderId="1" xfId="8" applyNumberFormat="1" applyFont="1" applyFill="1" applyBorder="1" applyAlignment="1">
      <alignment horizontal="center" vertical="center"/>
    </xf>
    <xf numFmtId="43" fontId="27" fillId="0" borderId="0" xfId="2" applyFont="1" applyFill="1" applyAlignment="1">
      <alignment horizontal="left"/>
    </xf>
    <xf numFmtId="37" fontId="3" fillId="0" borderId="0" xfId="6" applyNumberFormat="1" applyFont="1" applyFill="1" applyBorder="1"/>
    <xf numFmtId="43" fontId="27" fillId="0" borderId="1" xfId="2" applyFont="1" applyFill="1" applyBorder="1" applyAlignment="1">
      <alignment horizontal="center" vertical="center"/>
    </xf>
    <xf numFmtId="43" fontId="27" fillId="0" borderId="0" xfId="2" applyFont="1" applyFill="1" applyAlignment="1">
      <alignment horizontal="center"/>
    </xf>
    <xf numFmtId="43" fontId="27" fillId="0" borderId="1" xfId="2" applyFont="1" applyFill="1" applyBorder="1" applyAlignment="1">
      <alignment horizontal="center"/>
    </xf>
    <xf numFmtId="43" fontId="18" fillId="0" borderId="1" xfId="2" applyFont="1" applyFill="1" applyBorder="1" applyAlignment="1">
      <alignment horizontal="center" vertical="top" wrapText="1"/>
    </xf>
    <xf numFmtId="43" fontId="27" fillId="0" borderId="1" xfId="6" applyFont="1" applyFill="1" applyBorder="1" applyAlignment="1">
      <alignment horizontal="center" vertical="center" wrapText="1"/>
    </xf>
    <xf numFmtId="10" fontId="8" fillId="0" borderId="0" xfId="8" applyNumberFormat="1" applyFont="1" applyFill="1" applyAlignment="1">
      <alignment horizontal="right"/>
    </xf>
    <xf numFmtId="43" fontId="31" fillId="0" borderId="0" xfId="2" applyFont="1" applyFill="1" applyAlignment="1">
      <alignment vertical="center"/>
    </xf>
    <xf numFmtId="4" fontId="15" fillId="0" borderId="0" xfId="2" applyNumberFormat="1" applyFont="1" applyFill="1" applyBorder="1" applyAlignment="1">
      <alignment horizontal="center"/>
    </xf>
    <xf numFmtId="43" fontId="27" fillId="0" borderId="0" xfId="2" applyFont="1" applyFill="1" applyAlignment="1">
      <alignment horizontal="center" vertical="center"/>
    </xf>
    <xf numFmtId="4" fontId="27" fillId="0" borderId="0" xfId="2" applyNumberFormat="1" applyFont="1" applyFill="1" applyAlignment="1">
      <alignment horizontal="center" vertical="center"/>
    </xf>
    <xf numFmtId="4" fontId="27" fillId="0" borderId="1" xfId="2" applyNumberFormat="1" applyFont="1" applyFill="1" applyBorder="1" applyAlignment="1">
      <alignment horizontal="center" vertical="center"/>
    </xf>
    <xf numFmtId="4" fontId="7" fillId="0" borderId="0" xfId="0" applyNumberFormat="1" applyFont="1" applyFill="1"/>
    <xf numFmtId="2" fontId="8" fillId="0" borderId="0" xfId="0" applyNumberFormat="1" applyFont="1" applyFill="1" applyAlignment="1">
      <alignment horizontal="center"/>
    </xf>
    <xf numFmtId="3" fontId="8" fillId="0" borderId="0" xfId="0" applyNumberFormat="1" applyFont="1" applyFill="1" applyAlignment="1">
      <alignment horizontal="right"/>
    </xf>
    <xf numFmtId="0" fontId="8" fillId="0" borderId="1" xfId="0" applyFont="1" applyFill="1" applyBorder="1"/>
    <xf numFmtId="3" fontId="8" fillId="0" borderId="1" xfId="0" applyNumberFormat="1" applyFont="1" applyFill="1" applyBorder="1" applyAlignment="1">
      <alignment horizontal="center"/>
    </xf>
    <xf numFmtId="4" fontId="8" fillId="0" borderId="1" xfId="0" applyNumberFormat="1" applyFont="1" applyFill="1" applyBorder="1" applyAlignment="1">
      <alignment horizontal="center"/>
    </xf>
    <xf numFmtId="0" fontId="5" fillId="0" borderId="0" xfId="1" applyFill="1" applyAlignment="1" applyProtection="1"/>
    <xf numFmtId="0" fontId="28" fillId="0" borderId="0" xfId="0" applyFont="1" applyFill="1"/>
    <xf numFmtId="0" fontId="33" fillId="0" borderId="0" xfId="0" applyFont="1" applyFill="1"/>
    <xf numFmtId="0" fontId="28" fillId="0" borderId="0" xfId="0" applyFont="1" applyFill="1" applyAlignment="1">
      <alignment horizontal="center"/>
    </xf>
    <xf numFmtId="0" fontId="8" fillId="0" borderId="0" xfId="0" applyFont="1" applyFill="1" applyAlignment="1">
      <alignment vertical="center"/>
    </xf>
    <xf numFmtId="37" fontId="1" fillId="0" borderId="1" xfId="2" applyNumberFormat="1" applyFont="1" applyFill="1" applyBorder="1"/>
    <xf numFmtId="37" fontId="1" fillId="0" borderId="1" xfId="2" applyNumberFormat="1" applyFont="1" applyFill="1" applyBorder="1" applyAlignment="1">
      <alignment horizontal="center"/>
    </xf>
    <xf numFmtId="43" fontId="1" fillId="0" borderId="1" xfId="6" applyFont="1" applyFill="1" applyBorder="1"/>
    <xf numFmtId="43" fontId="30" fillId="0" borderId="1" xfId="2" applyFont="1" applyFill="1" applyBorder="1" applyAlignment="1">
      <alignment horizontal="center" vertical="center"/>
    </xf>
    <xf numFmtId="43" fontId="30" fillId="0" borderId="0" xfId="2" applyFont="1" applyFill="1" applyAlignment="1">
      <alignment horizontal="center"/>
    </xf>
    <xf numFmtId="43" fontId="30" fillId="0" borderId="1" xfId="2" applyFont="1" applyFill="1" applyBorder="1" applyAlignment="1">
      <alignment horizontal="center"/>
    </xf>
    <xf numFmtId="43" fontId="1" fillId="0" borderId="1" xfId="7" applyFont="1" applyFill="1" applyBorder="1"/>
    <xf numFmtId="39" fontId="30" fillId="0" borderId="1" xfId="2" applyNumberFormat="1" applyFont="1" applyFill="1" applyBorder="1" applyAlignment="1">
      <alignment vertical="center"/>
    </xf>
    <xf numFmtId="0" fontId="28" fillId="0" borderId="1" xfId="0" applyFont="1" applyFill="1" applyBorder="1"/>
    <xf numFmtId="3" fontId="28" fillId="0" borderId="1" xfId="0" applyNumberFormat="1" applyFont="1" applyFill="1" applyBorder="1" applyAlignment="1">
      <alignment horizontal="center"/>
    </xf>
    <xf numFmtId="4" fontId="28" fillId="0" borderId="1" xfId="0" applyNumberFormat="1" applyFont="1" applyFill="1" applyBorder="1" applyAlignment="1">
      <alignment horizontal="right"/>
    </xf>
    <xf numFmtId="17" fontId="1" fillId="0" borderId="1" xfId="9" applyNumberFormat="1" applyFont="1" applyFill="1" applyBorder="1"/>
    <xf numFmtId="37" fontId="1" fillId="0" borderId="1" xfId="6" applyNumberFormat="1" applyFont="1" applyFill="1" applyBorder="1" applyAlignment="1">
      <alignment horizontal="center"/>
    </xf>
    <xf numFmtId="0" fontId="27" fillId="0" borderId="1" xfId="9" applyFont="1" applyFill="1" applyBorder="1" applyAlignment="1">
      <alignment horizontal="justify" vertical="top" wrapText="1"/>
    </xf>
    <xf numFmtId="0" fontId="27" fillId="0" borderId="0" xfId="9" applyFont="1" applyFill="1" applyAlignment="1">
      <alignment horizontal="justify" vertical="top" wrapText="1"/>
    </xf>
    <xf numFmtId="43" fontId="1" fillId="0" borderId="1" xfId="5" applyNumberFormat="1" applyFont="1" applyFill="1" applyBorder="1"/>
    <xf numFmtId="0" fontId="31" fillId="0" borderId="0" xfId="5" applyFont="1" applyFill="1" applyBorder="1"/>
    <xf numFmtId="43" fontId="26" fillId="0" borderId="0" xfId="5" applyNumberFormat="1" applyFont="1" applyFill="1" applyBorder="1"/>
    <xf numFmtId="0" fontId="15" fillId="0" borderId="12" xfId="9" applyFont="1" applyFill="1" applyBorder="1" applyAlignment="1">
      <alignment horizontal="justify" vertical="top" wrapText="1"/>
    </xf>
    <xf numFmtId="49" fontId="35" fillId="0" borderId="0" xfId="0" applyNumberFormat="1" applyFont="1" applyFill="1" applyAlignment="1">
      <alignment horizontal="center" vertical="top"/>
    </xf>
    <xf numFmtId="4" fontId="8" fillId="0" borderId="0" xfId="0" applyNumberFormat="1" applyFont="1" applyFill="1" applyAlignment="1">
      <alignment horizontal="center"/>
    </xf>
    <xf numFmtId="0" fontId="32" fillId="0" borderId="0" xfId="0" applyFont="1" applyFill="1"/>
    <xf numFmtId="2" fontId="32" fillId="0" borderId="0" xfId="0" applyNumberFormat="1" applyFont="1" applyFill="1" applyAlignment="1">
      <alignment horizontal="center"/>
    </xf>
    <xf numFmtId="0" fontId="34" fillId="0" borderId="0" xfId="0" applyFont="1" applyFill="1"/>
    <xf numFmtId="0" fontId="27" fillId="0" borderId="0" xfId="0" applyFont="1" applyFill="1" applyAlignment="1">
      <alignment vertical="center"/>
    </xf>
    <xf numFmtId="169" fontId="27" fillId="0" borderId="0" xfId="0" applyNumberFormat="1" applyFont="1" applyFill="1" applyAlignment="1">
      <alignment horizontal="center" vertical="center"/>
    </xf>
    <xf numFmtId="2" fontId="8" fillId="0" borderId="0" xfId="0" applyNumberFormat="1" applyFont="1" applyFill="1" applyAlignment="1">
      <alignment horizontal="right" vertical="center"/>
    </xf>
    <xf numFmtId="10" fontId="7" fillId="0" borderId="0" xfId="0" applyNumberFormat="1" applyFont="1" applyFill="1" applyAlignment="1">
      <alignment horizontal="center" vertical="center"/>
    </xf>
    <xf numFmtId="10" fontId="7" fillId="0" borderId="0" xfId="8" applyNumberFormat="1" applyFont="1" applyFill="1" applyBorder="1" applyAlignment="1">
      <alignment horizontal="center" vertical="center"/>
    </xf>
    <xf numFmtId="4" fontId="32" fillId="0" borderId="1" xfId="0" applyNumberFormat="1" applyFont="1" applyFill="1" applyBorder="1"/>
    <xf numFmtId="4" fontId="32" fillId="0" borderId="0" xfId="0" applyNumberFormat="1" applyFont="1" applyFill="1" applyBorder="1"/>
    <xf numFmtId="0" fontId="21" fillId="0" borderId="14" xfId="0" applyFont="1" applyFill="1" applyBorder="1" applyAlignment="1">
      <alignment vertical="center" wrapText="1"/>
    </xf>
    <xf numFmtId="0" fontId="22" fillId="0" borderId="16" xfId="0" applyFont="1" applyFill="1" applyBorder="1" applyAlignment="1">
      <alignment horizontal="justify" vertical="center" wrapText="1"/>
    </xf>
    <xf numFmtId="0" fontId="21" fillId="0" borderId="16" xfId="0" applyFont="1" applyFill="1" applyBorder="1" applyAlignment="1">
      <alignment vertical="center" wrapText="1"/>
    </xf>
    <xf numFmtId="0" fontId="22" fillId="0" borderId="18" xfId="0" applyFont="1" applyFill="1" applyBorder="1" applyAlignment="1">
      <alignment horizontal="justify" vertical="center" wrapText="1"/>
    </xf>
    <xf numFmtId="0" fontId="7" fillId="0" borderId="2" xfId="0" applyFont="1" applyFill="1" applyBorder="1"/>
    <xf numFmtId="2" fontId="7" fillId="0" borderId="2" xfId="0" applyNumberFormat="1" applyFont="1" applyFill="1" applyBorder="1" applyAlignment="1">
      <alignment horizontal="center"/>
    </xf>
    <xf numFmtId="2" fontId="7" fillId="0" borderId="2" xfId="0" applyNumberFormat="1" applyFont="1" applyFill="1" applyBorder="1" applyAlignment="1">
      <alignment horizontal="right"/>
    </xf>
    <xf numFmtId="0" fontId="7" fillId="0" borderId="0" xfId="0" applyFont="1" applyFill="1"/>
    <xf numFmtId="2" fontId="7" fillId="0" borderId="0" xfId="0" applyNumberFormat="1" applyFont="1" applyFill="1" applyAlignment="1">
      <alignment horizontal="right"/>
    </xf>
    <xf numFmtId="0" fontId="7" fillId="0" borderId="0" xfId="0" applyFont="1" applyFill="1" applyAlignment="1">
      <alignment vertical="center"/>
    </xf>
    <xf numFmtId="2" fontId="7" fillId="0" borderId="0" xfId="0" applyNumberFormat="1" applyFont="1" applyFill="1" applyAlignment="1">
      <alignment horizontal="center"/>
    </xf>
    <xf numFmtId="2" fontId="8" fillId="0" borderId="0" xfId="0" applyNumberFormat="1" applyFont="1" applyFill="1"/>
    <xf numFmtId="0" fontId="7" fillId="0" borderId="0" xfId="0" applyFont="1" applyFill="1" applyAlignment="1">
      <alignment wrapText="1"/>
    </xf>
    <xf numFmtId="0" fontId="24" fillId="0" borderId="1" xfId="0" applyFont="1" applyFill="1" applyBorder="1" applyAlignment="1">
      <alignment horizontal="center" vertical="center" wrapText="1"/>
    </xf>
    <xf numFmtId="0" fontId="29" fillId="0" borderId="1" xfId="0" applyFont="1" applyFill="1" applyBorder="1" applyAlignment="1">
      <alignment horizontal="center" vertical="center" wrapText="1"/>
    </xf>
    <xf numFmtId="2" fontId="28" fillId="0" borderId="0" xfId="0" applyNumberFormat="1" applyFont="1" applyFill="1" applyAlignment="1">
      <alignment horizontal="right"/>
    </xf>
    <xf numFmtId="39" fontId="28" fillId="0" borderId="1" xfId="0" applyNumberFormat="1" applyFont="1" applyFill="1" applyBorder="1" applyAlignment="1">
      <alignment horizontal="center"/>
    </xf>
    <xf numFmtId="4" fontId="28" fillId="0" borderId="1" xfId="0" applyNumberFormat="1" applyFont="1" applyFill="1" applyBorder="1"/>
    <xf numFmtId="0" fontId="7" fillId="0" borderId="0" xfId="0" applyFont="1" applyFill="1" applyAlignment="1">
      <alignment vertical="center" wrapText="1"/>
    </xf>
    <xf numFmtId="0" fontId="3" fillId="0" borderId="0" xfId="9" applyFill="1" applyAlignment="1">
      <alignment vertical="center"/>
    </xf>
    <xf numFmtId="0" fontId="27" fillId="0" borderId="1" xfId="9" applyFont="1" applyFill="1" applyBorder="1" applyAlignment="1">
      <alignment vertical="center" wrapText="1"/>
    </xf>
    <xf numFmtId="0" fontId="27" fillId="0" borderId="1" xfId="9" applyFont="1" applyFill="1" applyBorder="1" applyAlignment="1">
      <alignment horizontal="center" vertical="center" wrapText="1"/>
    </xf>
    <xf numFmtId="4" fontId="27" fillId="0" borderId="1" xfId="9" applyNumberFormat="1" applyFont="1" applyFill="1" applyBorder="1" applyAlignment="1">
      <alignment horizontal="center" vertical="center" wrapText="1"/>
    </xf>
    <xf numFmtId="0" fontId="8" fillId="0" borderId="0" xfId="0" quotePrefix="1" applyFont="1" applyFill="1" applyAlignment="1">
      <alignment vertical="center"/>
    </xf>
    <xf numFmtId="0" fontId="7" fillId="0" borderId="0" xfId="0" applyFont="1" applyFill="1" applyAlignment="1">
      <alignment horizontal="left" vertical="center" wrapText="1"/>
    </xf>
    <xf numFmtId="0" fontId="15" fillId="0" borderId="0" xfId="9" applyFont="1" applyFill="1" applyAlignment="1">
      <alignment horizontal="justify" vertical="center" wrapText="1"/>
    </xf>
    <xf numFmtId="2" fontId="33" fillId="0" borderId="0" xfId="0" applyNumberFormat="1" applyFont="1" applyFill="1" applyAlignment="1">
      <alignment horizontal="right"/>
    </xf>
    <xf numFmtId="4" fontId="32" fillId="0" borderId="0" xfId="0" applyNumberFormat="1" applyFont="1" applyFill="1"/>
    <xf numFmtId="0" fontId="15" fillId="0" borderId="0" xfId="9" applyFont="1" applyFill="1" applyAlignment="1">
      <alignment horizontal="justify" wrapText="1"/>
    </xf>
    <xf numFmtId="0" fontId="15" fillId="0" borderId="0" xfId="0" applyFont="1" applyFill="1" applyAlignment="1">
      <alignment vertical="center"/>
    </xf>
    <xf numFmtId="169" fontId="27" fillId="0" borderId="0" xfId="9" applyNumberFormat="1" applyFont="1" applyFill="1" applyAlignment="1">
      <alignment horizontal="center" vertical="center"/>
    </xf>
    <xf numFmtId="0" fontId="3" fillId="0" borderId="1" xfId="0" applyFont="1" applyFill="1" applyBorder="1"/>
    <xf numFmtId="39" fontId="3" fillId="0" borderId="1" xfId="0" applyNumberFormat="1" applyFont="1" applyFill="1" applyBorder="1" applyAlignment="1">
      <alignment horizontal="center" vertical="top" wrapText="1"/>
    </xf>
    <xf numFmtId="2" fontId="28" fillId="0" borderId="0" xfId="0" applyNumberFormat="1" applyFont="1" applyFill="1" applyAlignment="1">
      <alignment horizontal="center"/>
    </xf>
    <xf numFmtId="0" fontId="8" fillId="0" borderId="1" xfId="0" applyFont="1" applyFill="1" applyBorder="1" applyAlignment="1">
      <alignment vertical="center"/>
    </xf>
    <xf numFmtId="0" fontId="27" fillId="0" borderId="0" xfId="9" applyFont="1" applyFill="1" applyAlignment="1">
      <alignment vertical="center"/>
    </xf>
    <xf numFmtId="0" fontId="27" fillId="0" borderId="0" xfId="9" applyFont="1" applyFill="1" applyAlignment="1">
      <alignment horizontal="justify" vertical="center" wrapText="1"/>
    </xf>
    <xf numFmtId="0" fontId="27" fillId="0" borderId="1" xfId="9" applyFont="1" applyFill="1" applyBorder="1" applyAlignment="1">
      <alignment horizontal="justify" vertical="center" wrapText="1"/>
    </xf>
    <xf numFmtId="0" fontId="3" fillId="0" borderId="1" xfId="0" applyFont="1" applyFill="1" applyBorder="1" applyAlignment="1">
      <alignment horizontal="center" vertical="center" wrapText="1"/>
    </xf>
    <xf numFmtId="0" fontId="11" fillId="0" borderId="1" xfId="9" applyFont="1" applyFill="1" applyBorder="1" applyAlignment="1">
      <alignment vertical="center"/>
    </xf>
    <xf numFmtId="0" fontId="27" fillId="0" borderId="1" xfId="9" applyFont="1" applyFill="1" applyBorder="1" applyAlignment="1">
      <alignment vertical="center"/>
    </xf>
    <xf numFmtId="39" fontId="8" fillId="0" borderId="0" xfId="0" applyNumberFormat="1" applyFont="1" applyFill="1" applyAlignment="1">
      <alignment vertical="center"/>
    </xf>
    <xf numFmtId="0" fontId="0" fillId="0" borderId="0" xfId="0" applyFill="1"/>
    <xf numFmtId="4" fontId="28" fillId="0" borderId="0" xfId="0" applyNumberFormat="1" applyFont="1" applyFill="1"/>
    <xf numFmtId="0" fontId="24" fillId="0" borderId="0" xfId="0" applyFont="1" applyFill="1"/>
    <xf numFmtId="10" fontId="7" fillId="0" borderId="0" xfId="0" applyNumberFormat="1" applyFont="1" applyFill="1" applyAlignment="1">
      <alignment horizontal="center"/>
    </xf>
    <xf numFmtId="4" fontId="29" fillId="0" borderId="0" xfId="0" applyNumberFormat="1" applyFont="1" applyFill="1"/>
    <xf numFmtId="0" fontId="30" fillId="0" borderId="0" xfId="0" applyFont="1" applyFill="1"/>
    <xf numFmtId="0" fontId="3" fillId="0" borderId="0" xfId="9" applyFill="1"/>
    <xf numFmtId="0" fontId="18" fillId="0" borderId="1" xfId="0" applyFont="1" applyFill="1" applyBorder="1" applyAlignment="1">
      <alignment horizontal="center" vertical="center"/>
    </xf>
    <xf numFmtId="0" fontId="18" fillId="0" borderId="1" xfId="0" applyFont="1" applyFill="1" applyBorder="1" applyAlignment="1">
      <alignment horizontal="center" vertical="top" wrapText="1"/>
    </xf>
    <xf numFmtId="0" fontId="8" fillId="0" borderId="0" xfId="0" applyFont="1" applyFill="1" applyAlignment="1">
      <alignment horizontal="center"/>
    </xf>
    <xf numFmtId="0" fontId="27" fillId="0" borderId="0" xfId="9" applyFont="1" applyFill="1"/>
    <xf numFmtId="0" fontId="31" fillId="0" borderId="1" xfId="5" applyFont="1" applyFill="1" applyBorder="1"/>
    <xf numFmtId="17" fontId="3" fillId="0" borderId="0" xfId="9" applyNumberFormat="1" applyFill="1"/>
    <xf numFmtId="0" fontId="27" fillId="0" borderId="1" xfId="9" applyFont="1" applyFill="1" applyBorder="1"/>
    <xf numFmtId="0" fontId="0" fillId="0" borderId="0" xfId="0" applyFill="1" applyBorder="1"/>
    <xf numFmtId="0" fontId="8" fillId="0" borderId="0" xfId="0" applyFont="1" applyFill="1" applyBorder="1"/>
    <xf numFmtId="2" fontId="8" fillId="0" borderId="0" xfId="0" applyNumberFormat="1" applyFont="1" applyFill="1" applyBorder="1" applyAlignment="1">
      <alignment horizontal="right"/>
    </xf>
    <xf numFmtId="4" fontId="8" fillId="0" borderId="0" xfId="0" applyNumberFormat="1" applyFont="1" applyFill="1" applyBorder="1"/>
    <xf numFmtId="0" fontId="22" fillId="0" borderId="16" xfId="0" applyFont="1" applyFill="1" applyBorder="1" applyAlignment="1">
      <alignment vertical="center" wrapText="1"/>
    </xf>
    <xf numFmtId="0" fontId="22" fillId="0" borderId="18" xfId="0" applyFont="1" applyFill="1" applyBorder="1" applyAlignment="1">
      <alignment vertical="center" wrapText="1"/>
    </xf>
    <xf numFmtId="4" fontId="7" fillId="0" borderId="0" xfId="0" applyNumberFormat="1" applyFont="1" applyFill="1" applyAlignment="1">
      <alignment horizontal="right"/>
    </xf>
    <xf numFmtId="0" fontId="2" fillId="0" borderId="1" xfId="0" applyFont="1" applyFill="1" applyBorder="1"/>
    <xf numFmtId="39" fontId="2" fillId="0" borderId="1" xfId="0" applyNumberFormat="1" applyFont="1" applyFill="1" applyBorder="1" applyAlignment="1">
      <alignment horizontal="center" vertical="top" wrapText="1"/>
    </xf>
    <xf numFmtId="0" fontId="24" fillId="0" borderId="0" xfId="0" applyFont="1" applyFill="1" applyAlignment="1">
      <alignment vertical="center"/>
    </xf>
    <xf numFmtId="4" fontId="33" fillId="0" borderId="0" xfId="0" applyNumberFormat="1" applyFont="1" applyFill="1"/>
    <xf numFmtId="0" fontId="11" fillId="0" borderId="1" xfId="0" applyFont="1" applyFill="1" applyBorder="1"/>
    <xf numFmtId="40" fontId="3" fillId="0" borderId="1" xfId="0" applyNumberFormat="1" applyFont="1" applyFill="1" applyBorder="1" applyAlignment="1">
      <alignment horizontal="center" vertical="top" wrapText="1"/>
    </xf>
    <xf numFmtId="0" fontId="28" fillId="0" borderId="1" xfId="0" applyFont="1" applyFill="1" applyBorder="1" applyAlignment="1">
      <alignment horizontal="center" vertical="center"/>
    </xf>
    <xf numFmtId="0" fontId="28" fillId="0" borderId="0" xfId="0" applyFont="1" applyFill="1" applyAlignment="1">
      <alignment vertical="center"/>
    </xf>
    <xf numFmtId="2" fontId="28" fillId="0" borderId="0" xfId="0" applyNumberFormat="1" applyFont="1" applyFill="1" applyAlignment="1">
      <alignment horizontal="right" vertical="center"/>
    </xf>
    <xf numFmtId="43" fontId="29" fillId="0" borderId="0" xfId="0" applyNumberFormat="1" applyFont="1" applyFill="1" applyBorder="1"/>
    <xf numFmtId="39" fontId="8" fillId="0" borderId="1" xfId="0" applyNumberFormat="1" applyFont="1" applyFill="1" applyBorder="1" applyAlignment="1">
      <alignment horizontal="center"/>
    </xf>
    <xf numFmtId="4" fontId="8" fillId="0" borderId="1" xfId="0" applyNumberFormat="1" applyFont="1" applyFill="1" applyBorder="1"/>
    <xf numFmtId="0" fontId="26" fillId="0" borderId="0" xfId="0" applyFont="1" applyFill="1"/>
    <xf numFmtId="10" fontId="26" fillId="0" borderId="0" xfId="0" applyNumberFormat="1" applyFont="1" applyFill="1" applyAlignment="1">
      <alignment horizontal="center"/>
    </xf>
    <xf numFmtId="0" fontId="29" fillId="0" borderId="0" xfId="0" applyFont="1" applyFill="1"/>
    <xf numFmtId="2" fontId="29" fillId="0" borderId="0" xfId="0" applyNumberFormat="1" applyFont="1" applyFill="1"/>
    <xf numFmtId="0" fontId="28" fillId="0" borderId="0" xfId="0" applyFont="1" applyFill="1" applyBorder="1"/>
    <xf numFmtId="0" fontId="6" fillId="0" borderId="1" xfId="0" applyFont="1" applyFill="1" applyBorder="1" applyAlignment="1">
      <alignment horizontal="center"/>
    </xf>
    <xf numFmtId="4" fontId="8" fillId="0" borderId="1" xfId="0" applyNumberFormat="1" applyFont="1" applyFill="1" applyBorder="1" applyAlignment="1">
      <alignment horizontal="center" vertical="center"/>
    </xf>
    <xf numFmtId="0" fontId="27" fillId="0" borderId="0" xfId="0" applyFont="1" applyFill="1"/>
    <xf numFmtId="0" fontId="11" fillId="0" borderId="1" xfId="9" applyFont="1" applyFill="1" applyBorder="1"/>
    <xf numFmtId="4" fontId="6" fillId="0" borderId="0" xfId="0" applyNumberFormat="1" applyFont="1" applyFill="1" applyBorder="1"/>
    <xf numFmtId="2" fontId="8" fillId="0" borderId="0" xfId="0" applyNumberFormat="1" applyFont="1" applyFill="1" applyBorder="1" applyAlignment="1">
      <alignment horizontal="center"/>
    </xf>
    <xf numFmtId="49" fontId="25" fillId="0" borderId="0" xfId="0" applyNumberFormat="1" applyFont="1" applyFill="1" applyBorder="1" applyAlignment="1">
      <alignment horizontal="center" vertical="top"/>
    </xf>
    <xf numFmtId="4" fontId="8" fillId="0" borderId="0" xfId="0" applyNumberFormat="1" applyFont="1" applyFill="1" applyBorder="1" applyAlignment="1">
      <alignment horizontal="center"/>
    </xf>
    <xf numFmtId="0" fontId="10" fillId="0" borderId="0" xfId="0" applyFont="1" applyAlignment="1">
      <alignment vertical="center"/>
    </xf>
    <xf numFmtId="0" fontId="24" fillId="0" borderId="1" xfId="0" applyFont="1" applyBorder="1" applyAlignment="1">
      <alignment horizontal="center" vertical="center" wrapText="1"/>
    </xf>
    <xf numFmtId="0" fontId="6" fillId="0" borderId="1" xfId="0" applyFont="1" applyBorder="1" applyAlignment="1">
      <alignment horizontal="left" vertical="center" wrapText="1"/>
    </xf>
    <xf numFmtId="4" fontId="6" fillId="0" borderId="1" xfId="0" applyNumberFormat="1" applyFont="1" applyBorder="1" applyAlignment="1">
      <alignment horizontal="right" vertical="center" wrapText="1"/>
    </xf>
    <xf numFmtId="0" fontId="24" fillId="0" borderId="1" xfId="0" applyFont="1" applyBorder="1" applyAlignment="1">
      <alignment horizontal="left" vertical="center" wrapText="1"/>
    </xf>
    <xf numFmtId="4" fontId="24" fillId="0" borderId="1" xfId="0" applyNumberFormat="1" applyFont="1" applyBorder="1" applyAlignment="1">
      <alignment horizontal="right" vertical="center" wrapText="1"/>
    </xf>
    <xf numFmtId="0" fontId="10" fillId="0" borderId="0" xfId="0" applyFont="1" applyFill="1" applyBorder="1" applyAlignment="1">
      <alignment vertical="center"/>
    </xf>
    <xf numFmtId="0" fontId="8" fillId="0" borderId="0" xfId="0" applyFont="1" applyFill="1" applyBorder="1" applyAlignment="1">
      <alignment vertical="center"/>
    </xf>
    <xf numFmtId="0" fontId="24" fillId="0" borderId="0" xfId="0" applyFont="1" applyFill="1" applyBorder="1" applyAlignment="1">
      <alignment horizontal="center" vertical="center" wrapText="1"/>
    </xf>
    <xf numFmtId="3" fontId="8" fillId="0" borderId="0" xfId="0" applyNumberFormat="1" applyFont="1" applyFill="1" applyBorder="1" applyAlignment="1">
      <alignment horizontal="center"/>
    </xf>
    <xf numFmtId="2" fontId="7" fillId="0" borderId="0" xfId="0" applyNumberFormat="1" applyFont="1" applyFill="1" applyBorder="1" applyAlignment="1">
      <alignment horizontal="center"/>
    </xf>
    <xf numFmtId="0" fontId="7" fillId="0" borderId="0" xfId="0" applyFont="1" applyFill="1" applyBorder="1"/>
    <xf numFmtId="2" fontId="7" fillId="0" borderId="0" xfId="0" applyNumberFormat="1" applyFont="1" applyFill="1" applyBorder="1" applyAlignment="1">
      <alignment horizontal="right"/>
    </xf>
    <xf numFmtId="0" fontId="7" fillId="0" borderId="0" xfId="0" applyFont="1" applyAlignment="1">
      <alignment horizontal="center"/>
    </xf>
    <xf numFmtId="0" fontId="13" fillId="0" borderId="3"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15" fillId="0" borderId="0" xfId="4" applyFont="1" applyAlignment="1">
      <alignment horizontal="center"/>
    </xf>
    <xf numFmtId="0" fontId="7" fillId="2" borderId="1" xfId="0" applyFont="1" applyFill="1" applyBorder="1" applyAlignment="1">
      <alignment horizontal="center"/>
    </xf>
    <xf numFmtId="0" fontId="22" fillId="0" borderId="15" xfId="0" applyFont="1" applyFill="1" applyBorder="1" applyAlignment="1">
      <alignment vertical="top" wrapText="1"/>
    </xf>
    <xf numFmtId="0" fontId="22" fillId="0" borderId="17" xfId="0" applyFont="1" applyFill="1" applyBorder="1" applyAlignment="1">
      <alignment vertical="top" wrapText="1"/>
    </xf>
    <xf numFmtId="0" fontId="22" fillId="0" borderId="19" xfId="0" applyFont="1" applyFill="1" applyBorder="1" applyAlignment="1">
      <alignment vertical="top" wrapText="1"/>
    </xf>
    <xf numFmtId="4" fontId="7" fillId="0" borderId="3" xfId="0" applyNumberFormat="1" applyFont="1" applyFill="1" applyBorder="1" applyAlignment="1">
      <alignment horizontal="center" vertical="top" wrapText="1"/>
    </xf>
    <xf numFmtId="4" fontId="7" fillId="0" borderId="4" xfId="0" applyNumberFormat="1" applyFont="1" applyFill="1" applyBorder="1" applyAlignment="1">
      <alignment horizontal="center" vertical="top" wrapText="1"/>
    </xf>
    <xf numFmtId="4" fontId="7" fillId="0" borderId="5" xfId="0" applyNumberFormat="1" applyFont="1" applyFill="1" applyBorder="1" applyAlignment="1">
      <alignment horizontal="center" vertical="top" wrapText="1"/>
    </xf>
    <xf numFmtId="4" fontId="29" fillId="0" borderId="1" xfId="0" applyNumberFormat="1" applyFont="1" applyFill="1" applyBorder="1" applyAlignment="1">
      <alignment horizontal="center" vertical="top" wrapText="1"/>
    </xf>
    <xf numFmtId="43" fontId="3" fillId="0" borderId="3" xfId="2" applyFont="1" applyFill="1" applyBorder="1" applyAlignment="1">
      <alignment horizontal="center" vertical="center" wrapText="1"/>
    </xf>
    <xf numFmtId="43" fontId="3" fillId="0" borderId="5" xfId="2" applyFont="1" applyFill="1" applyBorder="1" applyAlignment="1">
      <alignment horizontal="center" vertical="center" wrapText="1"/>
    </xf>
    <xf numFmtId="4" fontId="7" fillId="0" borderId="3" xfId="0" applyNumberFormat="1" applyFont="1" applyFill="1" applyBorder="1" applyAlignment="1">
      <alignment horizontal="center" vertical="center" wrapText="1"/>
    </xf>
    <xf numFmtId="4" fontId="7" fillId="0" borderId="4" xfId="0" applyNumberFormat="1" applyFont="1" applyFill="1" applyBorder="1" applyAlignment="1">
      <alignment horizontal="center" vertical="center" wrapText="1"/>
    </xf>
    <xf numFmtId="4" fontId="7" fillId="0" borderId="5" xfId="0" applyNumberFormat="1" applyFont="1" applyFill="1" applyBorder="1" applyAlignment="1">
      <alignment horizontal="center" vertical="center" wrapText="1"/>
    </xf>
    <xf numFmtId="2" fontId="8" fillId="0" borderId="3" xfId="0" applyNumberFormat="1" applyFont="1" applyFill="1" applyBorder="1" applyAlignment="1">
      <alignment horizontal="center" vertical="center"/>
    </xf>
    <xf numFmtId="2" fontId="8" fillId="0" borderId="4" xfId="0" applyNumberFormat="1" applyFont="1" applyFill="1" applyBorder="1" applyAlignment="1">
      <alignment horizontal="center" vertical="center"/>
    </xf>
    <xf numFmtId="2" fontId="8" fillId="0" borderId="5" xfId="0" applyNumberFormat="1" applyFont="1" applyFill="1" applyBorder="1" applyAlignment="1">
      <alignment horizontal="center" vertical="center"/>
    </xf>
    <xf numFmtId="2" fontId="8" fillId="0" borderId="3" xfId="0" applyNumberFormat="1" applyFont="1" applyFill="1" applyBorder="1" applyAlignment="1">
      <alignment horizontal="center" vertical="center" wrapText="1"/>
    </xf>
    <xf numFmtId="2" fontId="8" fillId="0" borderId="4" xfId="0" applyNumberFormat="1" applyFont="1" applyFill="1" applyBorder="1" applyAlignment="1">
      <alignment horizontal="center" vertical="center" wrapText="1"/>
    </xf>
    <xf numFmtId="2" fontId="8" fillId="0" borderId="5" xfId="0" applyNumberFormat="1" applyFont="1" applyFill="1" applyBorder="1" applyAlignment="1">
      <alignment horizontal="center" vertical="center" wrapText="1"/>
    </xf>
    <xf numFmtId="0" fontId="22" fillId="0" borderId="15" xfId="0" applyFont="1" applyBorder="1" applyAlignment="1">
      <alignment vertical="top" wrapText="1"/>
    </xf>
    <xf numFmtId="0" fontId="22" fillId="0" borderId="17" xfId="0" applyFont="1" applyBorder="1" applyAlignment="1">
      <alignment vertical="top" wrapText="1"/>
    </xf>
    <xf numFmtId="0" fontId="22" fillId="0" borderId="19" xfId="0" applyFont="1" applyBorder="1" applyAlignment="1">
      <alignment vertical="top" wrapText="1"/>
    </xf>
    <xf numFmtId="0" fontId="23" fillId="0" borderId="15" xfId="0" applyFont="1" applyBorder="1" applyAlignment="1">
      <alignment vertical="center" wrapText="1"/>
    </xf>
    <xf numFmtId="0" fontId="23" fillId="0" borderId="17" xfId="0" applyFont="1" applyBorder="1" applyAlignment="1">
      <alignment vertical="center" wrapText="1"/>
    </xf>
    <xf numFmtId="0" fontId="23" fillId="0" borderId="19" xfId="0" applyFont="1" applyBorder="1" applyAlignment="1">
      <alignment vertical="center" wrapText="1"/>
    </xf>
    <xf numFmtId="0" fontId="23" fillId="0" borderId="20" xfId="0" applyFont="1" applyBorder="1" applyAlignment="1">
      <alignment vertical="center" wrapText="1"/>
    </xf>
    <xf numFmtId="0" fontId="23" fillId="0" borderId="21" xfId="0" applyFont="1" applyBorder="1" applyAlignment="1">
      <alignment vertical="center" wrapText="1"/>
    </xf>
    <xf numFmtId="0" fontId="23" fillId="0" borderId="22" xfId="0" applyFont="1" applyBorder="1" applyAlignment="1">
      <alignment vertical="center" wrapText="1"/>
    </xf>
    <xf numFmtId="0" fontId="21" fillId="0" borderId="24" xfId="0" applyFont="1" applyBorder="1" applyAlignment="1">
      <alignment vertical="top" wrapText="1"/>
    </xf>
    <xf numFmtId="0" fontId="21" fillId="0" borderId="25" xfId="0" applyFont="1" applyBorder="1" applyAlignment="1">
      <alignment vertical="top" wrapText="1"/>
    </xf>
    <xf numFmtId="0" fontId="21" fillId="0" borderId="26" xfId="0" applyFont="1" applyBorder="1" applyAlignment="1">
      <alignment vertical="top" wrapText="1"/>
    </xf>
    <xf numFmtId="0" fontId="22" fillId="0" borderId="24" xfId="0" applyFont="1" applyBorder="1" applyAlignment="1">
      <alignment vertical="top" wrapText="1"/>
    </xf>
    <xf numFmtId="0" fontId="22" fillId="0" borderId="25" xfId="0" applyFont="1" applyBorder="1" applyAlignment="1">
      <alignment vertical="top" wrapText="1"/>
    </xf>
    <xf numFmtId="0" fontId="22" fillId="0" borderId="26" xfId="0" applyFont="1" applyBorder="1" applyAlignment="1">
      <alignment vertical="top" wrapText="1"/>
    </xf>
    <xf numFmtId="0" fontId="22" fillId="0" borderId="27" xfId="0" applyFont="1" applyBorder="1" applyAlignment="1">
      <alignment vertical="top" wrapText="1"/>
    </xf>
    <xf numFmtId="0" fontId="22" fillId="0" borderId="28" xfId="0" applyFont="1" applyBorder="1" applyAlignment="1">
      <alignment vertical="top" wrapText="1"/>
    </xf>
    <xf numFmtId="0" fontId="22" fillId="0" borderId="29" xfId="0" applyFont="1" applyBorder="1" applyAlignment="1">
      <alignment vertical="top" wrapText="1"/>
    </xf>
    <xf numFmtId="0" fontId="8" fillId="0" borderId="6"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8" fillId="0" borderId="9" xfId="0" applyFont="1" applyBorder="1" applyAlignment="1">
      <alignment horizontal="left" vertical="center" wrapText="1"/>
    </xf>
    <xf numFmtId="0" fontId="8" fillId="0" borderId="0" xfId="0" applyFont="1" applyAlignment="1">
      <alignment horizontal="left" vertical="center" wrapText="1"/>
    </xf>
    <xf numFmtId="0" fontId="8" fillId="0" borderId="10" xfId="0" applyFont="1" applyBorder="1" applyAlignment="1">
      <alignment horizontal="left" vertical="center" wrapText="1"/>
    </xf>
    <xf numFmtId="0" fontId="8" fillId="0" borderId="11" xfId="0" applyFont="1" applyBorder="1" applyAlignment="1">
      <alignment horizontal="left" vertical="center" wrapText="1"/>
    </xf>
    <xf numFmtId="0" fontId="8" fillId="0" borderId="12" xfId="0" applyFont="1" applyBorder="1" applyAlignment="1">
      <alignment horizontal="left" vertical="center" wrapText="1"/>
    </xf>
    <xf numFmtId="0" fontId="8" fillId="0" borderId="13" xfId="0" applyFont="1" applyBorder="1" applyAlignment="1">
      <alignment horizontal="left" vertical="center" wrapText="1"/>
    </xf>
  </cellXfs>
  <cellStyles count="10">
    <cellStyle name="Comma" xfId="7" builtinId="3"/>
    <cellStyle name="Comma 2" xfId="2" xr:uid="{99144F9B-988A-4F3E-B34E-0FDF0A5AE0BB}"/>
    <cellStyle name="Comma 2 2" xfId="6" xr:uid="{B2B7BA88-85A1-4D8D-A225-FE13F0CDB6BA}"/>
    <cellStyle name="Hyperlink" xfId="1" builtinId="8"/>
    <cellStyle name="Normal" xfId="0" builtinId="0"/>
    <cellStyle name="Normal 2" xfId="5" xr:uid="{C173F646-40C0-4B00-872E-54D9E8318B12}"/>
    <cellStyle name="Normal 2 2" xfId="4" xr:uid="{5116262B-7B76-412E-BE87-5DEFADDFB57A}"/>
    <cellStyle name="Normal 3" xfId="9" xr:uid="{BEB343EC-40EB-49D0-AC93-F4512D986BA3}"/>
    <cellStyle name="Normal 5" xfId="3" xr:uid="{374C876E-E623-4F6A-802F-E22AF2690B69}"/>
    <cellStyle name="Percent" xfId="8" builtinId="5"/>
  </cellStyles>
  <dxfs count="111">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connections" Target="connection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6.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7.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8.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5.png"/></Relationships>
</file>

<file path=xl/drawings/_rels/drawing30.xml.rels><?xml version="1.0" encoding="UTF-8" standalone="yes"?>
<Relationships xmlns="http://schemas.openxmlformats.org/package/2006/relationships"><Relationship Id="rId1" Type="http://schemas.openxmlformats.org/officeDocument/2006/relationships/image" Target="../media/image26.png"/></Relationships>
</file>

<file path=xl/drawings/_rels/drawing31.xml.rels><?xml version="1.0" encoding="UTF-8" standalone="yes"?>
<Relationships xmlns="http://schemas.openxmlformats.org/package/2006/relationships"><Relationship Id="rId1" Type="http://schemas.openxmlformats.org/officeDocument/2006/relationships/image" Target="../media/image27.png"/></Relationships>
</file>

<file path=xl/drawings/_rels/drawing32.xml.rels><?xml version="1.0" encoding="UTF-8" standalone="yes"?>
<Relationships xmlns="http://schemas.openxmlformats.org/package/2006/relationships"><Relationship Id="rId1" Type="http://schemas.openxmlformats.org/officeDocument/2006/relationships/image" Target="../media/image28.png"/></Relationships>
</file>

<file path=xl/drawings/_rels/drawing3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34.xml.rels><?xml version="1.0" encoding="UTF-8" standalone="yes"?>
<Relationships xmlns="http://schemas.openxmlformats.org/package/2006/relationships"><Relationship Id="rId1" Type="http://schemas.openxmlformats.org/officeDocument/2006/relationships/image" Target="../media/image30.png"/></Relationships>
</file>

<file path=xl/drawings/_rels/drawing35.xml.rels><?xml version="1.0" encoding="UTF-8" standalone="yes"?>
<Relationships xmlns="http://schemas.openxmlformats.org/package/2006/relationships"><Relationship Id="rId1" Type="http://schemas.openxmlformats.org/officeDocument/2006/relationships/image" Target="../media/image3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32.png"/></Relationships>
</file>

<file path=xl/drawings/_rels/drawing37.xml.rels><?xml version="1.0" encoding="UTF-8" standalone="yes"?>
<Relationships xmlns="http://schemas.openxmlformats.org/package/2006/relationships"><Relationship Id="rId1" Type="http://schemas.openxmlformats.org/officeDocument/2006/relationships/image" Target="../media/image33.png"/></Relationships>
</file>

<file path=xl/drawings/_rels/drawing38.xml.rels><?xml version="1.0" encoding="UTF-8" standalone="yes"?>
<Relationships xmlns="http://schemas.openxmlformats.org/package/2006/relationships"><Relationship Id="rId1" Type="http://schemas.openxmlformats.org/officeDocument/2006/relationships/image" Target="../media/image34.png"/></Relationships>
</file>

<file path=xl/drawings/_rels/drawing39.xml.rels><?xml version="1.0" encoding="UTF-8" standalone="yes"?>
<Relationships xmlns="http://schemas.openxmlformats.org/package/2006/relationships"><Relationship Id="rId1" Type="http://schemas.openxmlformats.org/officeDocument/2006/relationships/image" Target="../media/image21.png"/></Relationships>
</file>

<file path=xl/drawings/_rels/drawing40.xml.rels><?xml version="1.0" encoding="UTF-8" standalone="yes"?>
<Relationships xmlns="http://schemas.openxmlformats.org/package/2006/relationships"><Relationship Id="rId1" Type="http://schemas.openxmlformats.org/officeDocument/2006/relationships/image" Target="../media/image35.png"/></Relationships>
</file>

<file path=xl/drawings/_rels/drawing41.xml.rels><?xml version="1.0" encoding="UTF-8" standalone="yes"?>
<Relationships xmlns="http://schemas.openxmlformats.org/package/2006/relationships"><Relationship Id="rId1" Type="http://schemas.openxmlformats.org/officeDocument/2006/relationships/image" Target="../media/image36.png"/></Relationships>
</file>

<file path=xl/drawings/_rels/drawing42.xml.rels><?xml version="1.0" encoding="UTF-8" standalone="yes"?>
<Relationships xmlns="http://schemas.openxmlformats.org/package/2006/relationships"><Relationship Id="rId1" Type="http://schemas.openxmlformats.org/officeDocument/2006/relationships/image" Target="../media/image37.png"/></Relationships>
</file>

<file path=xl/drawings/_rels/drawing43.xml.rels><?xml version="1.0" encoding="UTF-8" standalone="yes"?>
<Relationships xmlns="http://schemas.openxmlformats.org/package/2006/relationships"><Relationship Id="rId1" Type="http://schemas.openxmlformats.org/officeDocument/2006/relationships/image" Target="../media/image38.png"/></Relationships>
</file>

<file path=xl/drawings/_rels/drawing44.xml.rels><?xml version="1.0" encoding="UTF-8" standalone="yes"?>
<Relationships xmlns="http://schemas.openxmlformats.org/package/2006/relationships"><Relationship Id="rId1" Type="http://schemas.openxmlformats.org/officeDocument/2006/relationships/image" Target="../media/image39.png"/></Relationships>
</file>

<file path=xl/drawings/_rels/drawing45.xml.rels><?xml version="1.0" encoding="UTF-8" standalone="yes"?>
<Relationships xmlns="http://schemas.openxmlformats.org/package/2006/relationships"><Relationship Id="rId1" Type="http://schemas.openxmlformats.org/officeDocument/2006/relationships/image" Target="../media/image40.png"/></Relationships>
</file>

<file path=xl/drawings/_rels/drawing46.xml.rels><?xml version="1.0" encoding="UTF-8" standalone="yes"?>
<Relationships xmlns="http://schemas.openxmlformats.org/package/2006/relationships"><Relationship Id="rId1" Type="http://schemas.openxmlformats.org/officeDocument/2006/relationships/image" Target="../media/image41.png"/></Relationships>
</file>

<file path=xl/drawings/_rels/drawing47.xml.rels><?xml version="1.0" encoding="UTF-8" standalone="yes"?>
<Relationships xmlns="http://schemas.openxmlformats.org/package/2006/relationships"><Relationship Id="rId1" Type="http://schemas.openxmlformats.org/officeDocument/2006/relationships/image" Target="../media/image42.png"/></Relationships>
</file>

<file path=xl/drawings/_rels/drawing48.xml.rels><?xml version="1.0" encoding="UTF-8" standalone="yes"?>
<Relationships xmlns="http://schemas.openxmlformats.org/package/2006/relationships"><Relationship Id="rId1" Type="http://schemas.openxmlformats.org/officeDocument/2006/relationships/image" Target="../media/image43.png"/></Relationships>
</file>

<file path=xl/drawings/_rels/drawing49.xml.rels><?xml version="1.0" encoding="UTF-8" standalone="yes"?>
<Relationships xmlns="http://schemas.openxmlformats.org/package/2006/relationships"><Relationship Id="rId1" Type="http://schemas.openxmlformats.org/officeDocument/2006/relationships/image" Target="../media/image44.png"/></Relationships>
</file>

<file path=xl/drawings/_rels/drawing50.xml.rels><?xml version="1.0" encoding="UTF-8" standalone="yes"?>
<Relationships xmlns="http://schemas.openxmlformats.org/package/2006/relationships"><Relationship Id="rId1" Type="http://schemas.openxmlformats.org/officeDocument/2006/relationships/image" Target="../media/image3.png"/></Relationships>
</file>

<file path=xl/drawings/_rels/drawing51.xml.rels><?xml version="1.0" encoding="UTF-8" standalone="yes"?>
<Relationships xmlns="http://schemas.openxmlformats.org/package/2006/relationships"><Relationship Id="rId1" Type="http://schemas.openxmlformats.org/officeDocument/2006/relationships/image" Target="../media/image2.png"/></Relationships>
</file>

<file path=xl/drawings/_rels/drawing52.xml.rels><?xml version="1.0" encoding="UTF-8" standalone="yes"?>
<Relationships xmlns="http://schemas.openxmlformats.org/package/2006/relationships"><Relationship Id="rId1" Type="http://schemas.openxmlformats.org/officeDocument/2006/relationships/image" Target="../media/image45.png"/></Relationships>
</file>

<file path=xl/drawings/_rels/drawing53.xml.rels><?xml version="1.0" encoding="UTF-8" standalone="yes"?>
<Relationships xmlns="http://schemas.openxmlformats.org/package/2006/relationships"><Relationship Id="rId1" Type="http://schemas.openxmlformats.org/officeDocument/2006/relationships/image" Target="../media/image46.png"/></Relationships>
</file>

<file path=xl/drawings/_rels/drawing54.xml.rels><?xml version="1.0" encoding="UTF-8" standalone="yes"?>
<Relationships xmlns="http://schemas.openxmlformats.org/package/2006/relationships"><Relationship Id="rId1" Type="http://schemas.openxmlformats.org/officeDocument/2006/relationships/image" Target="../media/image47.png"/></Relationships>
</file>

<file path=xl/drawings/_rels/drawing55.xml.rels><?xml version="1.0" encoding="UTF-8" standalone="yes"?>
<Relationships xmlns="http://schemas.openxmlformats.org/package/2006/relationships"><Relationship Id="rId1" Type="http://schemas.openxmlformats.org/officeDocument/2006/relationships/image" Target="../media/image48.png"/></Relationships>
</file>

<file path=xl/drawings/_rels/drawing56.xml.rels><?xml version="1.0" encoding="UTF-8" standalone="yes"?>
<Relationships xmlns="http://schemas.openxmlformats.org/package/2006/relationships"><Relationship Id="rId1" Type="http://schemas.openxmlformats.org/officeDocument/2006/relationships/image" Target="../media/image49.png"/></Relationships>
</file>

<file path=xl/drawings/_rels/drawing57.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95250</xdr:colOff>
      <xdr:row>2</xdr:row>
      <xdr:rowOff>133350</xdr:rowOff>
    </xdr:from>
    <xdr:to>
      <xdr:col>2</xdr:col>
      <xdr:colOff>1590675</xdr:colOff>
      <xdr:row>7</xdr:row>
      <xdr:rowOff>257175</xdr:rowOff>
    </xdr:to>
    <xdr:pic>
      <xdr:nvPicPr>
        <xdr:cNvPr id="4" name="Picture 2">
          <a:extLst>
            <a:ext uri="{FF2B5EF4-FFF2-40B4-BE49-F238E27FC236}">
              <a16:creationId xmlns:a16="http://schemas.microsoft.com/office/drawing/2014/main" id="{3C37BDE7-C82C-4D03-BC8E-2B24F29BA36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2100" y="466725"/>
          <a:ext cx="149542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104775</xdr:colOff>
      <xdr:row>2</xdr:row>
      <xdr:rowOff>161925</xdr:rowOff>
    </xdr:from>
    <xdr:to>
      <xdr:col>2</xdr:col>
      <xdr:colOff>1781175</xdr:colOff>
      <xdr:row>7</xdr:row>
      <xdr:rowOff>152400</xdr:rowOff>
    </xdr:to>
    <xdr:pic>
      <xdr:nvPicPr>
        <xdr:cNvPr id="2" name="Picture 303">
          <a:extLst>
            <a:ext uri="{FF2B5EF4-FFF2-40B4-BE49-F238E27FC236}">
              <a16:creationId xmlns:a16="http://schemas.microsoft.com/office/drawing/2014/main" id="{84E5700A-EAF5-481A-9606-CCFB40DBD3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33950" y="495300"/>
          <a:ext cx="1676400"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47625</xdr:colOff>
      <xdr:row>3</xdr:row>
      <xdr:rowOff>66675</xdr:rowOff>
    </xdr:from>
    <xdr:to>
      <xdr:col>2</xdr:col>
      <xdr:colOff>1704974</xdr:colOff>
      <xdr:row>7</xdr:row>
      <xdr:rowOff>161925</xdr:rowOff>
    </xdr:to>
    <xdr:pic>
      <xdr:nvPicPr>
        <xdr:cNvPr id="3" name="Picture 320">
          <a:extLst>
            <a:ext uri="{FF2B5EF4-FFF2-40B4-BE49-F238E27FC236}">
              <a16:creationId xmlns:a16="http://schemas.microsoft.com/office/drawing/2014/main" id="{CB712C52-CD20-4A42-9815-72B4829A79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29225" y="590550"/>
          <a:ext cx="1657349"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76200</xdr:colOff>
      <xdr:row>2</xdr:row>
      <xdr:rowOff>152400</xdr:rowOff>
    </xdr:from>
    <xdr:to>
      <xdr:col>2</xdr:col>
      <xdr:colOff>1571625</xdr:colOff>
      <xdr:row>7</xdr:row>
      <xdr:rowOff>95250</xdr:rowOff>
    </xdr:to>
    <xdr:pic>
      <xdr:nvPicPr>
        <xdr:cNvPr id="2" name="Picture 300">
          <a:extLst>
            <a:ext uri="{FF2B5EF4-FFF2-40B4-BE49-F238E27FC236}">
              <a16:creationId xmlns:a16="http://schemas.microsoft.com/office/drawing/2014/main" id="{CAE28EE0-7A92-4F4D-B29F-BE963AC0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05375" y="485775"/>
          <a:ext cx="1495425"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9525</xdr:colOff>
      <xdr:row>2</xdr:row>
      <xdr:rowOff>114300</xdr:rowOff>
    </xdr:from>
    <xdr:to>
      <xdr:col>2</xdr:col>
      <xdr:colOff>1476375</xdr:colOff>
      <xdr:row>7</xdr:row>
      <xdr:rowOff>123825</xdr:rowOff>
    </xdr:to>
    <xdr:pic>
      <xdr:nvPicPr>
        <xdr:cNvPr id="3" name="Picture 330">
          <a:extLst>
            <a:ext uri="{FF2B5EF4-FFF2-40B4-BE49-F238E27FC236}">
              <a16:creationId xmlns:a16="http://schemas.microsoft.com/office/drawing/2014/main" id="{3E228C3E-36DB-4113-8B60-6D5109E81F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3950" y="447675"/>
          <a:ext cx="1466850"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123825</xdr:colOff>
      <xdr:row>2</xdr:row>
      <xdr:rowOff>123825</xdr:rowOff>
    </xdr:from>
    <xdr:to>
      <xdr:col>2</xdr:col>
      <xdr:colOff>1533525</xdr:colOff>
      <xdr:row>7</xdr:row>
      <xdr:rowOff>76200</xdr:rowOff>
    </xdr:to>
    <xdr:pic>
      <xdr:nvPicPr>
        <xdr:cNvPr id="2" name="Picture 320">
          <a:extLst>
            <a:ext uri="{FF2B5EF4-FFF2-40B4-BE49-F238E27FC236}">
              <a16:creationId xmlns:a16="http://schemas.microsoft.com/office/drawing/2014/main" id="{2785D41B-DEC4-4CCD-A8AE-634DCA35E22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19675" y="457200"/>
          <a:ext cx="140970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38100</xdr:colOff>
      <xdr:row>2</xdr:row>
      <xdr:rowOff>85725</xdr:rowOff>
    </xdr:from>
    <xdr:to>
      <xdr:col>3</xdr:col>
      <xdr:colOff>0</xdr:colOff>
      <xdr:row>6</xdr:row>
      <xdr:rowOff>180975</xdr:rowOff>
    </xdr:to>
    <xdr:pic>
      <xdr:nvPicPr>
        <xdr:cNvPr id="2" name="Picture 321">
          <a:extLst>
            <a:ext uri="{FF2B5EF4-FFF2-40B4-BE49-F238E27FC236}">
              <a16:creationId xmlns:a16="http://schemas.microsoft.com/office/drawing/2014/main" id="{161337F4-7BCB-4DA2-8D5A-C188825EF2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4950" y="419100"/>
          <a:ext cx="14382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57150</xdr:colOff>
      <xdr:row>2</xdr:row>
      <xdr:rowOff>133350</xdr:rowOff>
    </xdr:from>
    <xdr:to>
      <xdr:col>2</xdr:col>
      <xdr:colOff>1428750</xdr:colOff>
      <xdr:row>7</xdr:row>
      <xdr:rowOff>28575</xdr:rowOff>
    </xdr:to>
    <xdr:pic>
      <xdr:nvPicPr>
        <xdr:cNvPr id="2" name="Picture 323">
          <a:extLst>
            <a:ext uri="{FF2B5EF4-FFF2-40B4-BE49-F238E27FC236}">
              <a16:creationId xmlns:a16="http://schemas.microsoft.com/office/drawing/2014/main" id="{DB7B1399-47D8-4F45-8577-F7CE29083E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00" y="466725"/>
          <a:ext cx="1371600"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57150</xdr:colOff>
      <xdr:row>2</xdr:row>
      <xdr:rowOff>180975</xdr:rowOff>
    </xdr:from>
    <xdr:to>
      <xdr:col>3</xdr:col>
      <xdr:colOff>0</xdr:colOff>
      <xdr:row>7</xdr:row>
      <xdr:rowOff>57150</xdr:rowOff>
    </xdr:to>
    <xdr:pic>
      <xdr:nvPicPr>
        <xdr:cNvPr id="2" name="Picture 324">
          <a:extLst>
            <a:ext uri="{FF2B5EF4-FFF2-40B4-BE49-F238E27FC236}">
              <a16:creationId xmlns:a16="http://schemas.microsoft.com/office/drawing/2014/main" id="{58ACEB25-667B-476D-B692-B69A51EC0F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38725" y="514350"/>
          <a:ext cx="1352550" cy="1209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57150</xdr:colOff>
      <xdr:row>3</xdr:row>
      <xdr:rowOff>152400</xdr:rowOff>
    </xdr:from>
    <xdr:to>
      <xdr:col>2</xdr:col>
      <xdr:colOff>1600200</xdr:colOff>
      <xdr:row>7</xdr:row>
      <xdr:rowOff>9525</xdr:rowOff>
    </xdr:to>
    <xdr:pic>
      <xdr:nvPicPr>
        <xdr:cNvPr id="2" name="Picture 335">
          <a:extLst>
            <a:ext uri="{FF2B5EF4-FFF2-40B4-BE49-F238E27FC236}">
              <a16:creationId xmlns:a16="http://schemas.microsoft.com/office/drawing/2014/main" id="{0029FD79-FE88-4AA0-82B4-EB291D10F3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57775" y="676275"/>
          <a:ext cx="154305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152400</xdr:colOff>
      <xdr:row>2</xdr:row>
      <xdr:rowOff>152400</xdr:rowOff>
    </xdr:from>
    <xdr:to>
      <xdr:col>2</xdr:col>
      <xdr:colOff>1609725</xdr:colOff>
      <xdr:row>7</xdr:row>
      <xdr:rowOff>85725</xdr:rowOff>
    </xdr:to>
    <xdr:pic>
      <xdr:nvPicPr>
        <xdr:cNvPr id="2" name="Picture 2">
          <a:extLst>
            <a:ext uri="{FF2B5EF4-FFF2-40B4-BE49-F238E27FC236}">
              <a16:creationId xmlns:a16="http://schemas.microsoft.com/office/drawing/2014/main" id="{36B2FBBE-4759-4BE1-91B1-8B029F7E9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81575" y="485775"/>
          <a:ext cx="145732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47625</xdr:colOff>
      <xdr:row>3</xdr:row>
      <xdr:rowOff>28575</xdr:rowOff>
    </xdr:from>
    <xdr:to>
      <xdr:col>2</xdr:col>
      <xdr:colOff>1476375</xdr:colOff>
      <xdr:row>6</xdr:row>
      <xdr:rowOff>171450</xdr:rowOff>
    </xdr:to>
    <xdr:pic>
      <xdr:nvPicPr>
        <xdr:cNvPr id="2" name="Picture 320">
          <a:extLst>
            <a:ext uri="{FF2B5EF4-FFF2-40B4-BE49-F238E27FC236}">
              <a16:creationId xmlns:a16="http://schemas.microsoft.com/office/drawing/2014/main" id="{8D78ECBC-7E55-40B1-87D8-8B25B97F45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4475" y="552450"/>
          <a:ext cx="142875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57150</xdr:colOff>
      <xdr:row>2</xdr:row>
      <xdr:rowOff>123825</xdr:rowOff>
    </xdr:from>
    <xdr:to>
      <xdr:col>2</xdr:col>
      <xdr:colOff>1485900</xdr:colOff>
      <xdr:row>7</xdr:row>
      <xdr:rowOff>9525</xdr:rowOff>
    </xdr:to>
    <xdr:pic>
      <xdr:nvPicPr>
        <xdr:cNvPr id="2" name="Picture 322">
          <a:extLst>
            <a:ext uri="{FF2B5EF4-FFF2-40B4-BE49-F238E27FC236}">
              <a16:creationId xmlns:a16="http://schemas.microsoft.com/office/drawing/2014/main" id="{B073E587-BA13-4E76-8711-AD8186E827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5" y="457200"/>
          <a:ext cx="142875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76200</xdr:colOff>
      <xdr:row>2</xdr:row>
      <xdr:rowOff>161925</xdr:rowOff>
    </xdr:from>
    <xdr:to>
      <xdr:col>2</xdr:col>
      <xdr:colOff>1628775</xdr:colOff>
      <xdr:row>7</xdr:row>
      <xdr:rowOff>95250</xdr:rowOff>
    </xdr:to>
    <xdr:pic>
      <xdr:nvPicPr>
        <xdr:cNvPr id="2" name="Picture 327">
          <a:extLst>
            <a:ext uri="{FF2B5EF4-FFF2-40B4-BE49-F238E27FC236}">
              <a16:creationId xmlns:a16="http://schemas.microsoft.com/office/drawing/2014/main" id="{35702550-97B7-4C38-AAC7-471ADF2FB3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53050" y="495300"/>
          <a:ext cx="1552575" cy="1266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104775</xdr:colOff>
      <xdr:row>2</xdr:row>
      <xdr:rowOff>142875</xdr:rowOff>
    </xdr:from>
    <xdr:to>
      <xdr:col>2</xdr:col>
      <xdr:colOff>1581150</xdr:colOff>
      <xdr:row>6</xdr:row>
      <xdr:rowOff>228600</xdr:rowOff>
    </xdr:to>
    <xdr:pic>
      <xdr:nvPicPr>
        <xdr:cNvPr id="2" name="Picture 326">
          <a:extLst>
            <a:ext uri="{FF2B5EF4-FFF2-40B4-BE49-F238E27FC236}">
              <a16:creationId xmlns:a16="http://schemas.microsoft.com/office/drawing/2014/main" id="{DD2228AC-DBA7-4F68-AB37-2BB9ED8DAE5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3950" y="476250"/>
          <a:ext cx="1476375"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114300</xdr:colOff>
      <xdr:row>2</xdr:row>
      <xdr:rowOff>76200</xdr:rowOff>
    </xdr:from>
    <xdr:to>
      <xdr:col>3</xdr:col>
      <xdr:colOff>0</xdr:colOff>
      <xdr:row>5</xdr:row>
      <xdr:rowOff>476250</xdr:rowOff>
    </xdr:to>
    <xdr:pic>
      <xdr:nvPicPr>
        <xdr:cNvPr id="2" name="Picture 315">
          <a:extLst>
            <a:ext uri="{FF2B5EF4-FFF2-40B4-BE49-F238E27FC236}">
              <a16:creationId xmlns:a16="http://schemas.microsoft.com/office/drawing/2014/main" id="{B44B4B5F-D5EB-48BC-896D-5EFB6DFF6B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43475" y="409575"/>
          <a:ext cx="1600200"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57150</xdr:colOff>
      <xdr:row>2</xdr:row>
      <xdr:rowOff>114300</xdr:rowOff>
    </xdr:from>
    <xdr:to>
      <xdr:col>2</xdr:col>
      <xdr:colOff>1314450</xdr:colOff>
      <xdr:row>5</xdr:row>
      <xdr:rowOff>495300</xdr:rowOff>
    </xdr:to>
    <xdr:pic>
      <xdr:nvPicPr>
        <xdr:cNvPr id="2" name="Picture 314">
          <a:extLst>
            <a:ext uri="{FF2B5EF4-FFF2-40B4-BE49-F238E27FC236}">
              <a16:creationId xmlns:a16="http://schemas.microsoft.com/office/drawing/2014/main" id="{0FA8CA98-6930-43B3-B08B-DD69BA7FA6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00" y="447675"/>
          <a:ext cx="125730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1562100</xdr:colOff>
      <xdr:row>6</xdr:row>
      <xdr:rowOff>0</xdr:rowOff>
    </xdr:to>
    <xdr:pic>
      <xdr:nvPicPr>
        <xdr:cNvPr id="2" name="Picture 313">
          <a:extLst>
            <a:ext uri="{FF2B5EF4-FFF2-40B4-BE49-F238E27FC236}">
              <a16:creationId xmlns:a16="http://schemas.microsoft.com/office/drawing/2014/main" id="{E2FA2C53-AFE5-49A7-896A-BC438BA714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3950" y="428625"/>
          <a:ext cx="145732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114300</xdr:colOff>
      <xdr:row>3</xdr:row>
      <xdr:rowOff>28575</xdr:rowOff>
    </xdr:from>
    <xdr:to>
      <xdr:col>2</xdr:col>
      <xdr:colOff>1524000</xdr:colOff>
      <xdr:row>7</xdr:row>
      <xdr:rowOff>133350</xdr:rowOff>
    </xdr:to>
    <xdr:pic>
      <xdr:nvPicPr>
        <xdr:cNvPr id="2" name="Picture 304">
          <a:extLst>
            <a:ext uri="{FF2B5EF4-FFF2-40B4-BE49-F238E27FC236}">
              <a16:creationId xmlns:a16="http://schemas.microsoft.com/office/drawing/2014/main" id="{D138C600-15E8-4345-AA75-BA007F504A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1150" y="552450"/>
          <a:ext cx="140970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104775</xdr:colOff>
      <xdr:row>3</xdr:row>
      <xdr:rowOff>19050</xdr:rowOff>
    </xdr:from>
    <xdr:to>
      <xdr:col>2</xdr:col>
      <xdr:colOff>1771650</xdr:colOff>
      <xdr:row>7</xdr:row>
      <xdr:rowOff>142875</xdr:rowOff>
    </xdr:to>
    <xdr:pic>
      <xdr:nvPicPr>
        <xdr:cNvPr id="2" name="Picture 296">
          <a:extLst>
            <a:ext uri="{FF2B5EF4-FFF2-40B4-BE49-F238E27FC236}">
              <a16:creationId xmlns:a16="http://schemas.microsoft.com/office/drawing/2014/main" id="{BE6E088D-9FF7-4504-8D68-0F0A4525DE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43550" y="542925"/>
          <a:ext cx="160972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66675</xdr:colOff>
      <xdr:row>2</xdr:row>
      <xdr:rowOff>171450</xdr:rowOff>
    </xdr:from>
    <xdr:to>
      <xdr:col>2</xdr:col>
      <xdr:colOff>1466850</xdr:colOff>
      <xdr:row>7</xdr:row>
      <xdr:rowOff>95250</xdr:rowOff>
    </xdr:to>
    <xdr:pic>
      <xdr:nvPicPr>
        <xdr:cNvPr id="2" name="Picture 291">
          <a:extLst>
            <a:ext uri="{FF2B5EF4-FFF2-40B4-BE49-F238E27FC236}">
              <a16:creationId xmlns:a16="http://schemas.microsoft.com/office/drawing/2014/main" id="{8040E9DD-B20F-4FA4-A282-CC83C8919D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0" y="504825"/>
          <a:ext cx="14001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152400</xdr:colOff>
      <xdr:row>2</xdr:row>
      <xdr:rowOff>152400</xdr:rowOff>
    </xdr:from>
    <xdr:to>
      <xdr:col>2</xdr:col>
      <xdr:colOff>1495425</xdr:colOff>
      <xdr:row>7</xdr:row>
      <xdr:rowOff>142875</xdr:rowOff>
    </xdr:to>
    <xdr:pic>
      <xdr:nvPicPr>
        <xdr:cNvPr id="2" name="Picture 299">
          <a:extLst>
            <a:ext uri="{FF2B5EF4-FFF2-40B4-BE49-F238E27FC236}">
              <a16:creationId xmlns:a16="http://schemas.microsoft.com/office/drawing/2014/main" id="{368FD5D8-6A2A-4844-B873-B7729E12F0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81575" y="485775"/>
          <a:ext cx="13430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38100</xdr:colOff>
      <xdr:row>2</xdr:row>
      <xdr:rowOff>171450</xdr:rowOff>
    </xdr:from>
    <xdr:to>
      <xdr:col>2</xdr:col>
      <xdr:colOff>1476375</xdr:colOff>
      <xdr:row>7</xdr:row>
      <xdr:rowOff>142875</xdr:rowOff>
    </xdr:to>
    <xdr:pic>
      <xdr:nvPicPr>
        <xdr:cNvPr id="2" name="Picture 293">
          <a:extLst>
            <a:ext uri="{FF2B5EF4-FFF2-40B4-BE49-F238E27FC236}">
              <a16:creationId xmlns:a16="http://schemas.microsoft.com/office/drawing/2014/main" id="{942F41D3-6E84-4ED6-9CAA-14DC8185F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7275" y="504825"/>
          <a:ext cx="1438275"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171450</xdr:colOff>
      <xdr:row>3</xdr:row>
      <xdr:rowOff>19050</xdr:rowOff>
    </xdr:from>
    <xdr:to>
      <xdr:col>2</xdr:col>
      <xdr:colOff>1714500</xdr:colOff>
      <xdr:row>7</xdr:row>
      <xdr:rowOff>123825</xdr:rowOff>
    </xdr:to>
    <xdr:pic>
      <xdr:nvPicPr>
        <xdr:cNvPr id="2" name="Picture 288">
          <a:extLst>
            <a:ext uri="{FF2B5EF4-FFF2-40B4-BE49-F238E27FC236}">
              <a16:creationId xmlns:a16="http://schemas.microsoft.com/office/drawing/2014/main" id="{35E65305-E93F-4E9C-B4F9-C84571049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00625" y="542925"/>
          <a:ext cx="154305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85725</xdr:colOff>
      <xdr:row>2</xdr:row>
      <xdr:rowOff>85725</xdr:rowOff>
    </xdr:from>
    <xdr:to>
      <xdr:col>2</xdr:col>
      <xdr:colOff>1485900</xdr:colOff>
      <xdr:row>6</xdr:row>
      <xdr:rowOff>276225</xdr:rowOff>
    </xdr:to>
    <xdr:pic>
      <xdr:nvPicPr>
        <xdr:cNvPr id="2" name="Picture 289">
          <a:extLst>
            <a:ext uri="{FF2B5EF4-FFF2-40B4-BE49-F238E27FC236}">
              <a16:creationId xmlns:a16="http://schemas.microsoft.com/office/drawing/2014/main" id="{DC571F8D-BEE2-452F-ACC7-556E0E3DD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14900" y="419100"/>
          <a:ext cx="140017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104775</xdr:colOff>
      <xdr:row>2</xdr:row>
      <xdr:rowOff>66675</xdr:rowOff>
    </xdr:from>
    <xdr:to>
      <xdr:col>2</xdr:col>
      <xdr:colOff>1657350</xdr:colOff>
      <xdr:row>6</xdr:row>
      <xdr:rowOff>371475</xdr:rowOff>
    </xdr:to>
    <xdr:pic>
      <xdr:nvPicPr>
        <xdr:cNvPr id="2" name="Picture 290">
          <a:extLst>
            <a:ext uri="{FF2B5EF4-FFF2-40B4-BE49-F238E27FC236}">
              <a16:creationId xmlns:a16="http://schemas.microsoft.com/office/drawing/2014/main" id="{347A0466-3D9A-4EF8-9CD1-DDC5F7D8BD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3950" y="400050"/>
          <a:ext cx="1552575" cy="1257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104775</xdr:colOff>
      <xdr:row>3</xdr:row>
      <xdr:rowOff>66675</xdr:rowOff>
    </xdr:from>
    <xdr:to>
      <xdr:col>2</xdr:col>
      <xdr:colOff>1466850</xdr:colOff>
      <xdr:row>7</xdr:row>
      <xdr:rowOff>257175</xdr:rowOff>
    </xdr:to>
    <xdr:pic>
      <xdr:nvPicPr>
        <xdr:cNvPr id="2" name="Picture 292">
          <a:extLst>
            <a:ext uri="{FF2B5EF4-FFF2-40B4-BE49-F238E27FC236}">
              <a16:creationId xmlns:a16="http://schemas.microsoft.com/office/drawing/2014/main" id="{129D19ED-0483-4949-87DD-D757EB15A5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3950" y="590550"/>
          <a:ext cx="136207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95250</xdr:colOff>
      <xdr:row>2</xdr:row>
      <xdr:rowOff>171450</xdr:rowOff>
    </xdr:from>
    <xdr:to>
      <xdr:col>2</xdr:col>
      <xdr:colOff>1371600</xdr:colOff>
      <xdr:row>7</xdr:row>
      <xdr:rowOff>171450</xdr:rowOff>
    </xdr:to>
    <xdr:pic>
      <xdr:nvPicPr>
        <xdr:cNvPr id="2" name="Picture 295">
          <a:extLst>
            <a:ext uri="{FF2B5EF4-FFF2-40B4-BE49-F238E27FC236}">
              <a16:creationId xmlns:a16="http://schemas.microsoft.com/office/drawing/2014/main" id="{A9FFD9D6-B215-4C8A-88D6-C1D8604EDE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4425" y="504825"/>
          <a:ext cx="127635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114300</xdr:colOff>
      <xdr:row>3</xdr:row>
      <xdr:rowOff>9525</xdr:rowOff>
    </xdr:from>
    <xdr:to>
      <xdr:col>2</xdr:col>
      <xdr:colOff>1695450</xdr:colOff>
      <xdr:row>7</xdr:row>
      <xdr:rowOff>133350</xdr:rowOff>
    </xdr:to>
    <xdr:pic>
      <xdr:nvPicPr>
        <xdr:cNvPr id="2" name="Picture 294">
          <a:extLst>
            <a:ext uri="{FF2B5EF4-FFF2-40B4-BE49-F238E27FC236}">
              <a16:creationId xmlns:a16="http://schemas.microsoft.com/office/drawing/2014/main" id="{712BBE69-5901-4FB3-B888-CDF99A361EF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43475" y="533400"/>
          <a:ext cx="1581150"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47625</xdr:colOff>
      <xdr:row>3</xdr:row>
      <xdr:rowOff>0</xdr:rowOff>
    </xdr:from>
    <xdr:to>
      <xdr:col>3</xdr:col>
      <xdr:colOff>0</xdr:colOff>
      <xdr:row>7</xdr:row>
      <xdr:rowOff>104775</xdr:rowOff>
    </xdr:to>
    <xdr:pic>
      <xdr:nvPicPr>
        <xdr:cNvPr id="3" name="Picture 297">
          <a:extLst>
            <a:ext uri="{FF2B5EF4-FFF2-40B4-BE49-F238E27FC236}">
              <a16:creationId xmlns:a16="http://schemas.microsoft.com/office/drawing/2014/main" id="{6EAD9F65-828F-4EBF-A228-49678CFEAF6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523875"/>
          <a:ext cx="1666875"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47625</xdr:colOff>
      <xdr:row>3</xdr:row>
      <xdr:rowOff>57150</xdr:rowOff>
    </xdr:from>
    <xdr:to>
      <xdr:col>2</xdr:col>
      <xdr:colOff>1685925</xdr:colOff>
      <xdr:row>7</xdr:row>
      <xdr:rowOff>142875</xdr:rowOff>
    </xdr:to>
    <xdr:pic>
      <xdr:nvPicPr>
        <xdr:cNvPr id="2" name="Picture 298">
          <a:extLst>
            <a:ext uri="{FF2B5EF4-FFF2-40B4-BE49-F238E27FC236}">
              <a16:creationId xmlns:a16="http://schemas.microsoft.com/office/drawing/2014/main" id="{489CD770-D0A0-4CDD-9776-5F3812173B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581025"/>
          <a:ext cx="1638300"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152400</xdr:colOff>
      <xdr:row>3</xdr:row>
      <xdr:rowOff>0</xdr:rowOff>
    </xdr:from>
    <xdr:to>
      <xdr:col>2</xdr:col>
      <xdr:colOff>1666875</xdr:colOff>
      <xdr:row>7</xdr:row>
      <xdr:rowOff>104775</xdr:rowOff>
    </xdr:to>
    <xdr:pic>
      <xdr:nvPicPr>
        <xdr:cNvPr id="2" name="Picture 305">
          <a:extLst>
            <a:ext uri="{FF2B5EF4-FFF2-40B4-BE49-F238E27FC236}">
              <a16:creationId xmlns:a16="http://schemas.microsoft.com/office/drawing/2014/main" id="{ED84EF52-3004-4FE9-9F03-1BC532B4FF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81575" y="523875"/>
          <a:ext cx="151447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76200</xdr:colOff>
      <xdr:row>2</xdr:row>
      <xdr:rowOff>133350</xdr:rowOff>
    </xdr:from>
    <xdr:to>
      <xdr:col>2</xdr:col>
      <xdr:colOff>1657350</xdr:colOff>
      <xdr:row>7</xdr:row>
      <xdr:rowOff>47625</xdr:rowOff>
    </xdr:to>
    <xdr:pic>
      <xdr:nvPicPr>
        <xdr:cNvPr id="2" name="Picture 306">
          <a:extLst>
            <a:ext uri="{FF2B5EF4-FFF2-40B4-BE49-F238E27FC236}">
              <a16:creationId xmlns:a16="http://schemas.microsoft.com/office/drawing/2014/main" id="{F74E05CE-6F68-410E-8824-0E0B477D8D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05375" y="466725"/>
          <a:ext cx="158115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66675</xdr:colOff>
      <xdr:row>3</xdr:row>
      <xdr:rowOff>0</xdr:rowOff>
    </xdr:from>
    <xdr:to>
      <xdr:col>2</xdr:col>
      <xdr:colOff>1628775</xdr:colOff>
      <xdr:row>7</xdr:row>
      <xdr:rowOff>114300</xdr:rowOff>
    </xdr:to>
    <xdr:pic>
      <xdr:nvPicPr>
        <xdr:cNvPr id="2" name="Picture 308">
          <a:extLst>
            <a:ext uri="{FF2B5EF4-FFF2-40B4-BE49-F238E27FC236}">
              <a16:creationId xmlns:a16="http://schemas.microsoft.com/office/drawing/2014/main" id="{36CD4719-21E2-4982-BCC9-1E2BE1CFD4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0" y="523875"/>
          <a:ext cx="156210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2</xdr:col>
      <xdr:colOff>1200150</xdr:colOff>
      <xdr:row>7</xdr:row>
      <xdr:rowOff>66675</xdr:rowOff>
    </xdr:to>
    <xdr:pic>
      <xdr:nvPicPr>
        <xdr:cNvPr id="2" name="Picture 309">
          <a:extLst>
            <a:ext uri="{FF2B5EF4-FFF2-40B4-BE49-F238E27FC236}">
              <a16:creationId xmlns:a16="http://schemas.microsoft.com/office/drawing/2014/main" id="{234BA0B6-A2E1-4DB8-92BF-BAEE8095B7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485775"/>
          <a:ext cx="11525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2</xdr:col>
      <xdr:colOff>47625</xdr:colOff>
      <xdr:row>3</xdr:row>
      <xdr:rowOff>0</xdr:rowOff>
    </xdr:from>
    <xdr:to>
      <xdr:col>2</xdr:col>
      <xdr:colOff>1571625</xdr:colOff>
      <xdr:row>7</xdr:row>
      <xdr:rowOff>142875</xdr:rowOff>
    </xdr:to>
    <xdr:pic>
      <xdr:nvPicPr>
        <xdr:cNvPr id="2" name="Picture 311">
          <a:extLst>
            <a:ext uri="{FF2B5EF4-FFF2-40B4-BE49-F238E27FC236}">
              <a16:creationId xmlns:a16="http://schemas.microsoft.com/office/drawing/2014/main" id="{AEC42814-4F7A-4211-8EBE-B9AC8DA2C7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523875"/>
          <a:ext cx="152400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2</xdr:col>
      <xdr:colOff>95250</xdr:colOff>
      <xdr:row>2</xdr:row>
      <xdr:rowOff>180975</xdr:rowOff>
    </xdr:from>
    <xdr:to>
      <xdr:col>2</xdr:col>
      <xdr:colOff>1400175</xdr:colOff>
      <xdr:row>7</xdr:row>
      <xdr:rowOff>133350</xdr:rowOff>
    </xdr:to>
    <xdr:pic>
      <xdr:nvPicPr>
        <xdr:cNvPr id="2" name="Picture 310">
          <a:extLst>
            <a:ext uri="{FF2B5EF4-FFF2-40B4-BE49-F238E27FC236}">
              <a16:creationId xmlns:a16="http://schemas.microsoft.com/office/drawing/2014/main" id="{9E9D3D40-661A-4139-98C2-41E522D6E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4425" y="514350"/>
          <a:ext cx="1304925"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2</xdr:col>
      <xdr:colOff>95250</xdr:colOff>
      <xdr:row>2</xdr:row>
      <xdr:rowOff>161925</xdr:rowOff>
    </xdr:from>
    <xdr:to>
      <xdr:col>2</xdr:col>
      <xdr:colOff>1181100</xdr:colOff>
      <xdr:row>6</xdr:row>
      <xdr:rowOff>352425</xdr:rowOff>
    </xdr:to>
    <xdr:pic>
      <xdr:nvPicPr>
        <xdr:cNvPr id="2" name="Picture 307">
          <a:extLst>
            <a:ext uri="{FF2B5EF4-FFF2-40B4-BE49-F238E27FC236}">
              <a16:creationId xmlns:a16="http://schemas.microsoft.com/office/drawing/2014/main" id="{28D2BABF-5AD5-48A9-8FB6-204BC33969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4425" y="495300"/>
          <a:ext cx="108585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2</xdr:col>
      <xdr:colOff>76200</xdr:colOff>
      <xdr:row>2</xdr:row>
      <xdr:rowOff>57150</xdr:rowOff>
    </xdr:from>
    <xdr:to>
      <xdr:col>3</xdr:col>
      <xdr:colOff>0</xdr:colOff>
      <xdr:row>6</xdr:row>
      <xdr:rowOff>0</xdr:rowOff>
    </xdr:to>
    <xdr:pic>
      <xdr:nvPicPr>
        <xdr:cNvPr id="2" name="Picture 316">
          <a:extLst>
            <a:ext uri="{FF2B5EF4-FFF2-40B4-BE49-F238E27FC236}">
              <a16:creationId xmlns:a16="http://schemas.microsoft.com/office/drawing/2014/main" id="{CB02316E-AC39-4A06-83BA-E41579087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05375" y="390525"/>
          <a:ext cx="163830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57149</xdr:colOff>
      <xdr:row>3</xdr:row>
      <xdr:rowOff>19050</xdr:rowOff>
    </xdr:from>
    <xdr:to>
      <xdr:col>2</xdr:col>
      <xdr:colOff>1247774</xdr:colOff>
      <xdr:row>7</xdr:row>
      <xdr:rowOff>133350</xdr:rowOff>
    </xdr:to>
    <xdr:pic>
      <xdr:nvPicPr>
        <xdr:cNvPr id="2" name="Picture 312">
          <a:extLst>
            <a:ext uri="{FF2B5EF4-FFF2-40B4-BE49-F238E27FC236}">
              <a16:creationId xmlns:a16="http://schemas.microsoft.com/office/drawing/2014/main" id="{8174EE9D-1D37-4D2D-B1F6-2EB10A3C06C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4" y="542925"/>
          <a:ext cx="1190625"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2</xdr:col>
      <xdr:colOff>114300</xdr:colOff>
      <xdr:row>2</xdr:row>
      <xdr:rowOff>104775</xdr:rowOff>
    </xdr:from>
    <xdr:to>
      <xdr:col>3</xdr:col>
      <xdr:colOff>0</xdr:colOff>
      <xdr:row>7</xdr:row>
      <xdr:rowOff>171450</xdr:rowOff>
    </xdr:to>
    <xdr:pic>
      <xdr:nvPicPr>
        <xdr:cNvPr id="2" name="Picture 328">
          <a:extLst>
            <a:ext uri="{FF2B5EF4-FFF2-40B4-BE49-F238E27FC236}">
              <a16:creationId xmlns:a16="http://schemas.microsoft.com/office/drawing/2014/main" id="{1885D7E0-6A40-4C47-BDDF-6382C3E801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43475" y="438150"/>
          <a:ext cx="16002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38100</xdr:colOff>
      <xdr:row>2</xdr:row>
      <xdr:rowOff>180975</xdr:rowOff>
    </xdr:from>
    <xdr:to>
      <xdr:col>2</xdr:col>
      <xdr:colOff>1552575</xdr:colOff>
      <xdr:row>7</xdr:row>
      <xdr:rowOff>285750</xdr:rowOff>
    </xdr:to>
    <xdr:pic>
      <xdr:nvPicPr>
        <xdr:cNvPr id="2" name="Picture 1">
          <a:extLst>
            <a:ext uri="{FF2B5EF4-FFF2-40B4-BE49-F238E27FC236}">
              <a16:creationId xmlns:a16="http://schemas.microsoft.com/office/drawing/2014/main" id="{FFBD2248-4AE8-43BF-813B-3EBAFE7A8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7275" y="514350"/>
          <a:ext cx="151447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2</xdr:col>
      <xdr:colOff>85725</xdr:colOff>
      <xdr:row>2</xdr:row>
      <xdr:rowOff>19050</xdr:rowOff>
    </xdr:from>
    <xdr:to>
      <xdr:col>2</xdr:col>
      <xdr:colOff>1257300</xdr:colOff>
      <xdr:row>6</xdr:row>
      <xdr:rowOff>171450</xdr:rowOff>
    </xdr:to>
    <xdr:pic>
      <xdr:nvPicPr>
        <xdr:cNvPr id="2" name="Picture 5">
          <a:extLst>
            <a:ext uri="{FF2B5EF4-FFF2-40B4-BE49-F238E27FC236}">
              <a16:creationId xmlns:a16="http://schemas.microsoft.com/office/drawing/2014/main" id="{40C8C55B-1B1B-45CA-83BB-7E7811F516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62575" y="352425"/>
          <a:ext cx="1171575"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2</xdr:col>
      <xdr:colOff>66675</xdr:colOff>
      <xdr:row>2</xdr:row>
      <xdr:rowOff>57150</xdr:rowOff>
    </xdr:from>
    <xdr:to>
      <xdr:col>2</xdr:col>
      <xdr:colOff>1295400</xdr:colOff>
      <xdr:row>6</xdr:row>
      <xdr:rowOff>152400</xdr:rowOff>
    </xdr:to>
    <xdr:pic>
      <xdr:nvPicPr>
        <xdr:cNvPr id="2" name="Picture 343">
          <a:extLst>
            <a:ext uri="{FF2B5EF4-FFF2-40B4-BE49-F238E27FC236}">
              <a16:creationId xmlns:a16="http://schemas.microsoft.com/office/drawing/2014/main" id="{AA06D517-53C8-4330-BB7F-B802C9018A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0" y="390525"/>
          <a:ext cx="1228725"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xdr:from>
      <xdr:col>2</xdr:col>
      <xdr:colOff>104775</xdr:colOff>
      <xdr:row>2</xdr:row>
      <xdr:rowOff>38100</xdr:rowOff>
    </xdr:from>
    <xdr:to>
      <xdr:col>2</xdr:col>
      <xdr:colOff>1266825</xdr:colOff>
      <xdr:row>6</xdr:row>
      <xdr:rowOff>161925</xdr:rowOff>
    </xdr:to>
    <xdr:pic>
      <xdr:nvPicPr>
        <xdr:cNvPr id="2" name="Picture 342">
          <a:extLst>
            <a:ext uri="{FF2B5EF4-FFF2-40B4-BE49-F238E27FC236}">
              <a16:creationId xmlns:a16="http://schemas.microsoft.com/office/drawing/2014/main" id="{7773291C-8385-43B9-B14B-08571B1FEA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3950" y="371475"/>
          <a:ext cx="1162050"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xdr:from>
      <xdr:col>2</xdr:col>
      <xdr:colOff>76200</xdr:colOff>
      <xdr:row>2</xdr:row>
      <xdr:rowOff>19050</xdr:rowOff>
    </xdr:from>
    <xdr:to>
      <xdr:col>2</xdr:col>
      <xdr:colOff>1314450</xdr:colOff>
      <xdr:row>6</xdr:row>
      <xdr:rowOff>123825</xdr:rowOff>
    </xdr:to>
    <xdr:pic>
      <xdr:nvPicPr>
        <xdr:cNvPr id="2" name="Picture 3">
          <a:extLst>
            <a:ext uri="{FF2B5EF4-FFF2-40B4-BE49-F238E27FC236}">
              <a16:creationId xmlns:a16="http://schemas.microsoft.com/office/drawing/2014/main" id="{65B667B5-F468-4EC2-A9CB-655F3C00B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7800" y="352425"/>
          <a:ext cx="12382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xdr:from>
      <xdr:col>2</xdr:col>
      <xdr:colOff>95250</xdr:colOff>
      <xdr:row>2</xdr:row>
      <xdr:rowOff>38100</xdr:rowOff>
    </xdr:from>
    <xdr:to>
      <xdr:col>2</xdr:col>
      <xdr:colOff>1238250</xdr:colOff>
      <xdr:row>6</xdr:row>
      <xdr:rowOff>152400</xdr:rowOff>
    </xdr:to>
    <xdr:pic>
      <xdr:nvPicPr>
        <xdr:cNvPr id="2" name="Picture 340">
          <a:extLst>
            <a:ext uri="{FF2B5EF4-FFF2-40B4-BE49-F238E27FC236}">
              <a16:creationId xmlns:a16="http://schemas.microsoft.com/office/drawing/2014/main" id="{71BC9556-2998-4F07-85CA-0232E44E7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4425" y="371475"/>
          <a:ext cx="114300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xdr:from>
      <xdr:col>2</xdr:col>
      <xdr:colOff>104775</xdr:colOff>
      <xdr:row>2</xdr:row>
      <xdr:rowOff>47625</xdr:rowOff>
    </xdr:from>
    <xdr:to>
      <xdr:col>2</xdr:col>
      <xdr:colOff>1066800</xdr:colOff>
      <xdr:row>6</xdr:row>
      <xdr:rowOff>104775</xdr:rowOff>
    </xdr:to>
    <xdr:pic>
      <xdr:nvPicPr>
        <xdr:cNvPr id="2" name="Picture 339">
          <a:extLst>
            <a:ext uri="{FF2B5EF4-FFF2-40B4-BE49-F238E27FC236}">
              <a16:creationId xmlns:a16="http://schemas.microsoft.com/office/drawing/2014/main" id="{BE49E2BE-4364-49D2-A263-EE2EA5E3C3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3950" y="381000"/>
          <a:ext cx="9620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xdr:from>
      <xdr:col>2</xdr:col>
      <xdr:colOff>47625</xdr:colOff>
      <xdr:row>2</xdr:row>
      <xdr:rowOff>38100</xdr:rowOff>
    </xdr:from>
    <xdr:to>
      <xdr:col>2</xdr:col>
      <xdr:colOff>1114425</xdr:colOff>
      <xdr:row>6</xdr:row>
      <xdr:rowOff>123825</xdr:rowOff>
    </xdr:to>
    <xdr:pic>
      <xdr:nvPicPr>
        <xdr:cNvPr id="2" name="Picture 338">
          <a:extLst>
            <a:ext uri="{FF2B5EF4-FFF2-40B4-BE49-F238E27FC236}">
              <a16:creationId xmlns:a16="http://schemas.microsoft.com/office/drawing/2014/main" id="{17DE7DEA-5980-4D08-802B-C2F3585EEC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371475"/>
          <a:ext cx="106680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xdr:from>
      <xdr:col>2</xdr:col>
      <xdr:colOff>57150</xdr:colOff>
      <xdr:row>2</xdr:row>
      <xdr:rowOff>57150</xdr:rowOff>
    </xdr:from>
    <xdr:to>
      <xdr:col>2</xdr:col>
      <xdr:colOff>1171575</xdr:colOff>
      <xdr:row>7</xdr:row>
      <xdr:rowOff>0</xdr:rowOff>
    </xdr:to>
    <xdr:pic>
      <xdr:nvPicPr>
        <xdr:cNvPr id="2" name="Picture 320">
          <a:extLst>
            <a:ext uri="{FF2B5EF4-FFF2-40B4-BE49-F238E27FC236}">
              <a16:creationId xmlns:a16="http://schemas.microsoft.com/office/drawing/2014/main" id="{CC2B0289-52BF-42D4-8FB0-010130A09E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8750" y="390525"/>
          <a:ext cx="1114425"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xdr:from>
      <xdr:col>2</xdr:col>
      <xdr:colOff>57150</xdr:colOff>
      <xdr:row>2</xdr:row>
      <xdr:rowOff>47625</xdr:rowOff>
    </xdr:from>
    <xdr:to>
      <xdr:col>2</xdr:col>
      <xdr:colOff>1419225</xdr:colOff>
      <xdr:row>6</xdr:row>
      <xdr:rowOff>123825</xdr:rowOff>
    </xdr:to>
    <xdr:pic>
      <xdr:nvPicPr>
        <xdr:cNvPr id="2" name="Picture 336">
          <a:extLst>
            <a:ext uri="{FF2B5EF4-FFF2-40B4-BE49-F238E27FC236}">
              <a16:creationId xmlns:a16="http://schemas.microsoft.com/office/drawing/2014/main" id="{C9731A8E-20CE-48C6-81F0-DA66AFF296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8750" y="381000"/>
          <a:ext cx="1362075"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xdr:from>
      <xdr:col>2</xdr:col>
      <xdr:colOff>57150</xdr:colOff>
      <xdr:row>2</xdr:row>
      <xdr:rowOff>47625</xdr:rowOff>
    </xdr:from>
    <xdr:to>
      <xdr:col>2</xdr:col>
      <xdr:colOff>1362075</xdr:colOff>
      <xdr:row>6</xdr:row>
      <xdr:rowOff>152400</xdr:rowOff>
    </xdr:to>
    <xdr:pic>
      <xdr:nvPicPr>
        <xdr:cNvPr id="2" name="Picture 335">
          <a:extLst>
            <a:ext uri="{FF2B5EF4-FFF2-40B4-BE49-F238E27FC236}">
              <a16:creationId xmlns:a16="http://schemas.microsoft.com/office/drawing/2014/main" id="{2B937F6B-DD7C-4E24-BA23-D13059F349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5" y="381000"/>
          <a:ext cx="1304925"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3.xml><?xml version="1.0" encoding="utf-8"?>
<xdr:wsDr xmlns:xdr="http://schemas.openxmlformats.org/drawingml/2006/spreadsheetDrawing" xmlns:a="http://schemas.openxmlformats.org/drawingml/2006/main">
  <xdr:twoCellAnchor>
    <xdr:from>
      <xdr:col>2</xdr:col>
      <xdr:colOff>66675</xdr:colOff>
      <xdr:row>2</xdr:row>
      <xdr:rowOff>95250</xdr:rowOff>
    </xdr:from>
    <xdr:to>
      <xdr:col>2</xdr:col>
      <xdr:colOff>1228725</xdr:colOff>
      <xdr:row>6</xdr:row>
      <xdr:rowOff>180975</xdr:rowOff>
    </xdr:to>
    <xdr:pic>
      <xdr:nvPicPr>
        <xdr:cNvPr id="2" name="Picture 334">
          <a:extLst>
            <a:ext uri="{FF2B5EF4-FFF2-40B4-BE49-F238E27FC236}">
              <a16:creationId xmlns:a16="http://schemas.microsoft.com/office/drawing/2014/main" id="{AD7718AF-EA46-4E95-B678-2BDFE4F020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0" y="428625"/>
          <a:ext cx="116205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xdr:from>
      <xdr:col>2</xdr:col>
      <xdr:colOff>76200</xdr:colOff>
      <xdr:row>2</xdr:row>
      <xdr:rowOff>133350</xdr:rowOff>
    </xdr:from>
    <xdr:to>
      <xdr:col>2</xdr:col>
      <xdr:colOff>1276350</xdr:colOff>
      <xdr:row>7</xdr:row>
      <xdr:rowOff>9525</xdr:rowOff>
    </xdr:to>
    <xdr:pic>
      <xdr:nvPicPr>
        <xdr:cNvPr id="2" name="Picture 333">
          <a:extLst>
            <a:ext uri="{FF2B5EF4-FFF2-40B4-BE49-F238E27FC236}">
              <a16:creationId xmlns:a16="http://schemas.microsoft.com/office/drawing/2014/main" id="{D2E4B901-4AA4-49E7-9F67-17AECA6AB5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53050" y="466725"/>
          <a:ext cx="120015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twoCellAnchor>
    <xdr:from>
      <xdr:col>2</xdr:col>
      <xdr:colOff>57150</xdr:colOff>
      <xdr:row>2</xdr:row>
      <xdr:rowOff>123825</xdr:rowOff>
    </xdr:from>
    <xdr:to>
      <xdr:col>2</xdr:col>
      <xdr:colOff>1266825</xdr:colOff>
      <xdr:row>6</xdr:row>
      <xdr:rowOff>180975</xdr:rowOff>
    </xdr:to>
    <xdr:pic>
      <xdr:nvPicPr>
        <xdr:cNvPr id="2" name="Picture 332">
          <a:extLst>
            <a:ext uri="{FF2B5EF4-FFF2-40B4-BE49-F238E27FC236}">
              <a16:creationId xmlns:a16="http://schemas.microsoft.com/office/drawing/2014/main" id="{230C4E68-28D8-44E4-978C-5BA81FB2A6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00" y="457200"/>
          <a:ext cx="120967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6.xml><?xml version="1.0" encoding="utf-8"?>
<xdr:wsDr xmlns:xdr="http://schemas.openxmlformats.org/drawingml/2006/spreadsheetDrawing" xmlns:a="http://schemas.openxmlformats.org/drawingml/2006/main">
  <xdr:twoCellAnchor>
    <xdr:from>
      <xdr:col>2</xdr:col>
      <xdr:colOff>76200</xdr:colOff>
      <xdr:row>2</xdr:row>
      <xdr:rowOff>142875</xdr:rowOff>
    </xdr:from>
    <xdr:to>
      <xdr:col>2</xdr:col>
      <xdr:colOff>1285875</xdr:colOff>
      <xdr:row>7</xdr:row>
      <xdr:rowOff>38100</xdr:rowOff>
    </xdr:to>
    <xdr:pic>
      <xdr:nvPicPr>
        <xdr:cNvPr id="2" name="Picture 331">
          <a:extLst>
            <a:ext uri="{FF2B5EF4-FFF2-40B4-BE49-F238E27FC236}">
              <a16:creationId xmlns:a16="http://schemas.microsoft.com/office/drawing/2014/main" id="{7199D8B8-4BD1-4BCA-B158-93AABE4613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53050" y="476250"/>
          <a:ext cx="1209675"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7.xml><?xml version="1.0" encoding="utf-8"?>
<xdr:wsDr xmlns:xdr="http://schemas.openxmlformats.org/drawingml/2006/spreadsheetDrawing" xmlns:a="http://schemas.openxmlformats.org/drawingml/2006/main">
  <xdr:twoCellAnchor>
    <xdr:from>
      <xdr:col>2</xdr:col>
      <xdr:colOff>85725</xdr:colOff>
      <xdr:row>2</xdr:row>
      <xdr:rowOff>104775</xdr:rowOff>
    </xdr:from>
    <xdr:to>
      <xdr:col>2</xdr:col>
      <xdr:colOff>1323975</xdr:colOff>
      <xdr:row>7</xdr:row>
      <xdr:rowOff>0</xdr:rowOff>
    </xdr:to>
    <xdr:pic>
      <xdr:nvPicPr>
        <xdr:cNvPr id="2" name="Picture 330">
          <a:extLst>
            <a:ext uri="{FF2B5EF4-FFF2-40B4-BE49-F238E27FC236}">
              <a16:creationId xmlns:a16="http://schemas.microsoft.com/office/drawing/2014/main" id="{FB06EA62-B008-4FED-89E9-1D30BBE6B2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62575" y="438150"/>
          <a:ext cx="123825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68" xr16:uid="{259033B2-A7D8-4D43-81C0-DA7ED42DB38F}" autoFormatId="16" applyNumberFormats="0" applyBorderFormats="0" applyFontFormats="1" applyPatternFormats="1" applyAlignmentFormats="0" applyWidthHeightFormats="0">
  <queryTableRefresh nextId="4">
    <queryTableFields count="3">
      <queryTableField id="1" name="CLASSIFICATION"/>
      <queryTableField id="2" name="SCHEME CODE"/>
      <queryTableField id="3" name="SCHEME NAME"/>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AF_EQ_FU_Related" headers="0" connectionId="90" xr16:uid="{24364EC4-8A69-49FE-832B-8EE6C1E810FD}" autoFormatId="16" applyNumberFormats="0" applyBorderFormats="0" applyFontFormats="1" applyPatternFormats="1" applyAlignmentFormats="0" applyWidthHeightFormats="0">
  <queryTableRefresh headersInLastRefresh="0" nextId="8">
    <queryTableFields count="7">
      <queryTableField id="1" name="DR_SEC_NAME"/>
      <queryTableField id="2" name="YIELD ( IN % )"/>
      <queryTableField id="3" name="NAME"/>
      <queryTableField id="4" name="ISIN_CODE"/>
      <queryTableField id="5" name="DR_UNITS"/>
      <queryTableField id="6" name="DR_MKT_VAL"/>
      <queryTableField id="7" name="DR_PER_AUM"/>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AFNAV" headers="0" connectionId="95" xr16:uid="{2CFD6ECB-D0C3-47BC-AD20-E31BC1D4B44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AF_MM" headers="0" connectionId="93" xr16:uid="{722A42EC-1615-4ED6-93D8-1429DEB52D7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AF_EQ" connectionId="89" xr16:uid="{0B26EE16-0250-4A52-BEAE-14C5CDB17B5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AF_FD" headers="0" connectionId="94" xr16:uid="{F5391CAA-303D-4756-98F2-E9140D591E87}" autoFormatId="16" applyNumberFormats="0" applyBorderFormats="0" applyFontFormats="1" applyPatternFormats="1" applyAlignmentFormats="0" applyWidthHeightFormats="0">
  <queryTableRefresh headersInLastRefresh="0" nextId="7">
    <queryTableFields count="6">
      <queryTableField id="1" name="A"/>
      <queryTableField id="2" name="B"/>
      <queryTableField id="3" name="C"/>
      <queryTableField id="4" name="D"/>
      <queryTableField id="5" name="E"/>
      <queryTableField id="6" name="F"/>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AF_GOV_SEC" connectionId="91" xr16:uid="{13F7FEF7-7A13-4D2D-8970-0C7A8AC8FDD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AF_Debt_Related" headers="0" connectionId="92" xr16:uid="{2CB451E3-161F-4DAE-80AF-63C1BF441AF7}"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100" xr16:uid="{B0A76318-00ED-40D7-B088-47536474AA1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BAF_FD" headers="0" connectionId="102" xr16:uid="{A17127EB-01EA-438E-9480-DCF8C422115F}" autoFormatId="16" applyNumberFormats="0" applyBorderFormats="0" applyFontFormats="1" applyPatternFormats="1" applyAlignmentFormats="0" applyWidthHeightFormats="0">
  <queryTableRefresh headersInLastRefresh="0" nextId="7">
    <queryTableFields count="6">
      <queryTableField id="1" name="A"/>
      <queryTableField id="2" name="B"/>
      <queryTableField id="3" name="C"/>
      <queryTableField id="4" name="D"/>
      <queryTableField id="5" name="E"/>
      <queryTableField id="6" name="F"/>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BAF_GOV_SEC" connectionId="99" xr16:uid="{3E27C6AB-6A6C-416F-8DE3-6B4372BACCB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BAF_MM" headers="0" connectionId="101" xr16:uid="{BF9DE121-1644-4497-9ABD-2A0610FAA19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BAF_EQ" connectionId="96" xr16:uid="{DB4ED567-6B78-4D00-837F-4D396436E35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BAF_EQ_FU_Related" headers="0" connectionId="98" xr16:uid="{1F5F11E1-1E4A-4EAE-914F-94E7AAE93F7E}" autoFormatId="16" applyNumberFormats="0" applyBorderFormats="0" applyFontFormats="1" applyPatternFormats="1" applyAlignmentFormats="0" applyWidthHeightFormats="0">
  <queryTableRefresh headersInLastRefresh="0" nextId="8">
    <queryTableFields count="7">
      <queryTableField id="1" name="DR_SEC_NAME"/>
      <queryTableField id="2" name="YIELD ( IN % )"/>
      <queryTableField id="3" name="NAME"/>
      <queryTableField id="4" name="ISIN_CODE"/>
      <queryTableField id="5" name="DR_UNITS"/>
      <queryTableField id="6" name="DR_MKT_VAL"/>
      <queryTableField id="7" name="DR_PER_AUM"/>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BAF_EQ_Related" headers="0" connectionId="97" xr16:uid="{8EC4DC09-4B48-4A2D-8421-D7FDA9DA80CC}"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BAFNAV" headers="0" connectionId="103" xr16:uid="{FA16E5A4-B932-4D9A-83A4-0B3248DFE4B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MIF_FD" headers="0" connectionId="114" xr16:uid="{53B49020-FC95-43D1-B16D-0E7CB00A6F75}" autoFormatId="16" applyNumberFormats="0" applyBorderFormats="0" applyFontFormats="1" applyPatternFormats="1" applyAlignmentFormats="0" applyWidthHeightFormats="0">
  <queryTableRefresh headersInLastRefresh="0" nextId="7">
    <queryTableFields count="6">
      <queryTableField id="1" name="A"/>
      <queryTableField id="2" name="B"/>
      <queryTableField id="3" name="C"/>
      <queryTableField id="4" name="D"/>
      <queryTableField id="5" name="E"/>
      <queryTableField id="6" name="F"/>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MIF_GOV_SEC" connectionId="112" xr16:uid="{85D6B002-BB0C-4DC8-935D-5C82437CB87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MIF_EQ_FU_Related" headers="0" connectionId="111" xr16:uid="{DD417EF2-F3E9-4DD9-A85A-F7CD6B8A96D6}" autoFormatId="16" applyNumberFormats="0" applyBorderFormats="0" applyFontFormats="1" applyPatternFormats="1" applyAlignmentFormats="0" applyWidthHeightFormats="0">
  <queryTableRefresh headersInLastRefresh="0" nextId="8">
    <queryTableFields count="7">
      <queryTableField id="1" name="DR_SEC_NAME"/>
      <queryTableField id="2" name="YIELD ( IN % )"/>
      <queryTableField id="3" name="NAME"/>
      <queryTableField id="4" name="ISIN_CODE"/>
      <queryTableField id="5" name="DR_UNITS"/>
      <queryTableField id="6" name="DR_MKT_VAL"/>
      <queryTableField id="7" name="DR_PER_AUM"/>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MIF_Debt_Related" headers="0" connectionId="113" xr16:uid="{AA9ED059-E38C-459E-851B-48BC2DA85A3E}"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MIF_EQ" connectionId="110" xr16:uid="{7E15D725-52CF-47E9-88BA-9E358467824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MIFNAV" headers="0" connectionId="115" xr16:uid="{18261E5B-9387-46B6-B013-3F2C0463364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MAOF_GOV_SEC" connectionId="176" xr16:uid="{11147DB2-5FA3-45C2-AADC-0F38620064A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MAOF_EQ" connectionId="174" xr16:uid="{2CCD8339-5885-404C-90E9-421C66850C3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MAOF_EQ_FU_Related" headers="0" connectionId="175" xr16:uid="{E0DC8367-E0FF-4C5A-9A9D-23EBA6ECB0D4}" autoFormatId="16" applyNumberFormats="0" applyBorderFormats="0" applyFontFormats="1" applyPatternFormats="1" applyAlignmentFormats="0" applyWidthHeightFormats="0">
  <queryTableRefresh headersInLastRefresh="0" nextId="8">
    <queryTableFields count="6">
      <queryTableField id="2" name="YIELD ( IN % )"/>
      <queryTableField id="3" name="NAME"/>
      <queryTableField id="4" name="ISIN_CODE"/>
      <queryTableField id="5" dataBound="0" fillFormulas="1"/>
      <queryTableField id="6" dataBound="0" fillFormulas="1"/>
      <queryTableField id="7" dataBound="0" fillFormulas="1"/>
    </queryTableFields>
    <queryTableDeletedFields count="4">
      <deletedField name="DR_SEC_NAME"/>
      <deletedField name="DR_UNITS"/>
      <deletedField name="DR_MKT_VAL"/>
      <deletedField name="DR_PER_AUM"/>
    </queryTableDeleted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177" xr16:uid="{16C6E802-BA94-4AD0-AE86-5D7639B7A27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MAOF_FD" headers="0" connectionId="178" xr16:uid="{FB99D85D-2B17-4A8F-A1CC-8555B7ECE1B0}" autoFormatId="16" applyNumberFormats="0" applyBorderFormats="0" applyFontFormats="1" applyPatternFormats="1" applyAlignmentFormats="0" applyWidthHeightFormats="0">
  <queryTableRefresh headersInLastRefresh="0" nextId="7">
    <queryTableFields count="6">
      <queryTableField id="1" name="A"/>
      <queryTableField id="2" name="B"/>
      <queryTableField id="3" name="C"/>
      <queryTableField id="4" name="D"/>
      <queryTableField id="5" name="E"/>
      <queryTableField id="6" name="F"/>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MAOFNAV" headers="0" connectionId="179" xr16:uid="{7FACCD2A-C36F-4D48-80B7-23A9E64AA76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FRSTF_Debt_Related" headers="0" connectionId="165" xr16:uid="{AA7E5165-78B8-45C0-9B7A-A4059AFDA40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FRSTF_MM" headers="0" connectionId="166" xr16:uid="{E6E77690-3308-4B0F-9667-B60F2B62139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FRSTFNAV" headers="0" connectionId="167" xr16:uid="{5E3E02A9-F9E7-4F81-A66B-55D19507EE9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FRSTF_GOV_SEC" connectionId="164" xr16:uid="{DF41E012-B078-475D-807A-969858EEF66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LF_MM" headers="0" connectionId="67" xr16:uid="{25ECD0F2-1614-4A82-AFDF-BE92F4DE31F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LF_GOV_SEC" connectionId="66" xr16:uid="{97733B6B-0117-44F4-B614-FA41D2D837D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LFNAV" headers="0" connectionId="68" xr16:uid="{7DEAADDF-D298-49BF-A1E4-5DD179FE3A3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75" xr16:uid="{411D250C-DAA1-4C88-A310-1CE970F1DEE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STBF_GOV_SEC" connectionId="74" xr16:uid="{5496F833-76E8-4D7C-8EC5-0F0DEEB37B2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STBF_MM" headers="0" connectionId="77" xr16:uid="{77710862-3D8E-4891-91DB-A7FD54E18A0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TMFSP1NAV" headers="0" connectionId="6" xr16:uid="{6EDA10F4-C11D-4820-AA5C-AF3B32D679F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STBFNAV" headers="0" connectionId="78" xr16:uid="{2A45FB04-2B54-4008-A842-E5B2A1ADD62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STBF_Debt_Related_UNLISTED" headers="0" connectionId="76" xr16:uid="{7EAFE6E6-0C89-40C1-B13E-324E746E831A}"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FF_GOV_SEC" connectionId="79" xr16:uid="{ABF712DB-28CB-466B-95AA-9305483BF54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FF_MM" headers="0" connectionId="81" xr16:uid="{B917C10F-E75E-4B0B-B7CB-242318C4515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FFSP1_Debt_Related" connectionId="83" xr16:uid="{38C94A6D-1BBF-4787-B522-3EC47F2B432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FFSP1NAV" headers="0" connectionId="84" xr16:uid="{3B485C84-5696-4862-9C64-ACB3D4D6A6E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FF_Debt_Related" headers="0" connectionId="80" xr16:uid="{E10971D4-FD9F-4B18-A204-2E6F952BC13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FFNAV" headers="0" connectionId="82" xr16:uid="{28162B82-0844-4E90-B6F8-A8E5CD057C8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IPFSP1NAV" headers="0" connectionId="65" xr16:uid="{B8C1CCF9-B9DF-4883-B8E2-B3953E2CC27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IPF_Debt_Related_UNLISTED" headers="0" connectionId="61" xr16:uid="{336B5C47-8194-4FF7-BFD5-64313B39D815}"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IPF_GOV_SEC" connectionId="59" xr16:uid="{3FE9AD60-8508-4859-981E-9939DF6D2CB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IPF_MM" headers="0" connectionId="62" xr16:uid="{909A6301-82C3-4DDF-B862-66C79DD95D3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IPF_Debt_Related" headers="0" connectionId="60" xr16:uid="{DA4AD9F8-C6F6-413A-8644-C76C78E0095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IPFNAV" headers="0" connectionId="63" xr16:uid="{FE30AE5B-1623-448C-BAFE-E1A5594CAB4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IPFSP1_Debt_Related" connectionId="64" xr16:uid="{D6ADBEB0-06EC-4EE5-89D7-0227DB71ED2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USTF_MM" headers="0" connectionId="87" xr16:uid="{E98AA58A-1EA6-4903-8E3A-CF58662B8C5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86" xr16:uid="{14822A50-BA31-478C-8206-DA89E543AA1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USTF_GOV_SEC" connectionId="85" xr16:uid="{150E16AF-AD6C-46DA-8745-A9B95E90B11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USTFNAV" headers="0" connectionId="88" xr16:uid="{788631A7-A47A-45B9-ACEF-53AD4DA7DD0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OFNAV" headers="0" connectionId="69" xr16:uid="{718DB282-F6DA-44C3-9F25-C617F4E5767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IFANAV" headers="0" connectionId="58" xr16:uid="{0415D40D-42F6-47B2-879A-A98C5B9B99C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IFA_Debt_Related_UNLISTED" headers="0" connectionId="57" xr16:uid="{7048C777-AC16-401A-A5B5-33DD604EE467}"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IFA_Debt_Related" headers="0" connectionId="56" xr16:uid="{C91AD827-B594-4DEE-9817-9D469AAFA26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IFA_GOV_SEC" connectionId="55" xr16:uid="{43ED67BC-E96E-486A-A308-7980E42B59D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GSFRNAV" headers="0" connectionId="54" xr16:uid="{66519C88-CB65-4C8C-926B-421A50E2BFF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GSFR_MM" headers="0" connectionId="53" xr16:uid="{C6F79277-5907-4BA0-9961-86397FF563B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GSFR_GOV_SEC" connectionId="52" xr16:uid="{0729E25B-134C-4DA4-ADC1-F96F4D83C4F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BPSUF_GOV_SEC" connectionId="2" xr16:uid="{5F9032F6-D00E-460F-88CB-7466E9F94D2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BPSUFNAV" headers="0" connectionId="5" xr16:uid="{05B4312D-E47B-43DF-8081-4AC57F8A7D6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BPSUF_MM" headers="0" connectionId="4" xr16:uid="{FE954BF9-3C9F-42BD-85F5-CB472F0FC7B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BPSUF_Debt_Related" headers="0" connectionId="3" xr16:uid="{8C793D66-20EB-473C-A6C9-6943D25A54D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DBF_GOV_SEC" connectionId="7" xr16:uid="{3D8BE9D3-6DB6-42DF-BBF5-51453603422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DBFNAV" headers="0" connectionId="9" xr16:uid="{33072D1D-13C1-4881-B87B-9EFBD004710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DBF_Debt_Related" headers="0" connectionId="8" xr16:uid="{D3F14792-FA2A-4701-AABB-70A588CC1E5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RSFCNAV" headers="0" connectionId="73" xr16:uid="{1D4F95C8-A680-4E47-88DF-517C178626C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72" xr16:uid="{F640AE61-A080-477B-8BC1-A85D9C9695B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RSFC_GOV_SEC" connectionId="71" xr16:uid="{594D7629-FD95-46FB-B4F1-00D5E193D72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RSFC_EQ" connectionId="70" xr16:uid="{2F6578F2-D4C9-4845-A3FD-C36984EF257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RSFM_Debt_Related_UNLISTED" headers="0" connectionId="153" xr16:uid="{E8A0F25A-BF27-44FD-A85A-D2302AB5A5C5}"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RSFMNAV" headers="0" connectionId="154" xr16:uid="{E3DBCCC5-BC3C-4108-ACB6-24323F0B218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RSFM_EQ" connectionId="150" xr16:uid="{D531DFA5-DB3B-4CC0-B5C8-0798C3BB7AB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RSFM_GOV_SEC" connectionId="151" xr16:uid="{92C7E04A-2741-4B37-B6BC-16A79178E0C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52" xr16:uid="{B2FB533A-6385-40DB-BBB5-46E94CECFC3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RSFPNAV" headers="0" connectionId="156" xr16:uid="{01FAFECD-16A3-4F42-8895-907FA3E1727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RSFP_EQ" connectionId="155" xr16:uid="{0CB454C4-FF84-4F3D-A759-047AB091E87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EGFNAV" headers="0" connectionId="173" xr16:uid="{160C3FF6-4FEA-45B2-95DF-02AC6E96D12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EGF_MM" headers="0" connectionId="172" xr16:uid="{9A23868B-FF38-4974-8A29-A0614153C7E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171" xr16:uid="{C79F4102-589C-4537-AA20-5B959054BB7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EGF_GOV_SEC" connectionId="170" xr16:uid="{C6A5AFB4-6B87-4A1F-BFC4-1760EC27819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EGF_EQ" connectionId="169" xr16:uid="{528B746F-61FA-4FA3-BDE1-00C8BBB9965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EQPEFNAV" headers="0" connectionId="109" xr16:uid="{829502E8-C634-49FA-860B-1446D3F6FA0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EQPEF_EQ" connectionId="108" xr16:uid="{92233DC6-11B1-432C-8A15-FB657851169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TSF96NAV" headers="0" connectionId="131" xr16:uid="{38D242F0-95CC-4CBD-A2F8-7E91B96F603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TSF96_EQ" connectionId="130" xr16:uid="{F6FBBBF2-E731-4862-9FF4-25A922A5AC9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MCAPFNAV" headers="0" connectionId="119" xr16:uid="{7F21C1B6-8098-47A8-8970-8EBEACFEC66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MCAPF_EQ" connectionId="118" xr16:uid="{35274022-55D7-471E-9F4E-58893B900D5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FEF_EQ" connectionId="120" xr16:uid="{FB1BE867-CC60-4BB5-A6C8-1A6D7D4652E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FEFNAV" headers="0" connectionId="121" xr16:uid="{106A5C21-4147-4903-85CA-49F2B5AFD9E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TOFE_EQ_Related" headers="0" connectionId="138" xr16:uid="{AF4347CC-2235-425C-83ED-D440FD3D8360}"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TOFENAV" headers="0" connectionId="139" xr16:uid="{21A89CBF-F828-4D92-85F5-822BC233F07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TOFE_EQ" connectionId="137" xr16:uid="{C2E8FB69-F8FA-4006-9751-4B1EDC5BA39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EOF_EQ" connectionId="134" xr16:uid="{F52A8CE2-9D8C-4466-9706-ACACC37B3F7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EOF_EQ_Related" headers="0" connectionId="135" xr16:uid="{25E87781-B64D-48B5-9DE0-1230BEA4C1DF}"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EOFNAV" headers="0" connectionId="136" xr16:uid="{8EF6A2FA-CB2E-4F16-9351-359C0F8D384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INRNAV" headers="0" connectionId="141" xr16:uid="{3F395915-3EDD-497B-8FF8-E0B7DAA623B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INR_EQ" connectionId="140" xr16:uid="{CB9D28FA-86D3-44FA-BCC4-EDD9223CF26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SCAPF_EQ_Related" headers="0" connectionId="158" xr16:uid="{2D66831A-C087-410F-BA72-5808747F54B3}"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SCAPFNAV" headers="0" connectionId="159" xr16:uid="{F2AF6EF7-FA41-4CCF-A605-3271952E2FD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SCAPF_EQ" connectionId="157" xr16:uid="{824451D0-91C5-4632-901C-5ECCA3586E1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IFSANAV" headers="0" connectionId="125" xr16:uid="{CB911326-3FF8-4752-9FFA-D9217A87573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IFSA_EQ" connectionId="124" xr16:uid="{0456DA86-1BB1-4D77-B9C3-275659F878A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IFNANAV" headers="0" connectionId="123" xr16:uid="{E839B6DB-0D0C-400F-88F8-24556332EAB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IFNA_EQ" connectionId="122" xr16:uid="{9CED19C0-5DF6-4BC7-A34A-491ECBC6393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NETFNAV" headers="0" connectionId="143" xr16:uid="{0F961493-D2BA-446C-B971-420BA76EDEA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NETF_EQ" connectionId="142" xr16:uid="{1F0F5F55-B201-4A2A-A48D-9C3AE76451D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NPBETFNAV" headers="0" connectionId="145" xr16:uid="{99B51EA5-7FD2-4DB6-AA16-62D09ACCAA7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NPBETF_EQ" connectionId="144" xr16:uid="{32F358A1-1F4C-491E-920B-DC27F02A088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BFSFNAV" headers="0" connectionId="105" xr16:uid="{54A41BC5-62CA-4088-BE9A-88BE4C85C80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BFSF_EQ" connectionId="104" xr16:uid="{9CECE427-CC2D-4727-98F6-94768104A8C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DIFNAV" headers="0" connectionId="107" xr16:uid="{961EDDC4-AED9-43E5-BFDD-0614AED4D42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DIF_EQ" connectionId="106" xr16:uid="{EE9A337B-EA5E-4952-926C-FF8585A6648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ICFNAV" headers="0" connectionId="127" xr16:uid="{54F3EFB0-A306-449C-BE43-B96AE88A79F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ICF_EQ" connectionId="126" xr16:uid="{5E3B7AFD-AAC1-4459-99E4-B32229C6C37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IPHFNAV" headers="0" connectionId="129" xr16:uid="{265FB20A-6160-4F5D-BAF9-71161A16CFC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IPHF_EQ" connectionId="128" xr16:uid="{1714567B-8DFB-4B23-9941-56252AEF078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REFNAV" headers="0" connectionId="149" xr16:uid="{35DA837F-C85F-45B2-B98E-B342A208E29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REF_EQ" connectionId="148" xr16:uid="{70D42910-E707-409E-BEE3-0845693680C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ISFNAV" headers="0" connectionId="133" xr16:uid="{661B95C2-4190-44F6-B9F7-F09742DAFEC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ISF_EQ" connectionId="132" xr16:uid="{9CD4D8FB-38C9-4DC3-B4DD-7F86A0A61E5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CSNAV" headers="0" connectionId="117" xr16:uid="{09E3BE9F-A98C-4A10-83B5-E66FAE272E1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CS_EQ" connectionId="116" xr16:uid="{EC5DA745-7330-41E0-9321-DAFB564BE44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YCF_EQ" connectionId="180" xr16:uid="{FADE00F8-C52C-49F4-80E0-19D4D9B8414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YCFNAV" headers="0" connectionId="1" xr16:uid="{F21AA1E4-8BB3-45B6-89A7-A68AB934288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QNTFNAV" headers="0" connectionId="147" xr16:uid="{D13406F5-5D0F-4E9F-BD53-55E12B4912A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QNTF_EQ" connectionId="146" xr16:uid="{FBA39F59-25EC-400C-AABE-56F544A916A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VFS1NAV" headers="0" connectionId="161" xr16:uid="{146F242A-38D4-43C0-A43D-47F53C5B44B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VFS1_EQ" connectionId="160" xr16:uid="{0C274AB0-A790-4E58-8CD9-6686C99BBDD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VFS2NAV" headers="0" connectionId="163" xr16:uid="{F784A8E9-36C8-415F-8FA3-9CAB7EF8135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VFS2_EQ" connectionId="162" xr16:uid="{26B6A1AA-82D2-4B7C-995C-B2AEBB53268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FM56F_Debt_Related" connectionId="50" xr16:uid="{EFB51C30-E5D0-4AEC-BD2F-4B37C3D5C10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FM56FNAV" headers="0" connectionId="51" xr16:uid="{FCCA4369-5431-4FB2-B868-A468F331F92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FM56DNAV" headers="0" connectionId="49" xr16:uid="{01D8A189-0DDD-49DE-8E50-3A77C6269DD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FM56D_Debt_Related" connectionId="48" xr16:uid="{B96600AE-DA22-45FB-9074-826E9E13A0E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FM56C_Debt_Related" connectionId="46" xr16:uid="{ECDC3D86-5EBF-4132-961F-0AF84AD7391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FM56CNAV" headers="0" connectionId="47" xr16:uid="{B2EF1BB4-1A77-471C-BA16-BD5DEAA1830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FM56B_Debt_Related" connectionId="44" xr16:uid="{1A25B2A8-1291-4255-9C9D-3937BC22B06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FM56BNAV" headers="0" connectionId="45" xr16:uid="{2AB5AEF2-F96A-426F-8549-398EC0DD21A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FM56A_Debt_Related" connectionId="42" xr16:uid="{57BCCA4F-085D-4173-83A5-EF219D0D267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FM56ANAV" headers="0" connectionId="43" xr16:uid="{A741F5DF-A10C-4A35-8054-C77F69A55A4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FM55INAV" headers="0" connectionId="41" xr16:uid="{704ECF8F-CC49-4ADB-8289-485B7C33C4A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FM55I_Debt_Related" connectionId="40" xr16:uid="{C71315CE-B9AE-4715-A83A-3EC67FEA6CF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FM55G_GOV_SEC" connectionId="37" xr16:uid="{580693DE-36E9-45F8-A425-6BDD0B18CCD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FM55GNAV" headers="0" connectionId="39" xr16:uid="{C857B6C1-527F-4E29-99D1-7C9E5B29212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FM55G_Debt_Related" headers="0" connectionId="38" xr16:uid="{791F20A5-406A-48C0-BA47-783A7708B74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4.xml><?xml version="1.0" encoding="utf-8"?>
<queryTable xmlns="http://schemas.openxmlformats.org/spreadsheetml/2006/main" xmlns:mc="http://schemas.openxmlformats.org/markup-compatibility/2006" xmlns:xr16="http://schemas.microsoft.com/office/spreadsheetml/2017/revision16" mc:Ignorable="xr16" name="TFM55F_GOV_SEC" connectionId="34" xr16:uid="{4EFE07F2-8D46-4F95-8332-73F3178E675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5.xml><?xml version="1.0" encoding="utf-8"?>
<queryTable xmlns="http://schemas.openxmlformats.org/spreadsheetml/2006/main" xmlns:mc="http://schemas.openxmlformats.org/markup-compatibility/2006" xmlns:xr16="http://schemas.microsoft.com/office/spreadsheetml/2017/revision16" mc:Ignorable="xr16" name="TFM55FNAV" headers="0" connectionId="36" xr16:uid="{2ECC1359-0BAF-4E43-B928-FA6B42DB828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6.xml><?xml version="1.0" encoding="utf-8"?>
<queryTable xmlns="http://schemas.openxmlformats.org/spreadsheetml/2006/main" xmlns:mc="http://schemas.openxmlformats.org/markup-compatibility/2006" xmlns:xr16="http://schemas.microsoft.com/office/spreadsheetml/2017/revision16" mc:Ignorable="xr16" name="TFM55F_Debt_Related" headers="0" connectionId="35" xr16:uid="{85698445-F4AE-48C7-B577-DB9D0251C09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7.xml><?xml version="1.0" encoding="utf-8"?>
<queryTable xmlns="http://schemas.openxmlformats.org/spreadsheetml/2006/main" xmlns:mc="http://schemas.openxmlformats.org/markup-compatibility/2006" xmlns:xr16="http://schemas.microsoft.com/office/spreadsheetml/2017/revision16" mc:Ignorable="xr16" name="TFM55E_GOV_SEC" connectionId="31" xr16:uid="{9BCE7692-D2AD-45DE-9CE6-38082D63FA7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8.xml><?xml version="1.0" encoding="utf-8"?>
<queryTable xmlns="http://schemas.openxmlformats.org/spreadsheetml/2006/main" xmlns:mc="http://schemas.openxmlformats.org/markup-compatibility/2006" xmlns:xr16="http://schemas.microsoft.com/office/spreadsheetml/2017/revision16" mc:Ignorable="xr16" name="TFM55ENAV" headers="0" connectionId="33" xr16:uid="{705825D3-3C3F-460E-B345-958A8126B8A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9.xml><?xml version="1.0" encoding="utf-8"?>
<queryTable xmlns="http://schemas.openxmlformats.org/spreadsheetml/2006/main" xmlns:mc="http://schemas.openxmlformats.org/markup-compatibility/2006" xmlns:xr16="http://schemas.microsoft.com/office/spreadsheetml/2017/revision16" mc:Ignorable="xr16" name="TFM55E_Debt_Related" headers="0" connectionId="32" xr16:uid="{2D3F0CB5-66E4-44DF-BB2F-8B8BFB07432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0.xml><?xml version="1.0" encoding="utf-8"?>
<queryTable xmlns="http://schemas.openxmlformats.org/spreadsheetml/2006/main" xmlns:mc="http://schemas.openxmlformats.org/markup-compatibility/2006" xmlns:xr16="http://schemas.microsoft.com/office/spreadsheetml/2017/revision16" mc:Ignorable="xr16" name="TFM55D_GOV_SEC" connectionId="28" xr16:uid="{4EC1089D-AB85-4E97-84A1-AF5A1A97636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1.xml><?xml version="1.0" encoding="utf-8"?>
<queryTable xmlns="http://schemas.openxmlformats.org/spreadsheetml/2006/main" xmlns:mc="http://schemas.openxmlformats.org/markup-compatibility/2006" xmlns:xr16="http://schemas.microsoft.com/office/spreadsheetml/2017/revision16" mc:Ignorable="xr16" name="TFM55DNAV" headers="0" connectionId="30" xr16:uid="{5D876EE2-F0F9-4011-BAD2-5C65C6A2E1A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2.xml><?xml version="1.0" encoding="utf-8"?>
<queryTable xmlns="http://schemas.openxmlformats.org/spreadsheetml/2006/main" xmlns:mc="http://schemas.openxmlformats.org/markup-compatibility/2006" xmlns:xr16="http://schemas.microsoft.com/office/spreadsheetml/2017/revision16" mc:Ignorable="xr16" name="TFM55D_Debt_Related" headers="0" connectionId="29" xr16:uid="{22D6813F-8DF1-40F3-ADEC-7E1F5C088F3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3.xml><?xml version="1.0" encoding="utf-8"?>
<queryTable xmlns="http://schemas.openxmlformats.org/spreadsheetml/2006/main" xmlns:mc="http://schemas.openxmlformats.org/markup-compatibility/2006" xmlns:xr16="http://schemas.microsoft.com/office/spreadsheetml/2017/revision16" mc:Ignorable="xr16" name="TFM55B_GOV_SEC" connectionId="25" xr16:uid="{683B35F7-0FA0-487E-A519-F49CCC07523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4.xml><?xml version="1.0" encoding="utf-8"?>
<queryTable xmlns="http://schemas.openxmlformats.org/spreadsheetml/2006/main" xmlns:mc="http://schemas.openxmlformats.org/markup-compatibility/2006" xmlns:xr16="http://schemas.microsoft.com/office/spreadsheetml/2017/revision16" mc:Ignorable="xr16" name="TFM55BNAV" headers="0" connectionId="27" xr16:uid="{82451170-5669-407F-B979-BFE77FD1EB7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5.xml><?xml version="1.0" encoding="utf-8"?>
<queryTable xmlns="http://schemas.openxmlformats.org/spreadsheetml/2006/main" xmlns:mc="http://schemas.openxmlformats.org/markup-compatibility/2006" xmlns:xr16="http://schemas.microsoft.com/office/spreadsheetml/2017/revision16" mc:Ignorable="xr16" name="TFM55B_Debt_Related" headers="0" connectionId="26" xr16:uid="{F34CCE66-E4C0-42E9-AFB0-CB98A7FB5FF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6.xml><?xml version="1.0" encoding="utf-8"?>
<queryTable xmlns="http://schemas.openxmlformats.org/spreadsheetml/2006/main" xmlns:mc="http://schemas.openxmlformats.org/markup-compatibility/2006" xmlns:xr16="http://schemas.microsoft.com/office/spreadsheetml/2017/revision16" mc:Ignorable="xr16" name="TFM55A_Debt_Related" headers="0" connectionId="22" xr16:uid="{2D8E3CE7-3AC2-4DA0-ADC7-F7470417671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7.xml><?xml version="1.0" encoding="utf-8"?>
<queryTable xmlns="http://schemas.openxmlformats.org/spreadsheetml/2006/main" xmlns:mc="http://schemas.openxmlformats.org/markup-compatibility/2006" xmlns:xr16="http://schemas.microsoft.com/office/spreadsheetml/2017/revision16" mc:Ignorable="xr16" name="TFM55A_GOV_SEC" connectionId="21" xr16:uid="{E5C603CD-95C9-4DB3-9F67-B8A18D6627C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8.xml><?xml version="1.0" encoding="utf-8"?>
<queryTable xmlns="http://schemas.openxmlformats.org/spreadsheetml/2006/main" xmlns:mc="http://schemas.openxmlformats.org/markup-compatibility/2006" xmlns:xr16="http://schemas.microsoft.com/office/spreadsheetml/2017/revision16" mc:Ignorable="xr16" name="TFM55ANAV" headers="0" connectionId="24" xr16:uid="{0537FC38-8216-4F2B-8C87-847B5D71E53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9.xml><?xml version="1.0" encoding="utf-8"?>
<queryTable xmlns="http://schemas.openxmlformats.org/spreadsheetml/2006/main" xmlns:mc="http://schemas.openxmlformats.org/markup-compatibility/2006" xmlns:xr16="http://schemas.microsoft.com/office/spreadsheetml/2017/revision16" mc:Ignorable="xr16" name="TFM55A_MM" headers="0" connectionId="23" xr16:uid="{B0598D60-D996-4271-83B4-557A3597ECA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0.xml><?xml version="1.0" encoding="utf-8"?>
<queryTable xmlns="http://schemas.openxmlformats.org/spreadsheetml/2006/main" xmlns:mc="http://schemas.openxmlformats.org/markup-compatibility/2006" xmlns:xr16="http://schemas.microsoft.com/office/spreadsheetml/2017/revision16" mc:Ignorable="xr16" name="TFM54A_GOV_SEC" connectionId="18" xr16:uid="{4AA10691-580B-48CA-B998-1058CEEDB50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1.xml><?xml version="1.0" encoding="utf-8"?>
<queryTable xmlns="http://schemas.openxmlformats.org/spreadsheetml/2006/main" xmlns:mc="http://schemas.openxmlformats.org/markup-compatibility/2006" xmlns:xr16="http://schemas.microsoft.com/office/spreadsheetml/2017/revision16" mc:Ignorable="xr16" name="TFM54ANAV" headers="0" connectionId="20" xr16:uid="{2174BC99-6C7D-4B81-BC59-90BD3B48E30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2.xml><?xml version="1.0" encoding="utf-8"?>
<queryTable xmlns="http://schemas.openxmlformats.org/spreadsheetml/2006/main" xmlns:mc="http://schemas.openxmlformats.org/markup-compatibility/2006" xmlns:xr16="http://schemas.microsoft.com/office/spreadsheetml/2017/revision16" mc:Ignorable="xr16" name="TFM54A_Debt_Related" headers="0" connectionId="19" xr16:uid="{A251A408-DB42-46BF-B9CE-9B5ADB7BE96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3.xml><?xml version="1.0" encoding="utf-8"?>
<queryTable xmlns="http://schemas.openxmlformats.org/spreadsheetml/2006/main" xmlns:mc="http://schemas.openxmlformats.org/markup-compatibility/2006" xmlns:xr16="http://schemas.microsoft.com/office/spreadsheetml/2017/revision16" mc:Ignorable="xr16" name="TFM53B_GOV_SEC" connectionId="15" xr16:uid="{D49E7FD3-AD01-4064-B8B8-325D7107EA1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4.xml><?xml version="1.0" encoding="utf-8"?>
<queryTable xmlns="http://schemas.openxmlformats.org/spreadsheetml/2006/main" xmlns:mc="http://schemas.openxmlformats.org/markup-compatibility/2006" xmlns:xr16="http://schemas.microsoft.com/office/spreadsheetml/2017/revision16" mc:Ignorable="xr16" name="TFM53BNAV" headers="0" connectionId="17" xr16:uid="{73EAE40B-5F1F-414B-B658-745B040BD0E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5.xml><?xml version="1.0" encoding="utf-8"?>
<queryTable xmlns="http://schemas.openxmlformats.org/spreadsheetml/2006/main" xmlns:mc="http://schemas.openxmlformats.org/markup-compatibility/2006" xmlns:xr16="http://schemas.microsoft.com/office/spreadsheetml/2017/revision16" mc:Ignorable="xr16" name="TFM53B_Debt_Related" headers="0" connectionId="16" xr16:uid="{B872145D-E25A-45B6-B3B8-0C90C8BD09D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6.xml><?xml version="1.0" encoding="utf-8"?>
<queryTable xmlns="http://schemas.openxmlformats.org/spreadsheetml/2006/main" xmlns:mc="http://schemas.openxmlformats.org/markup-compatibility/2006" xmlns:xr16="http://schemas.microsoft.com/office/spreadsheetml/2017/revision16" mc:Ignorable="xr16" name="TFM53A_GOV_SEC" connectionId="10" xr16:uid="{0EC51362-6473-4D51-A76D-370D1AFAB85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7.xml><?xml version="1.0" encoding="utf-8"?>
<queryTable xmlns="http://schemas.openxmlformats.org/spreadsheetml/2006/main" xmlns:mc="http://schemas.openxmlformats.org/markup-compatibility/2006" xmlns:xr16="http://schemas.microsoft.com/office/spreadsheetml/2017/revision16" mc:Ignorable="xr16" name="TFM53ANAV" headers="0" connectionId="14" xr16:uid="{F542F90F-CB88-41F7-ACEA-128E3EE33E9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8.xml><?xml version="1.0" encoding="utf-8"?>
<queryTable xmlns="http://schemas.openxmlformats.org/spreadsheetml/2006/main" xmlns:mc="http://schemas.openxmlformats.org/markup-compatibility/2006" xmlns:xr16="http://schemas.microsoft.com/office/spreadsheetml/2017/revision16" mc:Ignorable="xr16" name="TFM53A_MM" headers="0" connectionId="13" xr16:uid="{2EA8FFC1-17E1-46F4-B82A-1A0DFA8E038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9.xml><?xml version="1.0" encoding="utf-8"?>
<queryTable xmlns="http://schemas.openxmlformats.org/spreadsheetml/2006/main" xmlns:mc="http://schemas.openxmlformats.org/markup-compatibility/2006" xmlns:xr16="http://schemas.microsoft.com/office/spreadsheetml/2017/revision16" mc:Ignorable="xr16" name="TFM53A_Debt_Related_UNLISTED" headers="0" connectionId="12" xr16:uid="{897B11D1-6DC4-47AD-BA57-D274AD20AB84}"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80.xml><?xml version="1.0" encoding="utf-8"?>
<queryTable xmlns="http://schemas.openxmlformats.org/spreadsheetml/2006/main" xmlns:mc="http://schemas.openxmlformats.org/markup-compatibility/2006" xmlns:xr16="http://schemas.microsoft.com/office/spreadsheetml/2017/revision16" mc:Ignorable="xr16" name="TFM53A_Debt_Related" headers="0" connectionId="11" xr16:uid="{332479F7-39FD-442D-9A73-B3278294FFD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queryTable" Target="../queryTables/queryTable7.xml"/><Relationship Id="rId3" Type="http://schemas.openxmlformats.org/officeDocument/2006/relationships/queryTable" Target="../queryTables/queryTable2.xml"/><Relationship Id="rId7" Type="http://schemas.openxmlformats.org/officeDocument/2006/relationships/queryTable" Target="../queryTables/queryTable6.x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queryTable" Target="../queryTables/queryTable5.xml"/><Relationship Id="rId5" Type="http://schemas.openxmlformats.org/officeDocument/2006/relationships/queryTable" Target="../queryTables/queryTable4.xml"/><Relationship Id="rId4" Type="http://schemas.openxmlformats.org/officeDocument/2006/relationships/queryTable" Target="../queryTables/queryTable3.xml"/><Relationship Id="rId9" Type="http://schemas.openxmlformats.org/officeDocument/2006/relationships/queryTable" Target="../queryTables/queryTable8.xml"/></Relationships>
</file>

<file path=xl/worksheets/_rels/sheet4.xml.rels><?xml version="1.0" encoding="UTF-8" standalone="yes"?>
<Relationships xmlns="http://schemas.openxmlformats.org/package/2006/relationships"><Relationship Id="rId8" Type="http://schemas.openxmlformats.org/officeDocument/2006/relationships/queryTable" Target="../queryTables/queryTable14.xml"/><Relationship Id="rId3" Type="http://schemas.openxmlformats.org/officeDocument/2006/relationships/queryTable" Target="../queryTables/queryTable9.xml"/><Relationship Id="rId7" Type="http://schemas.openxmlformats.org/officeDocument/2006/relationships/queryTable" Target="../queryTables/queryTable13.xml"/><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queryTable" Target="../queryTables/queryTable12.xml"/><Relationship Id="rId5" Type="http://schemas.openxmlformats.org/officeDocument/2006/relationships/queryTable" Target="../queryTables/queryTable11.xml"/><Relationship Id="rId10" Type="http://schemas.openxmlformats.org/officeDocument/2006/relationships/queryTable" Target="../queryTables/queryTable16.xml"/><Relationship Id="rId4" Type="http://schemas.openxmlformats.org/officeDocument/2006/relationships/queryTable" Target="../queryTables/queryTable10.xml"/><Relationship Id="rId9" Type="http://schemas.openxmlformats.org/officeDocument/2006/relationships/queryTable" Target="../queryTables/queryTable15.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18.xml"/><Relationship Id="rId7" Type="http://schemas.openxmlformats.org/officeDocument/2006/relationships/queryTable" Target="../queryTables/queryTable22.xml"/><Relationship Id="rId2" Type="http://schemas.openxmlformats.org/officeDocument/2006/relationships/queryTable" Target="../queryTables/queryTable17.xml"/><Relationship Id="rId1" Type="http://schemas.openxmlformats.org/officeDocument/2006/relationships/drawing" Target="../drawings/drawing3.xml"/><Relationship Id="rId6" Type="http://schemas.openxmlformats.org/officeDocument/2006/relationships/queryTable" Target="../queryTables/queryTable21.xml"/><Relationship Id="rId5" Type="http://schemas.openxmlformats.org/officeDocument/2006/relationships/queryTable" Target="../queryTables/queryTable20.xml"/><Relationship Id="rId4" Type="http://schemas.openxmlformats.org/officeDocument/2006/relationships/queryTable" Target="../queryTables/queryTable19.xml"/></Relationships>
</file>

<file path=xl/worksheets/_rels/sheet6.xml.rels><?xml version="1.0" encoding="UTF-8" standalone="yes"?>
<Relationships xmlns="http://schemas.openxmlformats.org/package/2006/relationships"><Relationship Id="rId8" Type="http://schemas.openxmlformats.org/officeDocument/2006/relationships/queryTable" Target="../queryTables/queryTable28.xml"/><Relationship Id="rId3" Type="http://schemas.openxmlformats.org/officeDocument/2006/relationships/queryTable" Target="../queryTables/queryTable23.xml"/><Relationship Id="rId7" Type="http://schemas.openxmlformats.org/officeDocument/2006/relationships/queryTable" Target="../queryTables/queryTable27.x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openxmlformats.org/officeDocument/2006/relationships/queryTable" Target="../queryTables/queryTable26.xml"/><Relationship Id="rId5" Type="http://schemas.openxmlformats.org/officeDocument/2006/relationships/queryTable" Target="../queryTables/queryTable25.xml"/><Relationship Id="rId4" Type="http://schemas.openxmlformats.org/officeDocument/2006/relationships/queryTable" Target="../queryTables/queryTable24.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30.xml"/><Relationship Id="rId2" Type="http://schemas.openxmlformats.org/officeDocument/2006/relationships/queryTable" Target="../queryTables/queryTable29.xml"/><Relationship Id="rId1" Type="http://schemas.openxmlformats.org/officeDocument/2006/relationships/drawing" Target="../drawings/drawing5.xml"/><Relationship Id="rId5" Type="http://schemas.openxmlformats.org/officeDocument/2006/relationships/queryTable" Target="../queryTables/queryTable32.xml"/><Relationship Id="rId4" Type="http://schemas.openxmlformats.org/officeDocument/2006/relationships/queryTable" Target="../queryTables/queryTable31.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34.xml"/><Relationship Id="rId2" Type="http://schemas.openxmlformats.org/officeDocument/2006/relationships/queryTable" Target="../queryTables/queryTable33.xml"/><Relationship Id="rId1" Type="http://schemas.openxmlformats.org/officeDocument/2006/relationships/drawing" Target="../drawings/drawing6.xml"/><Relationship Id="rId4" Type="http://schemas.openxmlformats.org/officeDocument/2006/relationships/queryTable" Target="../queryTables/queryTable35.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37.xml"/><Relationship Id="rId7" Type="http://schemas.openxmlformats.org/officeDocument/2006/relationships/queryTable" Target="../queryTables/queryTable41.xml"/><Relationship Id="rId2" Type="http://schemas.openxmlformats.org/officeDocument/2006/relationships/queryTable" Target="../queryTables/queryTable36.xml"/><Relationship Id="rId1" Type="http://schemas.openxmlformats.org/officeDocument/2006/relationships/drawing" Target="../drawings/drawing7.xml"/><Relationship Id="rId6" Type="http://schemas.openxmlformats.org/officeDocument/2006/relationships/queryTable" Target="../queryTables/queryTable40.xml"/><Relationship Id="rId5" Type="http://schemas.openxmlformats.org/officeDocument/2006/relationships/queryTable" Target="../queryTables/queryTable39.xml"/><Relationship Id="rId4" Type="http://schemas.openxmlformats.org/officeDocument/2006/relationships/queryTable" Target="../queryTables/queryTable38.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43.xml"/><Relationship Id="rId7" Type="http://schemas.openxmlformats.org/officeDocument/2006/relationships/queryTable" Target="../queryTables/queryTable47.xml"/><Relationship Id="rId2" Type="http://schemas.openxmlformats.org/officeDocument/2006/relationships/queryTable" Target="../queryTables/queryTable42.xml"/><Relationship Id="rId1" Type="http://schemas.openxmlformats.org/officeDocument/2006/relationships/drawing" Target="../drawings/drawing8.xml"/><Relationship Id="rId6" Type="http://schemas.openxmlformats.org/officeDocument/2006/relationships/queryTable" Target="../queryTables/queryTable46.xml"/><Relationship Id="rId5" Type="http://schemas.openxmlformats.org/officeDocument/2006/relationships/queryTable" Target="../queryTables/queryTable45.xml"/><Relationship Id="rId4" Type="http://schemas.openxmlformats.org/officeDocument/2006/relationships/queryTable" Target="../queryTables/queryTable44.xml"/></Relationships>
</file>

<file path=xl/worksheets/_rels/sheet11.xml.rels><?xml version="1.0" encoding="UTF-8" standalone="yes"?>
<Relationships xmlns="http://schemas.openxmlformats.org/package/2006/relationships"><Relationship Id="rId8" Type="http://schemas.openxmlformats.org/officeDocument/2006/relationships/queryTable" Target="../queryTables/queryTable54.xml"/><Relationship Id="rId3" Type="http://schemas.openxmlformats.org/officeDocument/2006/relationships/queryTable" Target="../queryTables/queryTable49.xml"/><Relationship Id="rId7" Type="http://schemas.openxmlformats.org/officeDocument/2006/relationships/queryTable" Target="../queryTables/queryTable53.xml"/><Relationship Id="rId2" Type="http://schemas.openxmlformats.org/officeDocument/2006/relationships/queryTable" Target="../queryTables/queryTable48.xml"/><Relationship Id="rId1" Type="http://schemas.openxmlformats.org/officeDocument/2006/relationships/drawing" Target="../drawings/drawing9.xml"/><Relationship Id="rId6" Type="http://schemas.openxmlformats.org/officeDocument/2006/relationships/queryTable" Target="../queryTables/queryTable52.xml"/><Relationship Id="rId5" Type="http://schemas.openxmlformats.org/officeDocument/2006/relationships/queryTable" Target="../queryTables/queryTable51.xml"/><Relationship Id="rId4" Type="http://schemas.openxmlformats.org/officeDocument/2006/relationships/queryTable" Target="../queryTables/queryTable50.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56.xml"/><Relationship Id="rId2" Type="http://schemas.openxmlformats.org/officeDocument/2006/relationships/queryTable" Target="../queryTables/queryTable55.xml"/><Relationship Id="rId1" Type="http://schemas.openxmlformats.org/officeDocument/2006/relationships/drawing" Target="../drawings/drawing10.xml"/><Relationship Id="rId5" Type="http://schemas.openxmlformats.org/officeDocument/2006/relationships/queryTable" Target="../queryTables/queryTable58.xml"/><Relationship Id="rId4" Type="http://schemas.openxmlformats.org/officeDocument/2006/relationships/queryTable" Target="../queryTables/queryTable57.xml"/></Relationships>
</file>

<file path=xl/worksheets/_rels/sheet13.xml.rels><?xml version="1.0" encoding="UTF-8" standalone="yes"?>
<Relationships xmlns="http://schemas.openxmlformats.org/package/2006/relationships"><Relationship Id="rId2" Type="http://schemas.openxmlformats.org/officeDocument/2006/relationships/queryTable" Target="../queryTables/queryTable59.xml"/><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61.xml"/><Relationship Id="rId2" Type="http://schemas.openxmlformats.org/officeDocument/2006/relationships/queryTable" Target="../queryTables/queryTable60.xml"/><Relationship Id="rId1" Type="http://schemas.openxmlformats.org/officeDocument/2006/relationships/drawing" Target="../drawings/drawing12.xml"/><Relationship Id="rId5" Type="http://schemas.openxmlformats.org/officeDocument/2006/relationships/queryTable" Target="../queryTables/queryTable63.xml"/><Relationship Id="rId4" Type="http://schemas.openxmlformats.org/officeDocument/2006/relationships/queryTable" Target="../queryTables/queryTable62.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65.xml"/><Relationship Id="rId2" Type="http://schemas.openxmlformats.org/officeDocument/2006/relationships/queryTable" Target="../queryTables/queryTable64.xml"/><Relationship Id="rId1" Type="http://schemas.openxmlformats.org/officeDocument/2006/relationships/drawing" Target="../drawings/drawing13.xml"/><Relationship Id="rId4" Type="http://schemas.openxmlformats.org/officeDocument/2006/relationships/queryTable" Target="../queryTables/queryTable66.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68.xml"/><Relationship Id="rId2" Type="http://schemas.openxmlformats.org/officeDocument/2006/relationships/queryTable" Target="../queryTables/queryTable67.xml"/><Relationship Id="rId1" Type="http://schemas.openxmlformats.org/officeDocument/2006/relationships/drawing" Target="../drawings/drawing14.xml"/><Relationship Id="rId5" Type="http://schemas.openxmlformats.org/officeDocument/2006/relationships/queryTable" Target="../queryTables/queryTable70.xml"/><Relationship Id="rId4" Type="http://schemas.openxmlformats.org/officeDocument/2006/relationships/queryTable" Target="../queryTables/queryTable69.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72.xml"/><Relationship Id="rId2" Type="http://schemas.openxmlformats.org/officeDocument/2006/relationships/queryTable" Target="../queryTables/queryTable71.xml"/><Relationship Id="rId1" Type="http://schemas.openxmlformats.org/officeDocument/2006/relationships/drawing" Target="../drawings/drawing15.xml"/><Relationship Id="rId4" Type="http://schemas.openxmlformats.org/officeDocument/2006/relationships/queryTable" Target="../queryTables/queryTable73.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75.xml"/><Relationship Id="rId2" Type="http://schemas.openxmlformats.org/officeDocument/2006/relationships/queryTable" Target="../queryTables/queryTable74.xml"/><Relationship Id="rId1" Type="http://schemas.openxmlformats.org/officeDocument/2006/relationships/drawing" Target="../drawings/drawing16.xml"/><Relationship Id="rId5" Type="http://schemas.openxmlformats.org/officeDocument/2006/relationships/queryTable" Target="../queryTables/queryTable77.xml"/><Relationship Id="rId4" Type="http://schemas.openxmlformats.org/officeDocument/2006/relationships/queryTable" Target="../queryTables/queryTable76.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79.xml"/><Relationship Id="rId2" Type="http://schemas.openxmlformats.org/officeDocument/2006/relationships/queryTable" Target="../queryTables/queryTable78.xml"/><Relationship Id="rId1" Type="http://schemas.openxmlformats.org/officeDocument/2006/relationships/drawing" Target="../drawings/drawing17.xml"/><Relationship Id="rId6" Type="http://schemas.openxmlformats.org/officeDocument/2006/relationships/queryTable" Target="../queryTables/queryTable82.xml"/><Relationship Id="rId5" Type="http://schemas.openxmlformats.org/officeDocument/2006/relationships/queryTable" Target="../queryTables/queryTable81.xml"/><Relationship Id="rId4" Type="http://schemas.openxmlformats.org/officeDocument/2006/relationships/queryTable" Target="../queryTables/queryTable80.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84.xml"/><Relationship Id="rId2" Type="http://schemas.openxmlformats.org/officeDocument/2006/relationships/queryTable" Target="../queryTables/queryTable83.xml"/><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85.xml"/><Relationship Id="rId7" Type="http://schemas.openxmlformats.org/officeDocument/2006/relationships/queryTable" Target="../queryTables/queryTable89.xml"/><Relationship Id="rId2" Type="http://schemas.openxmlformats.org/officeDocument/2006/relationships/drawing" Target="../drawings/drawing19.xml"/><Relationship Id="rId1" Type="http://schemas.openxmlformats.org/officeDocument/2006/relationships/printerSettings" Target="../printerSettings/printerSettings6.bin"/><Relationship Id="rId6" Type="http://schemas.openxmlformats.org/officeDocument/2006/relationships/queryTable" Target="../queryTables/queryTable88.xml"/><Relationship Id="rId5" Type="http://schemas.openxmlformats.org/officeDocument/2006/relationships/queryTable" Target="../queryTables/queryTable87.xml"/><Relationship Id="rId4" Type="http://schemas.openxmlformats.org/officeDocument/2006/relationships/queryTable" Target="../queryTables/queryTable86.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91.xml"/><Relationship Id="rId2" Type="http://schemas.openxmlformats.org/officeDocument/2006/relationships/queryTable" Target="../queryTables/queryTable90.xml"/><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93.xml"/><Relationship Id="rId2" Type="http://schemas.openxmlformats.org/officeDocument/2006/relationships/queryTable" Target="../queryTables/queryTable92.xml"/><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95.xml"/><Relationship Id="rId2" Type="http://schemas.openxmlformats.org/officeDocument/2006/relationships/queryTable" Target="../queryTables/queryTable94.xml"/><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97.xml"/><Relationship Id="rId2" Type="http://schemas.openxmlformats.org/officeDocument/2006/relationships/queryTable" Target="../queryTables/queryTable96.xml"/><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99.xml"/><Relationship Id="rId2" Type="http://schemas.openxmlformats.org/officeDocument/2006/relationships/queryTable" Target="../queryTables/queryTable98.xml"/><Relationship Id="rId1" Type="http://schemas.openxmlformats.org/officeDocument/2006/relationships/drawing" Target="../drawings/drawing24.xml"/><Relationship Id="rId4" Type="http://schemas.openxmlformats.org/officeDocument/2006/relationships/queryTable" Target="../queryTables/queryTable100.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102.xml"/><Relationship Id="rId2" Type="http://schemas.openxmlformats.org/officeDocument/2006/relationships/queryTable" Target="../queryTables/queryTable101.xml"/><Relationship Id="rId1" Type="http://schemas.openxmlformats.org/officeDocument/2006/relationships/drawing" Target="../drawings/drawing25.xml"/><Relationship Id="rId4" Type="http://schemas.openxmlformats.org/officeDocument/2006/relationships/queryTable" Target="../queryTables/queryTable103.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105.xml"/><Relationship Id="rId2" Type="http://schemas.openxmlformats.org/officeDocument/2006/relationships/queryTable" Target="../queryTables/queryTable104.xml"/><Relationship Id="rId1" Type="http://schemas.openxmlformats.org/officeDocument/2006/relationships/drawing" Target="../drawings/drawing26.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106.xml"/><Relationship Id="rId2" Type="http://schemas.openxmlformats.org/officeDocument/2006/relationships/drawing" Target="../drawings/drawing27.xml"/><Relationship Id="rId1" Type="http://schemas.openxmlformats.org/officeDocument/2006/relationships/printerSettings" Target="../printerSettings/printerSettings7.bin"/><Relationship Id="rId5" Type="http://schemas.openxmlformats.org/officeDocument/2006/relationships/queryTable" Target="../queryTables/queryTable108.xml"/><Relationship Id="rId4" Type="http://schemas.openxmlformats.org/officeDocument/2006/relationships/queryTable" Target="../queryTables/queryTable107.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110.xml"/><Relationship Id="rId2" Type="http://schemas.openxmlformats.org/officeDocument/2006/relationships/queryTable" Target="../queryTables/queryTable109.xml"/><Relationship Id="rId1"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112.xml"/><Relationship Id="rId2" Type="http://schemas.openxmlformats.org/officeDocument/2006/relationships/queryTable" Target="../queryTables/queryTable111.xml"/><Relationship Id="rId1" Type="http://schemas.openxmlformats.org/officeDocument/2006/relationships/drawing" Target="../drawings/drawing29.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114.xml"/><Relationship Id="rId2" Type="http://schemas.openxmlformats.org/officeDocument/2006/relationships/queryTable" Target="../queryTables/queryTable113.xml"/><Relationship Id="rId1" Type="http://schemas.openxmlformats.org/officeDocument/2006/relationships/drawing" Target="../drawings/drawing30.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116.xml"/><Relationship Id="rId2" Type="http://schemas.openxmlformats.org/officeDocument/2006/relationships/queryTable" Target="../queryTables/queryTable115.xml"/><Relationship Id="rId1" Type="http://schemas.openxmlformats.org/officeDocument/2006/relationships/drawing" Target="../drawings/drawing31.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118.xml"/><Relationship Id="rId2" Type="http://schemas.openxmlformats.org/officeDocument/2006/relationships/queryTable" Target="../queryTables/queryTable117.xml"/><Relationship Id="rId1" Type="http://schemas.openxmlformats.org/officeDocument/2006/relationships/drawing" Target="../drawings/drawing32.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120.xml"/><Relationship Id="rId2" Type="http://schemas.openxmlformats.org/officeDocument/2006/relationships/queryTable" Target="../queryTables/queryTable119.xml"/><Relationship Id="rId1" Type="http://schemas.openxmlformats.org/officeDocument/2006/relationships/drawing" Target="../drawings/drawing33.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122.xml"/><Relationship Id="rId2" Type="http://schemas.openxmlformats.org/officeDocument/2006/relationships/queryTable" Target="../queryTables/queryTable121.xml"/><Relationship Id="rId1" Type="http://schemas.openxmlformats.org/officeDocument/2006/relationships/drawing" Target="../drawings/drawing34.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124.xml"/><Relationship Id="rId2" Type="http://schemas.openxmlformats.org/officeDocument/2006/relationships/queryTable" Target="../queryTables/queryTable123.xml"/><Relationship Id="rId1" Type="http://schemas.openxmlformats.org/officeDocument/2006/relationships/drawing" Target="../drawings/drawing35.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126.xml"/><Relationship Id="rId2" Type="http://schemas.openxmlformats.org/officeDocument/2006/relationships/queryTable" Target="../queryTables/queryTable125.xml"/><Relationship Id="rId1" Type="http://schemas.openxmlformats.org/officeDocument/2006/relationships/drawing" Target="../drawings/drawing36.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128.xml"/><Relationship Id="rId2" Type="http://schemas.openxmlformats.org/officeDocument/2006/relationships/queryTable" Target="../queryTables/queryTable127.xml"/><Relationship Id="rId1" Type="http://schemas.openxmlformats.org/officeDocument/2006/relationships/drawing" Target="../drawings/drawing37.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130.xml"/><Relationship Id="rId2" Type="http://schemas.openxmlformats.org/officeDocument/2006/relationships/queryTable" Target="../queryTables/queryTable129.xml"/><Relationship Id="rId1" Type="http://schemas.openxmlformats.org/officeDocument/2006/relationships/drawing" Target="../drawings/drawing38.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132.xml"/><Relationship Id="rId2" Type="http://schemas.openxmlformats.org/officeDocument/2006/relationships/queryTable" Target="../queryTables/queryTable131.xml"/><Relationship Id="rId1" Type="http://schemas.openxmlformats.org/officeDocument/2006/relationships/drawing" Target="../drawings/drawing39.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134.xml"/><Relationship Id="rId2" Type="http://schemas.openxmlformats.org/officeDocument/2006/relationships/queryTable" Target="../queryTables/queryTable133.xml"/><Relationship Id="rId1" Type="http://schemas.openxmlformats.org/officeDocument/2006/relationships/drawing" Target="../drawings/drawing40.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136.xml"/><Relationship Id="rId2" Type="http://schemas.openxmlformats.org/officeDocument/2006/relationships/queryTable" Target="../queryTables/queryTable135.xml"/><Relationship Id="rId1" Type="http://schemas.openxmlformats.org/officeDocument/2006/relationships/drawing" Target="../drawings/drawing41.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138.xml"/><Relationship Id="rId2" Type="http://schemas.openxmlformats.org/officeDocument/2006/relationships/queryTable" Target="../queryTables/queryTable137.xml"/><Relationship Id="rId1" Type="http://schemas.openxmlformats.org/officeDocument/2006/relationships/drawing" Target="../drawings/drawing42.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140.xml"/><Relationship Id="rId2" Type="http://schemas.openxmlformats.org/officeDocument/2006/relationships/queryTable" Target="../queryTables/queryTable139.xml"/><Relationship Id="rId1" Type="http://schemas.openxmlformats.org/officeDocument/2006/relationships/drawing" Target="../drawings/drawing43.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42.xml"/><Relationship Id="rId2" Type="http://schemas.openxmlformats.org/officeDocument/2006/relationships/queryTable" Target="../queryTables/queryTable141.xml"/><Relationship Id="rId1" Type="http://schemas.openxmlformats.org/officeDocument/2006/relationships/drawing" Target="../drawings/drawing44.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44.xml"/><Relationship Id="rId2" Type="http://schemas.openxmlformats.org/officeDocument/2006/relationships/queryTable" Target="../queryTables/queryTable143.xml"/><Relationship Id="rId1" Type="http://schemas.openxmlformats.org/officeDocument/2006/relationships/drawing" Target="../drawings/drawing45.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46.xml"/><Relationship Id="rId2" Type="http://schemas.openxmlformats.org/officeDocument/2006/relationships/queryTable" Target="../queryTables/queryTable145.xml"/><Relationship Id="rId1" Type="http://schemas.openxmlformats.org/officeDocument/2006/relationships/drawing" Target="../drawings/drawing46.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48.xml"/><Relationship Id="rId2" Type="http://schemas.openxmlformats.org/officeDocument/2006/relationships/queryTable" Target="../queryTables/queryTable147.xml"/><Relationship Id="rId1" Type="http://schemas.openxmlformats.org/officeDocument/2006/relationships/drawing" Target="../drawings/drawing47.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50.xml"/><Relationship Id="rId2" Type="http://schemas.openxmlformats.org/officeDocument/2006/relationships/queryTable" Target="../queryTables/queryTable149.xml"/><Relationship Id="rId1" Type="http://schemas.openxmlformats.org/officeDocument/2006/relationships/drawing" Target="../drawings/drawing48.xml"/></Relationships>
</file>

<file path=xl/worksheets/_rels/sheet51.xml.rels><?xml version="1.0" encoding="UTF-8" standalone="yes"?>
<Relationships xmlns="http://schemas.openxmlformats.org/package/2006/relationships"><Relationship Id="rId3" Type="http://schemas.openxmlformats.org/officeDocument/2006/relationships/queryTable" Target="../queryTables/queryTable152.xml"/><Relationship Id="rId2" Type="http://schemas.openxmlformats.org/officeDocument/2006/relationships/queryTable" Target="../queryTables/queryTable151.xml"/><Relationship Id="rId1" Type="http://schemas.openxmlformats.org/officeDocument/2006/relationships/drawing" Target="../drawings/drawing49.xml"/><Relationship Id="rId4" Type="http://schemas.openxmlformats.org/officeDocument/2006/relationships/queryTable" Target="../queryTables/queryTable153.xml"/></Relationships>
</file>

<file path=xl/worksheets/_rels/sheet52.xml.rels><?xml version="1.0" encoding="UTF-8" standalone="yes"?>
<Relationships xmlns="http://schemas.openxmlformats.org/package/2006/relationships"><Relationship Id="rId3" Type="http://schemas.openxmlformats.org/officeDocument/2006/relationships/queryTable" Target="../queryTables/queryTable155.xml"/><Relationship Id="rId2" Type="http://schemas.openxmlformats.org/officeDocument/2006/relationships/queryTable" Target="../queryTables/queryTable154.xml"/><Relationship Id="rId1" Type="http://schemas.openxmlformats.org/officeDocument/2006/relationships/drawing" Target="../drawings/drawing50.xml"/><Relationship Id="rId4" Type="http://schemas.openxmlformats.org/officeDocument/2006/relationships/queryTable" Target="../queryTables/queryTable156.xml"/></Relationships>
</file>

<file path=xl/worksheets/_rels/sheet53.xml.rels><?xml version="1.0" encoding="UTF-8" standalone="yes"?>
<Relationships xmlns="http://schemas.openxmlformats.org/package/2006/relationships"><Relationship Id="rId3" Type="http://schemas.openxmlformats.org/officeDocument/2006/relationships/queryTable" Target="../queryTables/queryTable158.xml"/><Relationship Id="rId2" Type="http://schemas.openxmlformats.org/officeDocument/2006/relationships/queryTable" Target="../queryTables/queryTable157.xml"/><Relationship Id="rId1" Type="http://schemas.openxmlformats.org/officeDocument/2006/relationships/drawing" Target="../drawings/drawing51.xml"/><Relationship Id="rId4" Type="http://schemas.openxmlformats.org/officeDocument/2006/relationships/queryTable" Target="../queryTables/queryTable159.xml"/></Relationships>
</file>

<file path=xl/worksheets/_rels/sheet54.xml.rels><?xml version="1.0" encoding="UTF-8" standalone="yes"?>
<Relationships xmlns="http://schemas.openxmlformats.org/package/2006/relationships"><Relationship Id="rId3" Type="http://schemas.openxmlformats.org/officeDocument/2006/relationships/queryTable" Target="../queryTables/queryTable161.xml"/><Relationship Id="rId2" Type="http://schemas.openxmlformats.org/officeDocument/2006/relationships/queryTable" Target="../queryTables/queryTable160.xml"/><Relationship Id="rId1" Type="http://schemas.openxmlformats.org/officeDocument/2006/relationships/drawing" Target="../drawings/drawing52.xml"/><Relationship Id="rId4" Type="http://schemas.openxmlformats.org/officeDocument/2006/relationships/queryTable" Target="../queryTables/queryTable162.xml"/></Relationships>
</file>

<file path=xl/worksheets/_rels/sheet55.xml.rels><?xml version="1.0" encoding="UTF-8" standalone="yes"?>
<Relationships xmlns="http://schemas.openxmlformats.org/package/2006/relationships"><Relationship Id="rId3" Type="http://schemas.openxmlformats.org/officeDocument/2006/relationships/queryTable" Target="../queryTables/queryTable164.xml"/><Relationship Id="rId2" Type="http://schemas.openxmlformats.org/officeDocument/2006/relationships/queryTable" Target="../queryTables/queryTable163.xml"/><Relationship Id="rId1" Type="http://schemas.openxmlformats.org/officeDocument/2006/relationships/drawing" Target="../drawings/drawing53.xml"/><Relationship Id="rId4" Type="http://schemas.openxmlformats.org/officeDocument/2006/relationships/queryTable" Target="../queryTables/queryTable165.xml"/></Relationships>
</file>

<file path=xl/worksheets/_rels/sheet56.xml.rels><?xml version="1.0" encoding="UTF-8" standalone="yes"?>
<Relationships xmlns="http://schemas.openxmlformats.org/package/2006/relationships"><Relationship Id="rId3" Type="http://schemas.openxmlformats.org/officeDocument/2006/relationships/queryTable" Target="../queryTables/queryTable167.xml"/><Relationship Id="rId2" Type="http://schemas.openxmlformats.org/officeDocument/2006/relationships/queryTable" Target="../queryTables/queryTable166.xml"/><Relationship Id="rId1" Type="http://schemas.openxmlformats.org/officeDocument/2006/relationships/drawing" Target="../drawings/drawing54.xml"/><Relationship Id="rId5" Type="http://schemas.openxmlformats.org/officeDocument/2006/relationships/queryTable" Target="../queryTables/queryTable169.xml"/><Relationship Id="rId4" Type="http://schemas.openxmlformats.org/officeDocument/2006/relationships/queryTable" Target="../queryTables/queryTable168.xml"/></Relationships>
</file>

<file path=xl/worksheets/_rels/sheet57.xml.rels><?xml version="1.0" encoding="UTF-8" standalone="yes"?>
<Relationships xmlns="http://schemas.openxmlformats.org/package/2006/relationships"><Relationship Id="rId3" Type="http://schemas.openxmlformats.org/officeDocument/2006/relationships/queryTable" Target="../queryTables/queryTable171.xml"/><Relationship Id="rId2" Type="http://schemas.openxmlformats.org/officeDocument/2006/relationships/queryTable" Target="../queryTables/queryTable170.xml"/><Relationship Id="rId1" Type="http://schemas.openxmlformats.org/officeDocument/2006/relationships/drawing" Target="../drawings/drawing55.xml"/><Relationship Id="rId4" Type="http://schemas.openxmlformats.org/officeDocument/2006/relationships/queryTable" Target="../queryTables/queryTable172.xml"/></Relationships>
</file>

<file path=xl/worksheets/_rels/sheet58.xml.rels><?xml version="1.0" encoding="UTF-8" standalone="yes"?>
<Relationships xmlns="http://schemas.openxmlformats.org/package/2006/relationships"><Relationship Id="rId3" Type="http://schemas.openxmlformats.org/officeDocument/2006/relationships/queryTable" Target="../queryTables/queryTable174.xml"/><Relationship Id="rId2" Type="http://schemas.openxmlformats.org/officeDocument/2006/relationships/queryTable" Target="../queryTables/queryTable173.xml"/><Relationship Id="rId1" Type="http://schemas.openxmlformats.org/officeDocument/2006/relationships/drawing" Target="../drawings/drawing56.xml"/><Relationship Id="rId4" Type="http://schemas.openxmlformats.org/officeDocument/2006/relationships/queryTable" Target="../queryTables/queryTable175.xml"/></Relationships>
</file>

<file path=xl/worksheets/_rels/sheet59.xml.rels><?xml version="1.0" encoding="UTF-8" standalone="yes"?>
<Relationships xmlns="http://schemas.openxmlformats.org/package/2006/relationships"><Relationship Id="rId3" Type="http://schemas.openxmlformats.org/officeDocument/2006/relationships/queryTable" Target="../queryTables/queryTable177.xml"/><Relationship Id="rId2" Type="http://schemas.openxmlformats.org/officeDocument/2006/relationships/queryTable" Target="../queryTables/queryTable176.xml"/><Relationship Id="rId1" Type="http://schemas.openxmlformats.org/officeDocument/2006/relationships/drawing" Target="../drawings/drawing57.xml"/><Relationship Id="rId6" Type="http://schemas.openxmlformats.org/officeDocument/2006/relationships/queryTable" Target="../queryTables/queryTable180.xml"/><Relationship Id="rId5" Type="http://schemas.openxmlformats.org/officeDocument/2006/relationships/queryTable" Target="../queryTables/queryTable179.xml"/><Relationship Id="rId4" Type="http://schemas.openxmlformats.org/officeDocument/2006/relationships/queryTable" Target="../queryTables/queryTable17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0E13D-481C-4EE8-81D8-5989E7144053}">
  <dimension ref="A1:C70"/>
  <sheetViews>
    <sheetView tabSelected="1" workbookViewId="0">
      <selection sqref="A1:C1"/>
    </sheetView>
  </sheetViews>
  <sheetFormatPr defaultRowHeight="12.75"/>
  <cols>
    <col min="1" max="1" width="16.7109375" style="3" bestFit="1" customWidth="1"/>
    <col min="2" max="2" width="14.5703125" style="3" bestFit="1" customWidth="1"/>
    <col min="3" max="3" width="90.7109375" style="3" customWidth="1"/>
    <col min="4" max="256" width="9.140625" style="3"/>
    <col min="257" max="257" width="16.7109375" style="3" bestFit="1" customWidth="1"/>
    <col min="258" max="258" width="14.5703125" style="3" bestFit="1" customWidth="1"/>
    <col min="259" max="259" width="90.7109375" style="3" customWidth="1"/>
    <col min="260" max="512" width="9.140625" style="3"/>
    <col min="513" max="513" width="16.7109375" style="3" bestFit="1" customWidth="1"/>
    <col min="514" max="514" width="14.5703125" style="3" bestFit="1" customWidth="1"/>
    <col min="515" max="515" width="90.7109375" style="3" customWidth="1"/>
    <col min="516" max="768" width="9.140625" style="3"/>
    <col min="769" max="769" width="16.7109375" style="3" bestFit="1" customWidth="1"/>
    <col min="770" max="770" width="14.5703125" style="3" bestFit="1" customWidth="1"/>
    <col min="771" max="771" width="90.7109375" style="3" customWidth="1"/>
    <col min="772" max="1024" width="9.140625" style="3"/>
    <col min="1025" max="1025" width="16.7109375" style="3" bestFit="1" customWidth="1"/>
    <col min="1026" max="1026" width="14.5703125" style="3" bestFit="1" customWidth="1"/>
    <col min="1027" max="1027" width="90.7109375" style="3" customWidth="1"/>
    <col min="1028" max="1280" width="9.140625" style="3"/>
    <col min="1281" max="1281" width="16.7109375" style="3" bestFit="1" customWidth="1"/>
    <col min="1282" max="1282" width="14.5703125" style="3" bestFit="1" customWidth="1"/>
    <col min="1283" max="1283" width="90.7109375" style="3" customWidth="1"/>
    <col min="1284" max="1536" width="9.140625" style="3"/>
    <col min="1537" max="1537" width="16.7109375" style="3" bestFit="1" customWidth="1"/>
    <col min="1538" max="1538" width="14.5703125" style="3" bestFit="1" customWidth="1"/>
    <col min="1539" max="1539" width="90.7109375" style="3" customWidth="1"/>
    <col min="1540" max="1792" width="9.140625" style="3"/>
    <col min="1793" max="1793" width="16.7109375" style="3" bestFit="1" customWidth="1"/>
    <col min="1794" max="1794" width="14.5703125" style="3" bestFit="1" customWidth="1"/>
    <col min="1795" max="1795" width="90.7109375" style="3" customWidth="1"/>
    <col min="1796" max="2048" width="9.140625" style="3"/>
    <col min="2049" max="2049" width="16.7109375" style="3" bestFit="1" customWidth="1"/>
    <col min="2050" max="2050" width="14.5703125" style="3" bestFit="1" customWidth="1"/>
    <col min="2051" max="2051" width="90.7109375" style="3" customWidth="1"/>
    <col min="2052" max="2304" width="9.140625" style="3"/>
    <col min="2305" max="2305" width="16.7109375" style="3" bestFit="1" customWidth="1"/>
    <col min="2306" max="2306" width="14.5703125" style="3" bestFit="1" customWidth="1"/>
    <col min="2307" max="2307" width="90.7109375" style="3" customWidth="1"/>
    <col min="2308" max="2560" width="9.140625" style="3"/>
    <col min="2561" max="2561" width="16.7109375" style="3" bestFit="1" customWidth="1"/>
    <col min="2562" max="2562" width="14.5703125" style="3" bestFit="1" customWidth="1"/>
    <col min="2563" max="2563" width="90.7109375" style="3" customWidth="1"/>
    <col min="2564" max="2816" width="9.140625" style="3"/>
    <col min="2817" max="2817" width="16.7109375" style="3" bestFit="1" customWidth="1"/>
    <col min="2818" max="2818" width="14.5703125" style="3" bestFit="1" customWidth="1"/>
    <col min="2819" max="2819" width="90.7109375" style="3" customWidth="1"/>
    <col min="2820" max="3072" width="9.140625" style="3"/>
    <col min="3073" max="3073" width="16.7109375" style="3" bestFit="1" customWidth="1"/>
    <col min="3074" max="3074" width="14.5703125" style="3" bestFit="1" customWidth="1"/>
    <col min="3075" max="3075" width="90.7109375" style="3" customWidth="1"/>
    <col min="3076" max="3328" width="9.140625" style="3"/>
    <col min="3329" max="3329" width="16.7109375" style="3" bestFit="1" customWidth="1"/>
    <col min="3330" max="3330" width="14.5703125" style="3" bestFit="1" customWidth="1"/>
    <col min="3331" max="3331" width="90.7109375" style="3" customWidth="1"/>
    <col min="3332" max="3584" width="9.140625" style="3"/>
    <col min="3585" max="3585" width="16.7109375" style="3" bestFit="1" customWidth="1"/>
    <col min="3586" max="3586" width="14.5703125" style="3" bestFit="1" customWidth="1"/>
    <col min="3587" max="3587" width="90.7109375" style="3" customWidth="1"/>
    <col min="3588" max="3840" width="9.140625" style="3"/>
    <col min="3841" max="3841" width="16.7109375" style="3" bestFit="1" customWidth="1"/>
    <col min="3842" max="3842" width="14.5703125" style="3" bestFit="1" customWidth="1"/>
    <col min="3843" max="3843" width="90.7109375" style="3" customWidth="1"/>
    <col min="3844" max="4096" width="9.140625" style="3"/>
    <col min="4097" max="4097" width="16.7109375" style="3" bestFit="1" customWidth="1"/>
    <col min="4098" max="4098" width="14.5703125" style="3" bestFit="1" customWidth="1"/>
    <col min="4099" max="4099" width="90.7109375" style="3" customWidth="1"/>
    <col min="4100" max="4352" width="9.140625" style="3"/>
    <col min="4353" max="4353" width="16.7109375" style="3" bestFit="1" customWidth="1"/>
    <col min="4354" max="4354" width="14.5703125" style="3" bestFit="1" customWidth="1"/>
    <col min="4355" max="4355" width="90.7109375" style="3" customWidth="1"/>
    <col min="4356" max="4608" width="9.140625" style="3"/>
    <col min="4609" max="4609" width="16.7109375" style="3" bestFit="1" customWidth="1"/>
    <col min="4610" max="4610" width="14.5703125" style="3" bestFit="1" customWidth="1"/>
    <col min="4611" max="4611" width="90.7109375" style="3" customWidth="1"/>
    <col min="4612" max="4864" width="9.140625" style="3"/>
    <col min="4865" max="4865" width="16.7109375" style="3" bestFit="1" customWidth="1"/>
    <col min="4866" max="4866" width="14.5703125" style="3" bestFit="1" customWidth="1"/>
    <col min="4867" max="4867" width="90.7109375" style="3" customWidth="1"/>
    <col min="4868" max="5120" width="9.140625" style="3"/>
    <col min="5121" max="5121" width="16.7109375" style="3" bestFit="1" customWidth="1"/>
    <col min="5122" max="5122" width="14.5703125" style="3" bestFit="1" customWidth="1"/>
    <col min="5123" max="5123" width="90.7109375" style="3" customWidth="1"/>
    <col min="5124" max="5376" width="9.140625" style="3"/>
    <col min="5377" max="5377" width="16.7109375" style="3" bestFit="1" customWidth="1"/>
    <col min="5378" max="5378" width="14.5703125" style="3" bestFit="1" customWidth="1"/>
    <col min="5379" max="5379" width="90.7109375" style="3" customWidth="1"/>
    <col min="5380" max="5632" width="9.140625" style="3"/>
    <col min="5633" max="5633" width="16.7109375" style="3" bestFit="1" customWidth="1"/>
    <col min="5634" max="5634" width="14.5703125" style="3" bestFit="1" customWidth="1"/>
    <col min="5635" max="5635" width="90.7109375" style="3" customWidth="1"/>
    <col min="5636" max="5888" width="9.140625" style="3"/>
    <col min="5889" max="5889" width="16.7109375" style="3" bestFit="1" customWidth="1"/>
    <col min="5890" max="5890" width="14.5703125" style="3" bestFit="1" customWidth="1"/>
    <col min="5891" max="5891" width="90.7109375" style="3" customWidth="1"/>
    <col min="5892" max="6144" width="9.140625" style="3"/>
    <col min="6145" max="6145" width="16.7109375" style="3" bestFit="1" customWidth="1"/>
    <col min="6146" max="6146" width="14.5703125" style="3" bestFit="1" customWidth="1"/>
    <col min="6147" max="6147" width="90.7109375" style="3" customWidth="1"/>
    <col min="6148" max="6400" width="9.140625" style="3"/>
    <col min="6401" max="6401" width="16.7109375" style="3" bestFit="1" customWidth="1"/>
    <col min="6402" max="6402" width="14.5703125" style="3" bestFit="1" customWidth="1"/>
    <col min="6403" max="6403" width="90.7109375" style="3" customWidth="1"/>
    <col min="6404" max="6656" width="9.140625" style="3"/>
    <col min="6657" max="6657" width="16.7109375" style="3" bestFit="1" customWidth="1"/>
    <col min="6658" max="6658" width="14.5703125" style="3" bestFit="1" customWidth="1"/>
    <col min="6659" max="6659" width="90.7109375" style="3" customWidth="1"/>
    <col min="6660" max="6912" width="9.140625" style="3"/>
    <col min="6913" max="6913" width="16.7109375" style="3" bestFit="1" customWidth="1"/>
    <col min="6914" max="6914" width="14.5703125" style="3" bestFit="1" customWidth="1"/>
    <col min="6915" max="6915" width="90.7109375" style="3" customWidth="1"/>
    <col min="6916" max="7168" width="9.140625" style="3"/>
    <col min="7169" max="7169" width="16.7109375" style="3" bestFit="1" customWidth="1"/>
    <col min="7170" max="7170" width="14.5703125" style="3" bestFit="1" customWidth="1"/>
    <col min="7171" max="7171" width="90.7109375" style="3" customWidth="1"/>
    <col min="7172" max="7424" width="9.140625" style="3"/>
    <col min="7425" max="7425" width="16.7109375" style="3" bestFit="1" customWidth="1"/>
    <col min="7426" max="7426" width="14.5703125" style="3" bestFit="1" customWidth="1"/>
    <col min="7427" max="7427" width="90.7109375" style="3" customWidth="1"/>
    <col min="7428" max="7680" width="9.140625" style="3"/>
    <col min="7681" max="7681" width="16.7109375" style="3" bestFit="1" customWidth="1"/>
    <col min="7682" max="7682" width="14.5703125" style="3" bestFit="1" customWidth="1"/>
    <col min="7683" max="7683" width="90.7109375" style="3" customWidth="1"/>
    <col min="7684" max="7936" width="9.140625" style="3"/>
    <col min="7937" max="7937" width="16.7109375" style="3" bestFit="1" customWidth="1"/>
    <col min="7938" max="7938" width="14.5703125" style="3" bestFit="1" customWidth="1"/>
    <col min="7939" max="7939" width="90.7109375" style="3" customWidth="1"/>
    <col min="7940" max="8192" width="9.140625" style="3"/>
    <col min="8193" max="8193" width="16.7109375" style="3" bestFit="1" customWidth="1"/>
    <col min="8194" max="8194" width="14.5703125" style="3" bestFit="1" customWidth="1"/>
    <col min="8195" max="8195" width="90.7109375" style="3" customWidth="1"/>
    <col min="8196" max="8448" width="9.140625" style="3"/>
    <col min="8449" max="8449" width="16.7109375" style="3" bestFit="1" customWidth="1"/>
    <col min="8450" max="8450" width="14.5703125" style="3" bestFit="1" customWidth="1"/>
    <col min="8451" max="8451" width="90.7109375" style="3" customWidth="1"/>
    <col min="8452" max="8704" width="9.140625" style="3"/>
    <col min="8705" max="8705" width="16.7109375" style="3" bestFit="1" customWidth="1"/>
    <col min="8706" max="8706" width="14.5703125" style="3" bestFit="1" customWidth="1"/>
    <col min="8707" max="8707" width="90.7109375" style="3" customWidth="1"/>
    <col min="8708" max="8960" width="9.140625" style="3"/>
    <col min="8961" max="8961" width="16.7109375" style="3" bestFit="1" customWidth="1"/>
    <col min="8962" max="8962" width="14.5703125" style="3" bestFit="1" customWidth="1"/>
    <col min="8963" max="8963" width="90.7109375" style="3" customWidth="1"/>
    <col min="8964" max="9216" width="9.140625" style="3"/>
    <col min="9217" max="9217" width="16.7109375" style="3" bestFit="1" customWidth="1"/>
    <col min="9218" max="9218" width="14.5703125" style="3" bestFit="1" customWidth="1"/>
    <col min="9219" max="9219" width="90.7109375" style="3" customWidth="1"/>
    <col min="9220" max="9472" width="9.140625" style="3"/>
    <col min="9473" max="9473" width="16.7109375" style="3" bestFit="1" customWidth="1"/>
    <col min="9474" max="9474" width="14.5703125" style="3" bestFit="1" customWidth="1"/>
    <col min="9475" max="9475" width="90.7109375" style="3" customWidth="1"/>
    <col min="9476" max="9728" width="9.140625" style="3"/>
    <col min="9729" max="9729" width="16.7109375" style="3" bestFit="1" customWidth="1"/>
    <col min="9730" max="9730" width="14.5703125" style="3" bestFit="1" customWidth="1"/>
    <col min="9731" max="9731" width="90.7109375" style="3" customWidth="1"/>
    <col min="9732" max="9984" width="9.140625" style="3"/>
    <col min="9985" max="9985" width="16.7109375" style="3" bestFit="1" customWidth="1"/>
    <col min="9986" max="9986" width="14.5703125" style="3" bestFit="1" customWidth="1"/>
    <col min="9987" max="9987" width="90.7109375" style="3" customWidth="1"/>
    <col min="9988" max="10240" width="9.140625" style="3"/>
    <col min="10241" max="10241" width="16.7109375" style="3" bestFit="1" customWidth="1"/>
    <col min="10242" max="10242" width="14.5703125" style="3" bestFit="1" customWidth="1"/>
    <col min="10243" max="10243" width="90.7109375" style="3" customWidth="1"/>
    <col min="10244" max="10496" width="9.140625" style="3"/>
    <col min="10497" max="10497" width="16.7109375" style="3" bestFit="1" customWidth="1"/>
    <col min="10498" max="10498" width="14.5703125" style="3" bestFit="1" customWidth="1"/>
    <col min="10499" max="10499" width="90.7109375" style="3" customWidth="1"/>
    <col min="10500" max="10752" width="9.140625" style="3"/>
    <col min="10753" max="10753" width="16.7109375" style="3" bestFit="1" customWidth="1"/>
    <col min="10754" max="10754" width="14.5703125" style="3" bestFit="1" customWidth="1"/>
    <col min="10755" max="10755" width="90.7109375" style="3" customWidth="1"/>
    <col min="10756" max="11008" width="9.140625" style="3"/>
    <col min="11009" max="11009" width="16.7109375" style="3" bestFit="1" customWidth="1"/>
    <col min="11010" max="11010" width="14.5703125" style="3" bestFit="1" customWidth="1"/>
    <col min="11011" max="11011" width="90.7109375" style="3" customWidth="1"/>
    <col min="11012" max="11264" width="9.140625" style="3"/>
    <col min="11265" max="11265" width="16.7109375" style="3" bestFit="1" customWidth="1"/>
    <col min="11266" max="11266" width="14.5703125" style="3" bestFit="1" customWidth="1"/>
    <col min="11267" max="11267" width="90.7109375" style="3" customWidth="1"/>
    <col min="11268" max="11520" width="9.140625" style="3"/>
    <col min="11521" max="11521" width="16.7109375" style="3" bestFit="1" customWidth="1"/>
    <col min="11522" max="11522" width="14.5703125" style="3" bestFit="1" customWidth="1"/>
    <col min="11523" max="11523" width="90.7109375" style="3" customWidth="1"/>
    <col min="11524" max="11776" width="9.140625" style="3"/>
    <col min="11777" max="11777" width="16.7109375" style="3" bestFit="1" customWidth="1"/>
    <col min="11778" max="11778" width="14.5703125" style="3" bestFit="1" customWidth="1"/>
    <col min="11779" max="11779" width="90.7109375" style="3" customWidth="1"/>
    <col min="11780" max="12032" width="9.140625" style="3"/>
    <col min="12033" max="12033" width="16.7109375" style="3" bestFit="1" customWidth="1"/>
    <col min="12034" max="12034" width="14.5703125" style="3" bestFit="1" customWidth="1"/>
    <col min="12035" max="12035" width="90.7109375" style="3" customWidth="1"/>
    <col min="12036" max="12288" width="9.140625" style="3"/>
    <col min="12289" max="12289" width="16.7109375" style="3" bestFit="1" customWidth="1"/>
    <col min="12290" max="12290" width="14.5703125" style="3" bestFit="1" customWidth="1"/>
    <col min="12291" max="12291" width="90.7109375" style="3" customWidth="1"/>
    <col min="12292" max="12544" width="9.140625" style="3"/>
    <col min="12545" max="12545" width="16.7109375" style="3" bestFit="1" customWidth="1"/>
    <col min="12546" max="12546" width="14.5703125" style="3" bestFit="1" customWidth="1"/>
    <col min="12547" max="12547" width="90.7109375" style="3" customWidth="1"/>
    <col min="12548" max="12800" width="9.140625" style="3"/>
    <col min="12801" max="12801" width="16.7109375" style="3" bestFit="1" customWidth="1"/>
    <col min="12802" max="12802" width="14.5703125" style="3" bestFit="1" customWidth="1"/>
    <col min="12803" max="12803" width="90.7109375" style="3" customWidth="1"/>
    <col min="12804" max="13056" width="9.140625" style="3"/>
    <col min="13057" max="13057" width="16.7109375" style="3" bestFit="1" customWidth="1"/>
    <col min="13058" max="13058" width="14.5703125" style="3" bestFit="1" customWidth="1"/>
    <col min="13059" max="13059" width="90.7109375" style="3" customWidth="1"/>
    <col min="13060" max="13312" width="9.140625" style="3"/>
    <col min="13313" max="13313" width="16.7109375" style="3" bestFit="1" customWidth="1"/>
    <col min="13314" max="13314" width="14.5703125" style="3" bestFit="1" customWidth="1"/>
    <col min="13315" max="13315" width="90.7109375" style="3" customWidth="1"/>
    <col min="13316" max="13568" width="9.140625" style="3"/>
    <col min="13569" max="13569" width="16.7109375" style="3" bestFit="1" customWidth="1"/>
    <col min="13570" max="13570" width="14.5703125" style="3" bestFit="1" customWidth="1"/>
    <col min="13571" max="13571" width="90.7109375" style="3" customWidth="1"/>
    <col min="13572" max="13824" width="9.140625" style="3"/>
    <col min="13825" max="13825" width="16.7109375" style="3" bestFit="1" customWidth="1"/>
    <col min="13826" max="13826" width="14.5703125" style="3" bestFit="1" customWidth="1"/>
    <col min="13827" max="13827" width="90.7109375" style="3" customWidth="1"/>
    <col min="13828" max="14080" width="9.140625" style="3"/>
    <col min="14081" max="14081" width="16.7109375" style="3" bestFit="1" customWidth="1"/>
    <col min="14082" max="14082" width="14.5703125" style="3" bestFit="1" customWidth="1"/>
    <col min="14083" max="14083" width="90.7109375" style="3" customWidth="1"/>
    <col min="14084" max="14336" width="9.140625" style="3"/>
    <col min="14337" max="14337" width="16.7109375" style="3" bestFit="1" customWidth="1"/>
    <col min="14338" max="14338" width="14.5703125" style="3" bestFit="1" customWidth="1"/>
    <col min="14339" max="14339" width="90.7109375" style="3" customWidth="1"/>
    <col min="14340" max="14592" width="9.140625" style="3"/>
    <col min="14593" max="14593" width="16.7109375" style="3" bestFit="1" customWidth="1"/>
    <col min="14594" max="14594" width="14.5703125" style="3" bestFit="1" customWidth="1"/>
    <col min="14595" max="14595" width="90.7109375" style="3" customWidth="1"/>
    <col min="14596" max="14848" width="9.140625" style="3"/>
    <col min="14849" max="14849" width="16.7109375" style="3" bestFit="1" customWidth="1"/>
    <col min="14850" max="14850" width="14.5703125" style="3" bestFit="1" customWidth="1"/>
    <col min="14851" max="14851" width="90.7109375" style="3" customWidth="1"/>
    <col min="14852" max="15104" width="9.140625" style="3"/>
    <col min="15105" max="15105" width="16.7109375" style="3" bestFit="1" customWidth="1"/>
    <col min="15106" max="15106" width="14.5703125" style="3" bestFit="1" customWidth="1"/>
    <col min="15107" max="15107" width="90.7109375" style="3" customWidth="1"/>
    <col min="15108" max="15360" width="9.140625" style="3"/>
    <col min="15361" max="15361" width="16.7109375" style="3" bestFit="1" customWidth="1"/>
    <col min="15362" max="15362" width="14.5703125" style="3" bestFit="1" customWidth="1"/>
    <col min="15363" max="15363" width="90.7109375" style="3" customWidth="1"/>
    <col min="15364" max="15616" width="9.140625" style="3"/>
    <col min="15617" max="15617" width="16.7109375" style="3" bestFit="1" customWidth="1"/>
    <col min="15618" max="15618" width="14.5703125" style="3" bestFit="1" customWidth="1"/>
    <col min="15619" max="15619" width="90.7109375" style="3" customWidth="1"/>
    <col min="15620" max="15872" width="9.140625" style="3"/>
    <col min="15873" max="15873" width="16.7109375" style="3" bestFit="1" customWidth="1"/>
    <col min="15874" max="15874" width="14.5703125" style="3" bestFit="1" customWidth="1"/>
    <col min="15875" max="15875" width="90.7109375" style="3" customWidth="1"/>
    <col min="15876" max="16128" width="9.140625" style="3"/>
    <col min="16129" max="16129" width="16.7109375" style="3" bestFit="1" customWidth="1"/>
    <col min="16130" max="16130" width="14.5703125" style="3" bestFit="1" customWidth="1"/>
    <col min="16131" max="16131" width="90.7109375" style="3" customWidth="1"/>
    <col min="16132" max="16384" width="9.140625" style="3"/>
  </cols>
  <sheetData>
    <row r="1" spans="1:3">
      <c r="A1" s="258" t="s">
        <v>0</v>
      </c>
      <c r="B1" s="258"/>
      <c r="C1" s="258"/>
    </row>
    <row r="2" spans="1:3">
      <c r="A2" s="8" t="s">
        <v>1880</v>
      </c>
      <c r="B2" s="8" t="s">
        <v>1881</v>
      </c>
      <c r="C2" s="8" t="s">
        <v>1882</v>
      </c>
    </row>
    <row r="3" spans="1:3">
      <c r="A3" s="1" t="s">
        <v>1937</v>
      </c>
      <c r="B3" s="1" t="s">
        <v>1938</v>
      </c>
      <c r="C3" s="1" t="s">
        <v>271</v>
      </c>
    </row>
    <row r="4" spans="1:3">
      <c r="A4" s="1" t="s">
        <v>1937</v>
      </c>
      <c r="B4" s="1" t="s">
        <v>1939</v>
      </c>
      <c r="C4" s="1" t="s">
        <v>432</v>
      </c>
    </row>
    <row r="5" spans="1:3">
      <c r="A5" s="1" t="s">
        <v>1937</v>
      </c>
      <c r="B5" s="1" t="s">
        <v>1940</v>
      </c>
      <c r="C5" s="1" t="s">
        <v>1711</v>
      </c>
    </row>
    <row r="6" spans="1:3">
      <c r="A6" s="1" t="s">
        <v>1883</v>
      </c>
      <c r="B6" s="1" t="s">
        <v>1884</v>
      </c>
      <c r="C6" s="1" t="s">
        <v>1482</v>
      </c>
    </row>
    <row r="7" spans="1:3">
      <c r="A7" s="1" t="s">
        <v>1937</v>
      </c>
      <c r="B7" s="1" t="s">
        <v>1941</v>
      </c>
      <c r="C7" s="1" t="s">
        <v>1702</v>
      </c>
    </row>
    <row r="8" spans="1:3">
      <c r="A8" s="1" t="s">
        <v>1883</v>
      </c>
      <c r="B8" s="1" t="s">
        <v>1885</v>
      </c>
      <c r="C8" s="1" t="s">
        <v>1503</v>
      </c>
    </row>
    <row r="9" spans="1:3">
      <c r="A9" s="1" t="s">
        <v>1937</v>
      </c>
      <c r="B9" s="1" t="s">
        <v>1942</v>
      </c>
      <c r="C9" s="1" t="s">
        <v>1755</v>
      </c>
    </row>
    <row r="10" spans="1:3">
      <c r="A10" s="1" t="s">
        <v>1937</v>
      </c>
      <c r="B10" s="1" t="s">
        <v>1943</v>
      </c>
      <c r="C10" s="1" t="s">
        <v>499</v>
      </c>
    </row>
    <row r="11" spans="1:3">
      <c r="A11" s="1" t="s">
        <v>1937</v>
      </c>
      <c r="B11" s="1" t="s">
        <v>1944</v>
      </c>
      <c r="C11" s="1" t="s">
        <v>1800</v>
      </c>
    </row>
    <row r="12" spans="1:3">
      <c r="A12" s="1" t="s">
        <v>1883</v>
      </c>
      <c r="B12" s="1" t="s">
        <v>1886</v>
      </c>
      <c r="C12" s="1" t="s">
        <v>1887</v>
      </c>
    </row>
    <row r="13" spans="1:3">
      <c r="A13" s="1" t="s">
        <v>1883</v>
      </c>
      <c r="B13" s="1" t="s">
        <v>1888</v>
      </c>
      <c r="C13" s="1" t="s">
        <v>1889</v>
      </c>
    </row>
    <row r="14" spans="1:3">
      <c r="A14" s="1" t="s">
        <v>1883</v>
      </c>
      <c r="B14" s="1" t="s">
        <v>1890</v>
      </c>
      <c r="C14" s="1" t="s">
        <v>1891</v>
      </c>
    </row>
    <row r="15" spans="1:3">
      <c r="A15" s="1" t="s">
        <v>1883</v>
      </c>
      <c r="B15" s="1" t="s">
        <v>1892</v>
      </c>
      <c r="C15" s="1" t="s">
        <v>1893</v>
      </c>
    </row>
    <row r="16" spans="1:3">
      <c r="A16" s="1" t="s">
        <v>1883</v>
      </c>
      <c r="B16" s="1" t="s">
        <v>1894</v>
      </c>
      <c r="C16" s="1" t="s">
        <v>1895</v>
      </c>
    </row>
    <row r="17" spans="1:3">
      <c r="A17" s="1" t="s">
        <v>1883</v>
      </c>
      <c r="B17" s="1" t="s">
        <v>1896</v>
      </c>
      <c r="C17" s="1" t="s">
        <v>1897</v>
      </c>
    </row>
    <row r="18" spans="1:3">
      <c r="A18" s="1" t="s">
        <v>1883</v>
      </c>
      <c r="B18" s="1" t="s">
        <v>1898</v>
      </c>
      <c r="C18" s="1" t="s">
        <v>1899</v>
      </c>
    </row>
    <row r="19" spans="1:3">
      <c r="A19" s="1" t="s">
        <v>1883</v>
      </c>
      <c r="B19" s="1" t="s">
        <v>1900</v>
      </c>
      <c r="C19" s="1" t="s">
        <v>1901</v>
      </c>
    </row>
    <row r="20" spans="1:3">
      <c r="A20" s="1" t="s">
        <v>1883</v>
      </c>
      <c r="B20" s="1" t="s">
        <v>1902</v>
      </c>
      <c r="C20" s="1" t="s">
        <v>1903</v>
      </c>
    </row>
    <row r="21" spans="1:3">
      <c r="A21" s="1" t="s">
        <v>1883</v>
      </c>
      <c r="B21" s="1" t="s">
        <v>1904</v>
      </c>
      <c r="C21" s="1" t="s">
        <v>1905</v>
      </c>
    </row>
    <row r="22" spans="1:3">
      <c r="A22" s="1" t="s">
        <v>1883</v>
      </c>
      <c r="B22" s="1" t="s">
        <v>1906</v>
      </c>
      <c r="C22" s="1" t="s">
        <v>1907</v>
      </c>
    </row>
    <row r="23" spans="1:3">
      <c r="A23" s="1" t="s">
        <v>1883</v>
      </c>
      <c r="B23" s="1" t="s">
        <v>1908</v>
      </c>
      <c r="C23" s="1" t="s">
        <v>1909</v>
      </c>
    </row>
    <row r="24" spans="1:3">
      <c r="A24" s="1" t="s">
        <v>1883</v>
      </c>
      <c r="B24" s="1" t="s">
        <v>1910</v>
      </c>
      <c r="C24" s="1" t="s">
        <v>1911</v>
      </c>
    </row>
    <row r="25" spans="1:3">
      <c r="A25" s="1" t="s">
        <v>1883</v>
      </c>
      <c r="B25" s="1" t="s">
        <v>1912</v>
      </c>
      <c r="C25" s="1" t="s">
        <v>1913</v>
      </c>
    </row>
    <row r="26" spans="1:3">
      <c r="A26" s="1" t="s">
        <v>1883</v>
      </c>
      <c r="B26" s="1" t="s">
        <v>1914</v>
      </c>
      <c r="C26" s="1" t="s">
        <v>1915</v>
      </c>
    </row>
    <row r="27" spans="1:3">
      <c r="A27" s="1" t="s">
        <v>1937</v>
      </c>
      <c r="B27" s="1" t="s">
        <v>1945</v>
      </c>
      <c r="C27" s="1" t="s">
        <v>1846</v>
      </c>
    </row>
    <row r="28" spans="1:3">
      <c r="A28" s="1" t="s">
        <v>1937</v>
      </c>
      <c r="B28" s="1" t="s">
        <v>1946</v>
      </c>
      <c r="C28" s="1" t="s">
        <v>1847</v>
      </c>
    </row>
    <row r="29" spans="1:3">
      <c r="A29" s="1" t="s">
        <v>1883</v>
      </c>
      <c r="B29" s="1" t="s">
        <v>1916</v>
      </c>
      <c r="C29" s="1" t="s">
        <v>1454</v>
      </c>
    </row>
    <row r="30" spans="1:3">
      <c r="A30" s="1" t="s">
        <v>1933</v>
      </c>
      <c r="B30" s="1" t="s">
        <v>1934</v>
      </c>
      <c r="C30" s="1" t="s">
        <v>1</v>
      </c>
    </row>
    <row r="31" spans="1:3">
      <c r="A31" s="1" t="s">
        <v>1883</v>
      </c>
      <c r="B31" s="1" t="s">
        <v>1917</v>
      </c>
      <c r="C31" s="1" t="s">
        <v>1420</v>
      </c>
    </row>
    <row r="32" spans="1:3">
      <c r="A32" s="1" t="s">
        <v>1937</v>
      </c>
      <c r="B32" s="1" t="s">
        <v>1947</v>
      </c>
      <c r="C32" s="1" t="s">
        <v>1735</v>
      </c>
    </row>
    <row r="33" spans="1:3">
      <c r="A33" s="1" t="s">
        <v>1937</v>
      </c>
      <c r="B33" s="1" t="s">
        <v>1948</v>
      </c>
      <c r="C33" s="1" t="s">
        <v>1720</v>
      </c>
    </row>
    <row r="34" spans="1:3">
      <c r="A34" s="1" t="s">
        <v>1937</v>
      </c>
      <c r="B34" s="1" t="s">
        <v>1949</v>
      </c>
      <c r="C34" s="1" t="s">
        <v>1681</v>
      </c>
    </row>
    <row r="35" spans="1:3">
      <c r="A35" s="1" t="s">
        <v>1937</v>
      </c>
      <c r="B35" s="1" t="s">
        <v>1950</v>
      </c>
      <c r="C35" s="1" t="s">
        <v>1671</v>
      </c>
    </row>
    <row r="36" spans="1:3">
      <c r="A36" s="1" t="s">
        <v>1937</v>
      </c>
      <c r="B36" s="1" t="s">
        <v>1951</v>
      </c>
      <c r="C36" s="1" t="s">
        <v>1866</v>
      </c>
    </row>
    <row r="37" spans="1:3">
      <c r="A37" s="1" t="s">
        <v>1937</v>
      </c>
      <c r="B37" s="1" t="s">
        <v>1952</v>
      </c>
      <c r="C37" s="1" t="s">
        <v>1636</v>
      </c>
    </row>
    <row r="38" spans="1:3">
      <c r="A38" s="1" t="s">
        <v>1937</v>
      </c>
      <c r="B38" s="1" t="s">
        <v>1953</v>
      </c>
      <c r="C38" s="1" t="s">
        <v>1783</v>
      </c>
    </row>
    <row r="39" spans="1:3">
      <c r="A39" s="1" t="s">
        <v>1937</v>
      </c>
      <c r="B39" s="1" t="s">
        <v>1954</v>
      </c>
      <c r="C39" s="1" t="s">
        <v>1768</v>
      </c>
    </row>
    <row r="40" spans="1:3">
      <c r="A40" s="1" t="s">
        <v>1918</v>
      </c>
      <c r="B40" s="1" t="s">
        <v>1919</v>
      </c>
      <c r="C40" s="1" t="s">
        <v>1346</v>
      </c>
    </row>
    <row r="41" spans="1:3">
      <c r="A41" s="1" t="s">
        <v>1883</v>
      </c>
      <c r="B41" s="1" t="s">
        <v>1920</v>
      </c>
      <c r="C41" s="1" t="s">
        <v>1921</v>
      </c>
    </row>
    <row r="42" spans="1:3">
      <c r="A42" s="1" t="s">
        <v>1937</v>
      </c>
      <c r="B42" s="1" t="s">
        <v>1955</v>
      </c>
      <c r="C42" s="1" t="s">
        <v>1815</v>
      </c>
    </row>
    <row r="43" spans="1:3">
      <c r="A43" s="1" t="s">
        <v>1883</v>
      </c>
      <c r="B43" s="1" t="s">
        <v>1922</v>
      </c>
      <c r="C43" s="1" t="s">
        <v>975</v>
      </c>
    </row>
    <row r="44" spans="1:3">
      <c r="A44" s="1" t="s">
        <v>1933</v>
      </c>
      <c r="B44" s="1" t="s">
        <v>1935</v>
      </c>
      <c r="C44" s="1" t="s">
        <v>177</v>
      </c>
    </row>
    <row r="45" spans="1:3">
      <c r="A45" s="1" t="s">
        <v>1937</v>
      </c>
      <c r="B45" s="1" t="s">
        <v>1956</v>
      </c>
      <c r="C45" s="1" t="s">
        <v>1739</v>
      </c>
    </row>
    <row r="46" spans="1:3">
      <c r="A46" s="1" t="s">
        <v>1937</v>
      </c>
      <c r="B46" s="1" t="s">
        <v>1957</v>
      </c>
      <c r="C46" s="1" t="s">
        <v>1728</v>
      </c>
    </row>
    <row r="47" spans="1:3">
      <c r="A47" s="1" t="s">
        <v>1883</v>
      </c>
      <c r="B47" s="1" t="s">
        <v>1923</v>
      </c>
      <c r="C47" s="1" t="s">
        <v>1388</v>
      </c>
    </row>
    <row r="48" spans="1:3">
      <c r="A48" s="1" t="s">
        <v>1937</v>
      </c>
      <c r="B48" s="1" t="s">
        <v>1958</v>
      </c>
      <c r="C48" s="1" t="s">
        <v>1879</v>
      </c>
    </row>
    <row r="49" spans="1:3">
      <c r="A49" s="1" t="s">
        <v>1937</v>
      </c>
      <c r="B49" s="1" t="s">
        <v>1959</v>
      </c>
      <c r="C49" s="1" t="s">
        <v>1651</v>
      </c>
    </row>
    <row r="50" spans="1:3">
      <c r="A50" s="1" t="s">
        <v>1883</v>
      </c>
      <c r="B50" s="1" t="s">
        <v>1924</v>
      </c>
      <c r="C50" s="1" t="s">
        <v>1574</v>
      </c>
    </row>
    <row r="51" spans="1:3">
      <c r="A51" s="1" t="s">
        <v>1937</v>
      </c>
      <c r="B51" s="1" t="s">
        <v>1960</v>
      </c>
      <c r="C51" s="1" t="s">
        <v>1612</v>
      </c>
    </row>
    <row r="52" spans="1:3">
      <c r="A52" s="1" t="s">
        <v>1937</v>
      </c>
      <c r="B52" s="1" t="s">
        <v>1961</v>
      </c>
      <c r="C52" s="1" t="s">
        <v>1618</v>
      </c>
    </row>
    <row r="53" spans="1:3">
      <c r="A53" s="1" t="s">
        <v>1883</v>
      </c>
      <c r="B53" s="1" t="s">
        <v>1925</v>
      </c>
      <c r="C53" s="1" t="s">
        <v>1926</v>
      </c>
    </row>
    <row r="54" spans="1:3">
      <c r="A54" s="1" t="s">
        <v>1937</v>
      </c>
      <c r="B54" s="1" t="s">
        <v>1962</v>
      </c>
      <c r="C54" s="1" t="s">
        <v>1837</v>
      </c>
    </row>
    <row r="55" spans="1:3">
      <c r="A55" s="1" t="s">
        <v>1883</v>
      </c>
      <c r="B55" s="1" t="s">
        <v>1927</v>
      </c>
      <c r="C55" s="1" t="s">
        <v>1928</v>
      </c>
    </row>
    <row r="56" spans="1:3">
      <c r="A56" s="1" t="s">
        <v>1883</v>
      </c>
      <c r="B56" s="1" t="s">
        <v>1929</v>
      </c>
      <c r="C56" s="1" t="s">
        <v>1378</v>
      </c>
    </row>
    <row r="57" spans="1:3">
      <c r="A57" s="1" t="s">
        <v>1937</v>
      </c>
      <c r="B57" s="1" t="s">
        <v>1963</v>
      </c>
      <c r="C57" s="1" t="s">
        <v>1605</v>
      </c>
    </row>
    <row r="58" spans="1:3">
      <c r="A58" s="1" t="s">
        <v>1937</v>
      </c>
      <c r="B58" s="1" t="s">
        <v>1964</v>
      </c>
      <c r="C58" s="1" t="s">
        <v>1594</v>
      </c>
    </row>
    <row r="59" spans="1:3">
      <c r="A59" s="1" t="s">
        <v>1933</v>
      </c>
      <c r="B59" s="1" t="s">
        <v>1936</v>
      </c>
      <c r="C59" s="1" t="s">
        <v>414</v>
      </c>
    </row>
    <row r="62" spans="1:3">
      <c r="C62" s="1" t="s">
        <v>1930</v>
      </c>
    </row>
    <row r="65" spans="1:3" ht="25.5">
      <c r="A65" s="259" t="s">
        <v>1931</v>
      </c>
      <c r="B65" s="41">
        <v>1</v>
      </c>
      <c r="C65" s="42" t="s">
        <v>2003</v>
      </c>
    </row>
    <row r="66" spans="1:3" ht="25.5">
      <c r="A66" s="260"/>
      <c r="B66" s="41">
        <v>2</v>
      </c>
      <c r="C66" s="42" t="s">
        <v>2004</v>
      </c>
    </row>
    <row r="67" spans="1:3">
      <c r="A67" s="260"/>
      <c r="B67" s="41">
        <v>3</v>
      </c>
      <c r="C67" s="42" t="s">
        <v>2005</v>
      </c>
    </row>
    <row r="68" spans="1:3">
      <c r="A68" s="260"/>
      <c r="B68" s="41">
        <v>4</v>
      </c>
      <c r="C68" s="42" t="s">
        <v>2006</v>
      </c>
    </row>
    <row r="69" spans="1:3" ht="20.25" customHeight="1">
      <c r="A69" s="260"/>
      <c r="B69" s="41">
        <v>5</v>
      </c>
      <c r="C69" s="42" t="s">
        <v>1932</v>
      </c>
    </row>
    <row r="70" spans="1:3">
      <c r="A70" s="261"/>
      <c r="B70" s="41">
        <v>6</v>
      </c>
      <c r="C70" s="67" t="s">
        <v>2007</v>
      </c>
    </row>
  </sheetData>
  <sortState xmlns:xlrd2="http://schemas.microsoft.com/office/spreadsheetml/2017/richdata2" ref="A3:C59">
    <sortCondition ref="C3:C59"/>
  </sortState>
  <mergeCells count="2">
    <mergeCell ref="A1:C1"/>
    <mergeCell ref="A65:A70"/>
  </mergeCells>
  <hyperlinks>
    <hyperlink ref="A6:C6" location="TBPSUF!A1" display="TBPSUF!A1" xr:uid="{1F562DD3-BFF8-4060-9853-D1B837D87490}"/>
    <hyperlink ref="A8:C8" location="TDBF!A1" display="TDBF!A1" xr:uid="{20A9E428-B72D-4056-8CCF-9CDA5FB4D27C}"/>
    <hyperlink ref="A12:C12" location="TFM53A!A1" display="TFM53A!A1" xr:uid="{852788D6-8D53-4DF4-865E-6B9156F294B2}"/>
    <hyperlink ref="A13:C13" location="TFM53B!A1" display="TFM53B!A1" xr:uid="{D924A109-9F7A-4AC9-B120-534441ADF07F}"/>
    <hyperlink ref="A14:C14" location="TFM54A!A1" display="TFM54A!A1" xr:uid="{28114136-5C76-4E01-87F4-B012EBE594F5}"/>
    <hyperlink ref="A15:C15" location="TFM55A!A1" display="TFM55A!A1" xr:uid="{35C0536B-5E12-4C88-B97E-17388AD9D8B1}"/>
    <hyperlink ref="A16:C16" location="TFM55B!A1" display="TFM55B!A1" xr:uid="{6E4C5AA1-6D83-4E33-8B4E-7320EA980C1F}"/>
    <hyperlink ref="A17:C17" location="TFM55D!A1" display="TFM55D!A1" xr:uid="{344DFE64-0428-46AC-B070-6FAC400B2D06}"/>
    <hyperlink ref="A18:C18" location="TFM55E!A1" display="TFM55E!A1" xr:uid="{4C275DD4-502C-484F-9231-7FD854E4272D}"/>
    <hyperlink ref="A19:C19" location="TFM55F!A1" display="TFM55F!A1" xr:uid="{EF133ADA-F09C-4999-8141-3BE617C30473}"/>
    <hyperlink ref="A20:C20" location="TFM55G!A1" display="TFM55G!A1" xr:uid="{584A58D6-A401-4227-9D4B-B4BEE26FB98E}"/>
    <hyperlink ref="A21:C21" location="TFM55I!A1" display="TFM55I!A1" xr:uid="{44D98F95-7F31-44C9-9957-2B179067BAC2}"/>
    <hyperlink ref="A22:C22" location="TFM56A!A1" display="TFM56A!A1" xr:uid="{244DD895-5A99-4916-9F1E-2673EC41CF05}"/>
    <hyperlink ref="A23:C23" location="TFM56B!A1" display="TFM56B!A1" xr:uid="{F3B4C270-DFAC-42C5-99EE-F0B4F32631D4}"/>
    <hyperlink ref="A24:C24" location="TFM56C!A1" display="TFM56C!A1" xr:uid="{C28BA9C8-41F5-4289-9568-1D3AEFD9A499}"/>
    <hyperlink ref="A25:C25" location="TFM56D!A1" display="TFM56D!A1" xr:uid="{0BD8A23D-0706-4387-A0EE-907EDCE02583}"/>
    <hyperlink ref="A26:C26" location="TFM56F!A1" display="TFM56F!A1" xr:uid="{296E2169-808B-4E0F-9AF0-58BCA02BDB4A}"/>
    <hyperlink ref="A29:C29" location="TGSFR!A1" display="TGSFR!A1" xr:uid="{3EF1CCEB-CD9F-433C-972A-CA5303125BC3}"/>
    <hyperlink ref="A31:C31" location="TIFA!A1" display="TIFA!A1" xr:uid="{7346106D-56F8-48D5-AF37-12BD99FE0222}"/>
    <hyperlink ref="A41:C41" location="TIPF!A1" display="TIPF!A1" xr:uid="{D1711472-4452-41F8-A44A-0A906B4B01CA}"/>
    <hyperlink ref="A43:C43" location="TLF!A1" display="TLF!A1" xr:uid="{B92F8474-C152-4FBF-A66B-90C7DAC9FBB1}"/>
    <hyperlink ref="A47:C47" location="TOF!A1" display="TOF!A1" xr:uid="{7C7E0DE3-4132-460B-AB32-EB8A5C0BA5E0}"/>
    <hyperlink ref="A50:C50" location="TRSFC!A1" display="TRSFC!A1" xr:uid="{DC14C48F-69AB-4F4E-AACD-3F2EDC2D31B2}"/>
    <hyperlink ref="A53:C53" location="TSTBF!A1" display="TSTBF!A1" xr:uid="{B0CE5F4A-5E90-4BBD-9468-F20C4157900D}"/>
    <hyperlink ref="A55:C55" location="TFF!A1" display="TFF!A1" xr:uid="{651CA81D-99E8-4BDF-B533-16D2162B9B2F}"/>
    <hyperlink ref="A56:C56" location="TUSTF!A1" display="TUSTF!A1" xr:uid="{32520086-7166-4107-B4C7-6E14AB946595}"/>
    <hyperlink ref="A40:C40" location="TFRSTF!A1" display="TFRSTF!A1" xr:uid="{186FC038-C57D-46EC-BA93-3D53EE7FE634}"/>
    <hyperlink ref="C62" location="'Dividend History'!A1" display="Dividend History" xr:uid="{5E441FD2-B43F-4D25-9027-9FE795653B09}"/>
    <hyperlink ref="A30:C30" location="TEGF!A1" display="TEGF!A1" xr:uid="{D5C16944-5AC4-44B7-B960-D62C731F479F}"/>
    <hyperlink ref="A44:C44" location="TMAOF!A1" display="TMAOF!A1" xr:uid="{FFE4B6F2-2278-4A21-B7D4-02D2BBA4322A}"/>
    <hyperlink ref="A59:C59" location="TYCF!A1" display="TYCF!A1" xr:uid="{C9E69DAC-261E-4CFD-9DA8-C2EB15D68833}"/>
    <hyperlink ref="A3:C3" location="TAF!A1" display="TAF!A1" xr:uid="{332F9E0E-4C1E-4C15-B76A-CAAD0DCEE240}"/>
    <hyperlink ref="A4:C4" location="TBAF!A1" display="TBAF!A1" xr:uid="{153FD17F-37CB-4BB3-9F16-1B50BA07232F}"/>
    <hyperlink ref="A5:C5" location="TBFSF!A1" display="TBFSF!A1" xr:uid="{CDD83D4F-154C-4A8E-B8D2-4B3139D4091F}"/>
    <hyperlink ref="A7:C7" location="TDIF!A1" display="TDIF!A1" xr:uid="{D18F7D20-A89E-40F5-8265-2AC60BCDBDE6}"/>
    <hyperlink ref="A9:C9" location="TEQPEF!A1" display="TEQPEF!A1" xr:uid="{E5BE3AA6-D964-4383-92B7-BB646032ED3E}"/>
    <hyperlink ref="A10:C10" location="TMIF!A1" display="TMIF!A1" xr:uid="{ABA97D59-43A2-447C-B631-07B4E992F89D}"/>
    <hyperlink ref="A11:C11" location="TCS!A1" display="TCS!A1" xr:uid="{CB174884-65A2-45FF-8869-663969D1B283}"/>
    <hyperlink ref="A27:C27" location="TMCAPF!A1" display="TMCAPF!A1" xr:uid="{107FE42A-0CFA-4EDB-B928-0A033B9C577A}"/>
    <hyperlink ref="A28:C28" location="TFEF!A1" display="TFEF!A1" xr:uid="{486C5004-BA3E-4F50-8338-A24742F628F4}"/>
    <hyperlink ref="A32:C32" location="TIFNA!A1" display="TIFNA!A1" xr:uid="{27C5C885-26A8-41E9-AB10-31BCF866033D}"/>
    <hyperlink ref="A33:C33" location="TIFSA!A1" display="TIFSA!A1" xr:uid="{EB9C343A-1A68-4F3F-8DB1-9913FD676F22}"/>
    <hyperlink ref="A34:C34" location="TICF!A1" display="TICF!A1" xr:uid="{9C258657-4E2B-4A7D-9128-696289AF4C0A}"/>
    <hyperlink ref="A35:C35" location="TIPHF!A1" display="TIPHF!A1" xr:uid="{E6D32612-D0CE-4A64-B7E3-94F68583E230}"/>
    <hyperlink ref="A36:C36" location="TTSF96!A1" display="TTSF96!A1" xr:uid="{2F8E89F3-D329-4B17-8DDC-083DEB031F4A}"/>
    <hyperlink ref="A37:C37" location="TISF!A1" display="TISF!A1" xr:uid="{FE9D6A58-9C99-4DEB-BB0F-BA0886107CD7}"/>
    <hyperlink ref="A38:C38" location="TEOF!A1" display="TEOF!A1" xr:uid="{C8FC0A82-5202-4CEC-B462-02B5B995A0E3}"/>
    <hyperlink ref="A39:C39" location="TTOFE!A1" display="TTOFE!A1" xr:uid="{285BD587-DFEC-4903-9D32-FB87A548A5A9}"/>
    <hyperlink ref="A42:C42" location="TINR!A1" display="TINR!A1" xr:uid="{5E157528-7891-44DD-941A-1AD9CE7B9D6A}"/>
    <hyperlink ref="A45:C45" location="TNETF!A1" display="TNETF!A1" xr:uid="{FA7AF807-FE98-4C69-93AE-761071F9A6C2}"/>
    <hyperlink ref="A46:C46" location="TNPBETF!A1" display="TNPBETF!A1" xr:uid="{1514B050-AB6A-4135-8F5D-6A9910CF5CF9}"/>
    <hyperlink ref="A48:C48" location="TQNTF!A1" display="TQNTF!A1" xr:uid="{7378DF42-DE6E-4BB8-A25D-63669AC3BEAE}"/>
    <hyperlink ref="A49:C49" location="TREF!A1" display="TREF!A1" xr:uid="{32D827AA-69A8-4431-BA57-CD65E0ED8107}"/>
    <hyperlink ref="A51:C51" location="TRSFM!A1" display="TRSFM!A1" xr:uid="{8DBBDBBC-726A-4077-A566-76DB47F6990C}"/>
    <hyperlink ref="A52:C52" location="TRSFP!A1" display="TRSFP!A1" xr:uid="{0032C53E-DF06-4A17-B929-46E4CACA8894}"/>
    <hyperlink ref="A54:C54" location="TSCAPF!A1" display="TSCAPF!A1" xr:uid="{E8FA9EEB-7AF1-45D5-82F9-A5CF2A986ACF}"/>
    <hyperlink ref="A57:C57" location="TVFS1!A1" display="TVFS1!A1" xr:uid="{7007ADC5-3E18-4B27-85F0-A95995869B39}"/>
    <hyperlink ref="A58:C58" location="TVFS2!A1" display="TVFS2!A1" xr:uid="{7904AB90-645A-48F4-AEA1-1005C02D8FA3}"/>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CFD50-DE78-442A-86A3-E8CA52728421}">
  <dimension ref="B1:E228"/>
  <sheetViews>
    <sheetView workbookViewId="0">
      <selection activeCell="B1" sqref="B1:E1"/>
    </sheetView>
  </sheetViews>
  <sheetFormatPr defaultRowHeight="15"/>
  <cols>
    <col min="1" max="1" width="9.140625" style="43"/>
    <col min="2" max="2" width="15.28515625" style="66" bestFit="1" customWidth="1"/>
    <col min="3" max="3" width="21.85546875" style="66" customWidth="1"/>
    <col min="4" max="4" width="18.28515625" style="43" customWidth="1"/>
    <col min="5" max="5" width="16.7109375" style="43" customWidth="1"/>
    <col min="6" max="257" width="9.140625" style="43"/>
    <col min="258" max="258" width="15.28515625" style="43" bestFit="1" customWidth="1"/>
    <col min="259" max="259" width="21.85546875" style="43" customWidth="1"/>
    <col min="260" max="260" width="18.28515625" style="43" customWidth="1"/>
    <col min="261" max="261" width="16.7109375" style="43" customWidth="1"/>
    <col min="262" max="513" width="9.140625" style="43"/>
    <col min="514" max="514" width="15.28515625" style="43" bestFit="1" customWidth="1"/>
    <col min="515" max="515" width="21.85546875" style="43" customWidth="1"/>
    <col min="516" max="516" width="18.28515625" style="43" customWidth="1"/>
    <col min="517" max="517" width="16.7109375" style="43" customWidth="1"/>
    <col min="518" max="769" width="9.140625" style="43"/>
    <col min="770" max="770" width="15.28515625" style="43" bestFit="1" customWidth="1"/>
    <col min="771" max="771" width="21.85546875" style="43" customWidth="1"/>
    <col min="772" max="772" width="18.28515625" style="43" customWidth="1"/>
    <col min="773" max="773" width="16.7109375" style="43" customWidth="1"/>
    <col min="774" max="1025" width="9.140625" style="43"/>
    <col min="1026" max="1026" width="15.28515625" style="43" bestFit="1" customWidth="1"/>
    <col min="1027" max="1027" width="21.85546875" style="43" customWidth="1"/>
    <col min="1028" max="1028" width="18.28515625" style="43" customWidth="1"/>
    <col min="1029" max="1029" width="16.7109375" style="43" customWidth="1"/>
    <col min="1030" max="1281" width="9.140625" style="43"/>
    <col min="1282" max="1282" width="15.28515625" style="43" bestFit="1" customWidth="1"/>
    <col min="1283" max="1283" width="21.85546875" style="43" customWidth="1"/>
    <col min="1284" max="1284" width="18.28515625" style="43" customWidth="1"/>
    <col min="1285" max="1285" width="16.7109375" style="43" customWidth="1"/>
    <col min="1286" max="1537" width="9.140625" style="43"/>
    <col min="1538" max="1538" width="15.28515625" style="43" bestFit="1" customWidth="1"/>
    <col min="1539" max="1539" width="21.85546875" style="43" customWidth="1"/>
    <col min="1540" max="1540" width="18.28515625" style="43" customWidth="1"/>
    <col min="1541" max="1541" width="16.7109375" style="43" customWidth="1"/>
    <col min="1542" max="1793" width="9.140625" style="43"/>
    <col min="1794" max="1794" width="15.28515625" style="43" bestFit="1" customWidth="1"/>
    <col min="1795" max="1795" width="21.85546875" style="43" customWidth="1"/>
    <col min="1796" max="1796" width="18.28515625" style="43" customWidth="1"/>
    <col min="1797" max="1797" width="16.7109375" style="43" customWidth="1"/>
    <col min="1798" max="2049" width="9.140625" style="43"/>
    <col min="2050" max="2050" width="15.28515625" style="43" bestFit="1" customWidth="1"/>
    <col min="2051" max="2051" width="21.85546875" style="43" customWidth="1"/>
    <col min="2052" max="2052" width="18.28515625" style="43" customWidth="1"/>
    <col min="2053" max="2053" width="16.7109375" style="43" customWidth="1"/>
    <col min="2054" max="2305" width="9.140625" style="43"/>
    <col min="2306" max="2306" width="15.28515625" style="43" bestFit="1" customWidth="1"/>
    <col min="2307" max="2307" width="21.85546875" style="43" customWidth="1"/>
    <col min="2308" max="2308" width="18.28515625" style="43" customWidth="1"/>
    <col min="2309" max="2309" width="16.7109375" style="43" customWidth="1"/>
    <col min="2310" max="2561" width="9.140625" style="43"/>
    <col min="2562" max="2562" width="15.28515625" style="43" bestFit="1" customWidth="1"/>
    <col min="2563" max="2563" width="21.85546875" style="43" customWidth="1"/>
    <col min="2564" max="2564" width="18.28515625" style="43" customWidth="1"/>
    <col min="2565" max="2565" width="16.7109375" style="43" customWidth="1"/>
    <col min="2566" max="2817" width="9.140625" style="43"/>
    <col min="2818" max="2818" width="15.28515625" style="43" bestFit="1" customWidth="1"/>
    <col min="2819" max="2819" width="21.85546875" style="43" customWidth="1"/>
    <col min="2820" max="2820" width="18.28515625" style="43" customWidth="1"/>
    <col min="2821" max="2821" width="16.7109375" style="43" customWidth="1"/>
    <col min="2822" max="3073" width="9.140625" style="43"/>
    <col min="3074" max="3074" width="15.28515625" style="43" bestFit="1" customWidth="1"/>
    <col min="3075" max="3075" width="21.85546875" style="43" customWidth="1"/>
    <col min="3076" max="3076" width="18.28515625" style="43" customWidth="1"/>
    <col min="3077" max="3077" width="16.7109375" style="43" customWidth="1"/>
    <col min="3078" max="3329" width="9.140625" style="43"/>
    <col min="3330" max="3330" width="15.28515625" style="43" bestFit="1" customWidth="1"/>
    <col min="3331" max="3331" width="21.85546875" style="43" customWidth="1"/>
    <col min="3332" max="3332" width="18.28515625" style="43" customWidth="1"/>
    <col min="3333" max="3333" width="16.7109375" style="43" customWidth="1"/>
    <col min="3334" max="3585" width="9.140625" style="43"/>
    <col min="3586" max="3586" width="15.28515625" style="43" bestFit="1" customWidth="1"/>
    <col min="3587" max="3587" width="21.85546875" style="43" customWidth="1"/>
    <col min="3588" max="3588" width="18.28515625" style="43" customWidth="1"/>
    <col min="3589" max="3589" width="16.7109375" style="43" customWidth="1"/>
    <col min="3590" max="3841" width="9.140625" style="43"/>
    <col min="3842" max="3842" width="15.28515625" style="43" bestFit="1" customWidth="1"/>
    <col min="3843" max="3843" width="21.85546875" style="43" customWidth="1"/>
    <col min="3844" max="3844" width="18.28515625" style="43" customWidth="1"/>
    <col min="3845" max="3845" width="16.7109375" style="43" customWidth="1"/>
    <col min="3846" max="4097" width="9.140625" style="43"/>
    <col min="4098" max="4098" width="15.28515625" style="43" bestFit="1" customWidth="1"/>
    <col min="4099" max="4099" width="21.85546875" style="43" customWidth="1"/>
    <col min="4100" max="4100" width="18.28515625" style="43" customWidth="1"/>
    <col min="4101" max="4101" width="16.7109375" style="43" customWidth="1"/>
    <col min="4102" max="4353" width="9.140625" style="43"/>
    <col min="4354" max="4354" width="15.28515625" style="43" bestFit="1" customWidth="1"/>
    <col min="4355" max="4355" width="21.85546875" style="43" customWidth="1"/>
    <col min="4356" max="4356" width="18.28515625" style="43" customWidth="1"/>
    <col min="4357" max="4357" width="16.7109375" style="43" customWidth="1"/>
    <col min="4358" max="4609" width="9.140625" style="43"/>
    <col min="4610" max="4610" width="15.28515625" style="43" bestFit="1" customWidth="1"/>
    <col min="4611" max="4611" width="21.85546875" style="43" customWidth="1"/>
    <col min="4612" max="4612" width="18.28515625" style="43" customWidth="1"/>
    <col min="4613" max="4613" width="16.7109375" style="43" customWidth="1"/>
    <col min="4614" max="4865" width="9.140625" style="43"/>
    <col min="4866" max="4866" width="15.28515625" style="43" bestFit="1" customWidth="1"/>
    <col min="4867" max="4867" width="21.85546875" style="43" customWidth="1"/>
    <col min="4868" max="4868" width="18.28515625" style="43" customWidth="1"/>
    <col min="4869" max="4869" width="16.7109375" style="43" customWidth="1"/>
    <col min="4870" max="5121" width="9.140625" style="43"/>
    <col min="5122" max="5122" width="15.28515625" style="43" bestFit="1" customWidth="1"/>
    <col min="5123" max="5123" width="21.85546875" style="43" customWidth="1"/>
    <col min="5124" max="5124" width="18.28515625" style="43" customWidth="1"/>
    <col min="5125" max="5125" width="16.7109375" style="43" customWidth="1"/>
    <col min="5126" max="5377" width="9.140625" style="43"/>
    <col min="5378" max="5378" width="15.28515625" style="43" bestFit="1" customWidth="1"/>
    <col min="5379" max="5379" width="21.85546875" style="43" customWidth="1"/>
    <col min="5380" max="5380" width="18.28515625" style="43" customWidth="1"/>
    <col min="5381" max="5381" width="16.7109375" style="43" customWidth="1"/>
    <col min="5382" max="5633" width="9.140625" style="43"/>
    <col min="5634" max="5634" width="15.28515625" style="43" bestFit="1" customWidth="1"/>
    <col min="5635" max="5635" width="21.85546875" style="43" customWidth="1"/>
    <col min="5636" max="5636" width="18.28515625" style="43" customWidth="1"/>
    <col min="5637" max="5637" width="16.7109375" style="43" customWidth="1"/>
    <col min="5638" max="5889" width="9.140625" style="43"/>
    <col min="5890" max="5890" width="15.28515625" style="43" bestFit="1" customWidth="1"/>
    <col min="5891" max="5891" width="21.85546875" style="43" customWidth="1"/>
    <col min="5892" max="5892" width="18.28515625" style="43" customWidth="1"/>
    <col min="5893" max="5893" width="16.7109375" style="43" customWidth="1"/>
    <col min="5894" max="6145" width="9.140625" style="43"/>
    <col min="6146" max="6146" width="15.28515625" style="43" bestFit="1" customWidth="1"/>
    <col min="6147" max="6147" width="21.85546875" style="43" customWidth="1"/>
    <col min="6148" max="6148" width="18.28515625" style="43" customWidth="1"/>
    <col min="6149" max="6149" width="16.7109375" style="43" customWidth="1"/>
    <col min="6150" max="6401" width="9.140625" style="43"/>
    <col min="6402" max="6402" width="15.28515625" style="43" bestFit="1" customWidth="1"/>
    <col min="6403" max="6403" width="21.85546875" style="43" customWidth="1"/>
    <col min="6404" max="6404" width="18.28515625" style="43" customWidth="1"/>
    <col min="6405" max="6405" width="16.7109375" style="43" customWidth="1"/>
    <col min="6406" max="6657" width="9.140625" style="43"/>
    <col min="6658" max="6658" width="15.28515625" style="43" bestFit="1" customWidth="1"/>
    <col min="6659" max="6659" width="21.85546875" style="43" customWidth="1"/>
    <col min="6660" max="6660" width="18.28515625" style="43" customWidth="1"/>
    <col min="6661" max="6661" width="16.7109375" style="43" customWidth="1"/>
    <col min="6662" max="6913" width="9.140625" style="43"/>
    <col min="6914" max="6914" width="15.28515625" style="43" bestFit="1" customWidth="1"/>
    <col min="6915" max="6915" width="21.85546875" style="43" customWidth="1"/>
    <col min="6916" max="6916" width="18.28515625" style="43" customWidth="1"/>
    <col min="6917" max="6917" width="16.7109375" style="43" customWidth="1"/>
    <col min="6918" max="7169" width="9.140625" style="43"/>
    <col min="7170" max="7170" width="15.28515625" style="43" bestFit="1" customWidth="1"/>
    <col min="7171" max="7171" width="21.85546875" style="43" customWidth="1"/>
    <col min="7172" max="7172" width="18.28515625" style="43" customWidth="1"/>
    <col min="7173" max="7173" width="16.7109375" style="43" customWidth="1"/>
    <col min="7174" max="7425" width="9.140625" style="43"/>
    <col min="7426" max="7426" width="15.28515625" style="43" bestFit="1" customWidth="1"/>
    <col min="7427" max="7427" width="21.85546875" style="43" customWidth="1"/>
    <col min="7428" max="7428" width="18.28515625" style="43" customWidth="1"/>
    <col min="7429" max="7429" width="16.7109375" style="43" customWidth="1"/>
    <col min="7430" max="7681" width="9.140625" style="43"/>
    <col min="7682" max="7682" width="15.28515625" style="43" bestFit="1" customWidth="1"/>
    <col min="7683" max="7683" width="21.85546875" style="43" customWidth="1"/>
    <col min="7684" max="7684" width="18.28515625" style="43" customWidth="1"/>
    <col min="7685" max="7685" width="16.7109375" style="43" customWidth="1"/>
    <col min="7686" max="7937" width="9.140625" style="43"/>
    <col min="7938" max="7938" width="15.28515625" style="43" bestFit="1" customWidth="1"/>
    <col min="7939" max="7939" width="21.85546875" style="43" customWidth="1"/>
    <col min="7940" max="7940" width="18.28515625" style="43" customWidth="1"/>
    <col min="7941" max="7941" width="16.7109375" style="43" customWidth="1"/>
    <col min="7942" max="8193" width="9.140625" style="43"/>
    <col min="8194" max="8194" width="15.28515625" style="43" bestFit="1" customWidth="1"/>
    <col min="8195" max="8195" width="21.85546875" style="43" customWidth="1"/>
    <col min="8196" max="8196" width="18.28515625" style="43" customWidth="1"/>
    <col min="8197" max="8197" width="16.7109375" style="43" customWidth="1"/>
    <col min="8198" max="8449" width="9.140625" style="43"/>
    <col min="8450" max="8450" width="15.28515625" style="43" bestFit="1" customWidth="1"/>
    <col min="8451" max="8451" width="21.85546875" style="43" customWidth="1"/>
    <col min="8452" max="8452" width="18.28515625" style="43" customWidth="1"/>
    <col min="8453" max="8453" width="16.7109375" style="43" customWidth="1"/>
    <col min="8454" max="8705" width="9.140625" style="43"/>
    <col min="8706" max="8706" width="15.28515625" style="43" bestFit="1" customWidth="1"/>
    <col min="8707" max="8707" width="21.85546875" style="43" customWidth="1"/>
    <col min="8708" max="8708" width="18.28515625" style="43" customWidth="1"/>
    <col min="8709" max="8709" width="16.7109375" style="43" customWidth="1"/>
    <col min="8710" max="8961" width="9.140625" style="43"/>
    <col min="8962" max="8962" width="15.28515625" style="43" bestFit="1" customWidth="1"/>
    <col min="8963" max="8963" width="21.85546875" style="43" customWidth="1"/>
    <col min="8964" max="8964" width="18.28515625" style="43" customWidth="1"/>
    <col min="8965" max="8965" width="16.7109375" style="43" customWidth="1"/>
    <col min="8966" max="9217" width="9.140625" style="43"/>
    <col min="9218" max="9218" width="15.28515625" style="43" bestFit="1" customWidth="1"/>
    <col min="9219" max="9219" width="21.85546875" style="43" customWidth="1"/>
    <col min="9220" max="9220" width="18.28515625" style="43" customWidth="1"/>
    <col min="9221" max="9221" width="16.7109375" style="43" customWidth="1"/>
    <col min="9222" max="9473" width="9.140625" style="43"/>
    <col min="9474" max="9474" width="15.28515625" style="43" bestFit="1" customWidth="1"/>
    <col min="9475" max="9475" width="21.85546875" style="43" customWidth="1"/>
    <col min="9476" max="9476" width="18.28515625" style="43" customWidth="1"/>
    <col min="9477" max="9477" width="16.7109375" style="43" customWidth="1"/>
    <col min="9478" max="9729" width="9.140625" style="43"/>
    <col min="9730" max="9730" width="15.28515625" style="43" bestFit="1" customWidth="1"/>
    <col min="9731" max="9731" width="21.85546875" style="43" customWidth="1"/>
    <col min="9732" max="9732" width="18.28515625" style="43" customWidth="1"/>
    <col min="9733" max="9733" width="16.7109375" style="43" customWidth="1"/>
    <col min="9734" max="9985" width="9.140625" style="43"/>
    <col min="9986" max="9986" width="15.28515625" style="43" bestFit="1" customWidth="1"/>
    <col min="9987" max="9987" width="21.85546875" style="43" customWidth="1"/>
    <col min="9988" max="9988" width="18.28515625" style="43" customWidth="1"/>
    <col min="9989" max="9989" width="16.7109375" style="43" customWidth="1"/>
    <col min="9990" max="10241" width="9.140625" style="43"/>
    <col min="10242" max="10242" width="15.28515625" style="43" bestFit="1" customWidth="1"/>
    <col min="10243" max="10243" width="21.85546875" style="43" customWidth="1"/>
    <col min="10244" max="10244" width="18.28515625" style="43" customWidth="1"/>
    <col min="10245" max="10245" width="16.7109375" style="43" customWidth="1"/>
    <col min="10246" max="10497" width="9.140625" style="43"/>
    <col min="10498" max="10498" width="15.28515625" style="43" bestFit="1" customWidth="1"/>
    <col min="10499" max="10499" width="21.85546875" style="43" customWidth="1"/>
    <col min="10500" max="10500" width="18.28515625" style="43" customWidth="1"/>
    <col min="10501" max="10501" width="16.7109375" style="43" customWidth="1"/>
    <col min="10502" max="10753" width="9.140625" style="43"/>
    <col min="10754" max="10754" width="15.28515625" style="43" bestFit="1" customWidth="1"/>
    <col min="10755" max="10755" width="21.85546875" style="43" customWidth="1"/>
    <col min="10756" max="10756" width="18.28515625" style="43" customWidth="1"/>
    <col min="10757" max="10757" width="16.7109375" style="43" customWidth="1"/>
    <col min="10758" max="11009" width="9.140625" style="43"/>
    <col min="11010" max="11010" width="15.28515625" style="43" bestFit="1" customWidth="1"/>
    <col min="11011" max="11011" width="21.85546875" style="43" customWidth="1"/>
    <col min="11012" max="11012" width="18.28515625" style="43" customWidth="1"/>
    <col min="11013" max="11013" width="16.7109375" style="43" customWidth="1"/>
    <col min="11014" max="11265" width="9.140625" style="43"/>
    <col min="11266" max="11266" width="15.28515625" style="43" bestFit="1" customWidth="1"/>
    <col min="11267" max="11267" width="21.85546875" style="43" customWidth="1"/>
    <col min="11268" max="11268" width="18.28515625" style="43" customWidth="1"/>
    <col min="11269" max="11269" width="16.7109375" style="43" customWidth="1"/>
    <col min="11270" max="11521" width="9.140625" style="43"/>
    <col min="11522" max="11522" width="15.28515625" style="43" bestFit="1" customWidth="1"/>
    <col min="11523" max="11523" width="21.85546875" style="43" customWidth="1"/>
    <col min="11524" max="11524" width="18.28515625" style="43" customWidth="1"/>
    <col min="11525" max="11525" width="16.7109375" style="43" customWidth="1"/>
    <col min="11526" max="11777" width="9.140625" style="43"/>
    <col min="11778" max="11778" width="15.28515625" style="43" bestFit="1" customWidth="1"/>
    <col min="11779" max="11779" width="21.85546875" style="43" customWidth="1"/>
    <col min="11780" max="11780" width="18.28515625" style="43" customWidth="1"/>
    <col min="11781" max="11781" width="16.7109375" style="43" customWidth="1"/>
    <col min="11782" max="12033" width="9.140625" style="43"/>
    <col min="12034" max="12034" width="15.28515625" style="43" bestFit="1" customWidth="1"/>
    <col min="12035" max="12035" width="21.85546875" style="43" customWidth="1"/>
    <col min="12036" max="12036" width="18.28515625" style="43" customWidth="1"/>
    <col min="12037" max="12037" width="16.7109375" style="43" customWidth="1"/>
    <col min="12038" max="12289" width="9.140625" style="43"/>
    <col min="12290" max="12290" width="15.28515625" style="43" bestFit="1" customWidth="1"/>
    <col min="12291" max="12291" width="21.85546875" style="43" customWidth="1"/>
    <col min="12292" max="12292" width="18.28515625" style="43" customWidth="1"/>
    <col min="12293" max="12293" width="16.7109375" style="43" customWidth="1"/>
    <col min="12294" max="12545" width="9.140625" style="43"/>
    <col min="12546" max="12546" width="15.28515625" style="43" bestFit="1" customWidth="1"/>
    <col min="12547" max="12547" width="21.85546875" style="43" customWidth="1"/>
    <col min="12548" max="12548" width="18.28515625" style="43" customWidth="1"/>
    <col min="12549" max="12549" width="16.7109375" style="43" customWidth="1"/>
    <col min="12550" max="12801" width="9.140625" style="43"/>
    <col min="12802" max="12802" width="15.28515625" style="43" bestFit="1" customWidth="1"/>
    <col min="12803" max="12803" width="21.85546875" style="43" customWidth="1"/>
    <col min="12804" max="12804" width="18.28515625" style="43" customWidth="1"/>
    <col min="12805" max="12805" width="16.7109375" style="43" customWidth="1"/>
    <col min="12806" max="13057" width="9.140625" style="43"/>
    <col min="13058" max="13058" width="15.28515625" style="43" bestFit="1" customWidth="1"/>
    <col min="13059" max="13059" width="21.85546875" style="43" customWidth="1"/>
    <col min="13060" max="13060" width="18.28515625" style="43" customWidth="1"/>
    <col min="13061" max="13061" width="16.7109375" style="43" customWidth="1"/>
    <col min="13062" max="13313" width="9.140625" style="43"/>
    <col min="13314" max="13314" width="15.28515625" style="43" bestFit="1" customWidth="1"/>
    <col min="13315" max="13315" width="21.85546875" style="43" customWidth="1"/>
    <col min="13316" max="13316" width="18.28515625" style="43" customWidth="1"/>
    <col min="13317" max="13317" width="16.7109375" style="43" customWidth="1"/>
    <col min="13318" max="13569" width="9.140625" style="43"/>
    <col min="13570" max="13570" width="15.28515625" style="43" bestFit="1" customWidth="1"/>
    <col min="13571" max="13571" width="21.85546875" style="43" customWidth="1"/>
    <col min="13572" max="13572" width="18.28515625" style="43" customWidth="1"/>
    <col min="13573" max="13573" width="16.7109375" style="43" customWidth="1"/>
    <col min="13574" max="13825" width="9.140625" style="43"/>
    <col min="13826" max="13826" width="15.28515625" style="43" bestFit="1" customWidth="1"/>
    <col min="13827" max="13827" width="21.85546875" style="43" customWidth="1"/>
    <col min="13828" max="13828" width="18.28515625" style="43" customWidth="1"/>
    <col min="13829" max="13829" width="16.7109375" style="43" customWidth="1"/>
    <col min="13830" max="14081" width="9.140625" style="43"/>
    <col min="14082" max="14082" width="15.28515625" style="43" bestFit="1" customWidth="1"/>
    <col min="14083" max="14083" width="21.85546875" style="43" customWidth="1"/>
    <col min="14084" max="14084" width="18.28515625" style="43" customWidth="1"/>
    <col min="14085" max="14085" width="16.7109375" style="43" customWidth="1"/>
    <col min="14086" max="14337" width="9.140625" style="43"/>
    <col min="14338" max="14338" width="15.28515625" style="43" bestFit="1" customWidth="1"/>
    <col min="14339" max="14339" width="21.85546875" style="43" customWidth="1"/>
    <col min="14340" max="14340" width="18.28515625" style="43" customWidth="1"/>
    <col min="14341" max="14341" width="16.7109375" style="43" customWidth="1"/>
    <col min="14342" max="14593" width="9.140625" style="43"/>
    <col min="14594" max="14594" width="15.28515625" style="43" bestFit="1" customWidth="1"/>
    <col min="14595" max="14595" width="21.85546875" style="43" customWidth="1"/>
    <col min="14596" max="14596" width="18.28515625" style="43" customWidth="1"/>
    <col min="14597" max="14597" width="16.7109375" style="43" customWidth="1"/>
    <col min="14598" max="14849" width="9.140625" style="43"/>
    <col min="14850" max="14850" width="15.28515625" style="43" bestFit="1" customWidth="1"/>
    <col min="14851" max="14851" width="21.85546875" style="43" customWidth="1"/>
    <col min="14852" max="14852" width="18.28515625" style="43" customWidth="1"/>
    <col min="14853" max="14853" width="16.7109375" style="43" customWidth="1"/>
    <col min="14854" max="15105" width="9.140625" style="43"/>
    <col min="15106" max="15106" width="15.28515625" style="43" bestFit="1" customWidth="1"/>
    <col min="15107" max="15107" width="21.85546875" style="43" customWidth="1"/>
    <col min="15108" max="15108" width="18.28515625" style="43" customWidth="1"/>
    <col min="15109" max="15109" width="16.7109375" style="43" customWidth="1"/>
    <col min="15110" max="15361" width="9.140625" style="43"/>
    <col min="15362" max="15362" width="15.28515625" style="43" bestFit="1" customWidth="1"/>
    <col min="15363" max="15363" width="21.85546875" style="43" customWidth="1"/>
    <col min="15364" max="15364" width="18.28515625" style="43" customWidth="1"/>
    <col min="15365" max="15365" width="16.7109375" style="43" customWidth="1"/>
    <col min="15366" max="15617" width="9.140625" style="43"/>
    <col min="15618" max="15618" width="15.28515625" style="43" bestFit="1" customWidth="1"/>
    <col min="15619" max="15619" width="21.85546875" style="43" customWidth="1"/>
    <col min="15620" max="15620" width="18.28515625" style="43" customWidth="1"/>
    <col min="15621" max="15621" width="16.7109375" style="43" customWidth="1"/>
    <col min="15622" max="15873" width="9.140625" style="43"/>
    <col min="15874" max="15874" width="15.28515625" style="43" bestFit="1" customWidth="1"/>
    <col min="15875" max="15875" width="21.85546875" style="43" customWidth="1"/>
    <col min="15876" max="15876" width="18.28515625" style="43" customWidth="1"/>
    <col min="15877" max="15877" width="16.7109375" style="43" customWidth="1"/>
    <col min="15878" max="16129" width="9.140625" style="43"/>
    <col min="16130" max="16130" width="15.28515625" style="43" bestFit="1" customWidth="1"/>
    <col min="16131" max="16131" width="21.85546875" style="43" customWidth="1"/>
    <col min="16132" max="16132" width="18.28515625" style="43" customWidth="1"/>
    <col min="16133" max="16133" width="16.7109375" style="43" customWidth="1"/>
    <col min="16134" max="16384" width="9.140625" style="43"/>
  </cols>
  <sheetData>
    <row r="1" spans="2:5" ht="15.75">
      <c r="B1" s="262" t="s">
        <v>1965</v>
      </c>
      <c r="C1" s="262"/>
      <c r="D1" s="262"/>
      <c r="E1" s="262"/>
    </row>
    <row r="2" spans="2:5" ht="38.25">
      <c r="B2" s="44" t="s">
        <v>1966</v>
      </c>
      <c r="C2" s="45" t="s">
        <v>1967</v>
      </c>
      <c r="D2" s="46" t="s">
        <v>1968</v>
      </c>
      <c r="E2" s="46" t="s">
        <v>1969</v>
      </c>
    </row>
    <row r="3" spans="2:5" s="50" customFormat="1" ht="12.75">
      <c r="B3" s="47">
        <v>44161</v>
      </c>
      <c r="C3" s="48">
        <v>67.555499999999995</v>
      </c>
      <c r="D3" s="49">
        <v>0.85</v>
      </c>
      <c r="E3" s="49">
        <v>0.85</v>
      </c>
    </row>
    <row r="4" spans="2:5" s="50" customFormat="1" ht="12.75">
      <c r="B4" s="47">
        <v>44209</v>
      </c>
      <c r="C4" s="48">
        <v>74.950199999999995</v>
      </c>
      <c r="D4" s="49">
        <v>0.9</v>
      </c>
      <c r="E4" s="49">
        <v>0.9</v>
      </c>
    </row>
    <row r="5" spans="2:5">
      <c r="B5" s="51"/>
      <c r="C5" s="52"/>
      <c r="D5" s="53"/>
      <c r="E5" s="53"/>
    </row>
    <row r="6" spans="2:5" ht="15.75">
      <c r="B6" s="262" t="s">
        <v>1970</v>
      </c>
      <c r="C6" s="262"/>
      <c r="D6" s="262"/>
      <c r="E6" s="262"/>
    </row>
    <row r="7" spans="2:5" ht="38.25">
      <c r="B7" s="44" t="s">
        <v>1966</v>
      </c>
      <c r="C7" s="45" t="s">
        <v>1967</v>
      </c>
      <c r="D7" s="46" t="s">
        <v>1968</v>
      </c>
      <c r="E7" s="46" t="s">
        <v>1969</v>
      </c>
    </row>
    <row r="8" spans="2:5" s="50" customFormat="1" ht="12.75">
      <c r="B8" s="47">
        <v>44180</v>
      </c>
      <c r="C8" s="48">
        <v>66.747100000000003</v>
      </c>
      <c r="D8" s="49">
        <v>0.85</v>
      </c>
      <c r="E8" s="49">
        <v>0.85</v>
      </c>
    </row>
    <row r="9" spans="2:5" s="50" customFormat="1" ht="12.75">
      <c r="B9" s="47">
        <v>44215</v>
      </c>
      <c r="C9" s="48">
        <v>69.776700000000005</v>
      </c>
      <c r="D9" s="49">
        <v>0.9</v>
      </c>
      <c r="E9" s="49">
        <v>0.9</v>
      </c>
    </row>
    <row r="10" spans="2:5">
      <c r="B10" s="51"/>
      <c r="C10" s="52"/>
      <c r="D10" s="53"/>
      <c r="E10" s="53"/>
    </row>
    <row r="11" spans="2:5" ht="15.75">
      <c r="B11" s="262" t="s">
        <v>1971</v>
      </c>
      <c r="C11" s="262"/>
      <c r="D11" s="262"/>
      <c r="E11" s="262"/>
    </row>
    <row r="12" spans="2:5" ht="38.25">
      <c r="B12" s="44" t="s">
        <v>1966</v>
      </c>
      <c r="C12" s="45" t="s">
        <v>1967</v>
      </c>
      <c r="D12" s="46" t="s">
        <v>1968</v>
      </c>
      <c r="E12" s="46" t="s">
        <v>1969</v>
      </c>
    </row>
    <row r="13" spans="2:5" s="50" customFormat="1" ht="12.75">
      <c r="B13" s="47">
        <v>44158</v>
      </c>
      <c r="C13" s="48">
        <v>66.849299999999999</v>
      </c>
      <c r="D13" s="49">
        <v>1.65</v>
      </c>
      <c r="E13" s="49">
        <v>1.65</v>
      </c>
    </row>
    <row r="14" spans="2:5" s="50" customFormat="1" ht="12.75">
      <c r="B14" s="47">
        <v>44250</v>
      </c>
      <c r="C14" s="48">
        <v>67.143500000000003</v>
      </c>
      <c r="D14" s="49">
        <v>1.75</v>
      </c>
      <c r="E14" s="49">
        <v>1.75</v>
      </c>
    </row>
    <row r="15" spans="2:5">
      <c r="B15" s="51"/>
      <c r="C15" s="52"/>
      <c r="D15" s="53"/>
      <c r="E15" s="53"/>
    </row>
    <row r="16" spans="2:5" ht="15.75">
      <c r="B16" s="262" t="s">
        <v>1972</v>
      </c>
      <c r="C16" s="262"/>
      <c r="D16" s="262"/>
      <c r="E16" s="262"/>
    </row>
    <row r="17" spans="2:5" ht="38.25">
      <c r="B17" s="44" t="s">
        <v>1966</v>
      </c>
      <c r="C17" s="45" t="s">
        <v>1967</v>
      </c>
      <c r="D17" s="46" t="s">
        <v>1968</v>
      </c>
      <c r="E17" s="46" t="s">
        <v>1969</v>
      </c>
    </row>
    <row r="18" spans="2:5" s="50" customFormat="1" ht="12.75">
      <c r="B18" s="47">
        <v>44180</v>
      </c>
      <c r="C18" s="48">
        <v>64.082599999999999</v>
      </c>
      <c r="D18" s="49">
        <v>1.6</v>
      </c>
      <c r="E18" s="49">
        <v>1.6</v>
      </c>
    </row>
    <row r="19" spans="2:5" s="50" customFormat="1" ht="12.75">
      <c r="B19" s="47">
        <v>44215</v>
      </c>
      <c r="C19" s="48">
        <v>72.120699999999999</v>
      </c>
      <c r="D19" s="49">
        <v>1.85</v>
      </c>
      <c r="E19" s="49">
        <v>1.85</v>
      </c>
    </row>
    <row r="20" spans="2:5">
      <c r="B20" s="54"/>
      <c r="C20" s="52"/>
      <c r="D20" s="53"/>
      <c r="E20" s="53"/>
    </row>
    <row r="21" spans="2:5" ht="15.75">
      <c r="B21" s="262" t="s">
        <v>1973</v>
      </c>
      <c r="C21" s="262"/>
      <c r="D21" s="262"/>
      <c r="E21" s="262"/>
    </row>
    <row r="22" spans="2:5" s="55" customFormat="1" ht="38.25">
      <c r="B22" s="44" t="s">
        <v>1966</v>
      </c>
      <c r="C22" s="45" t="s">
        <v>1967</v>
      </c>
      <c r="D22" s="46" t="s">
        <v>1968</v>
      </c>
      <c r="E22" s="46" t="s">
        <v>1969</v>
      </c>
    </row>
    <row r="23" spans="2:5" s="50" customFormat="1" ht="12.75">
      <c r="B23" s="47">
        <v>44077</v>
      </c>
      <c r="C23" s="48">
        <v>15.302899999999999</v>
      </c>
      <c r="D23" s="49">
        <v>4.4999999999999998E-2</v>
      </c>
      <c r="E23" s="49">
        <v>4.4999999999999998E-2</v>
      </c>
    </row>
    <row r="24" spans="2:5" s="50" customFormat="1" ht="12.75">
      <c r="B24" s="47">
        <v>44109</v>
      </c>
      <c r="C24" s="48">
        <v>15.238099999999999</v>
      </c>
      <c r="D24" s="49">
        <v>4.4999999999999998E-2</v>
      </c>
      <c r="E24" s="49">
        <v>4.4999999999999998E-2</v>
      </c>
    </row>
    <row r="25" spans="2:5" s="50" customFormat="1" ht="12.75">
      <c r="B25" s="47">
        <v>44138</v>
      </c>
      <c r="C25" s="48">
        <v>15.466900000000001</v>
      </c>
      <c r="D25" s="49">
        <v>4.4999999999999998E-2</v>
      </c>
      <c r="E25" s="49">
        <v>4.4999999999999998E-2</v>
      </c>
    </row>
    <row r="26" spans="2:5" s="50" customFormat="1" ht="12.75">
      <c r="B26" s="47">
        <v>44168</v>
      </c>
      <c r="C26" s="48">
        <v>15.950200000000001</v>
      </c>
      <c r="D26" s="49">
        <v>4.7E-2</v>
      </c>
      <c r="E26" s="49">
        <v>4.7E-2</v>
      </c>
    </row>
    <row r="27" spans="2:5" s="50" customFormat="1" ht="12.75">
      <c r="B27" s="47">
        <v>44201</v>
      </c>
      <c r="C27" s="48">
        <v>16.415400000000002</v>
      </c>
      <c r="D27" s="49">
        <v>4.8000000000000001E-2</v>
      </c>
      <c r="E27" s="49">
        <v>4.8000000000000001E-2</v>
      </c>
    </row>
    <row r="28" spans="2:5" s="50" customFormat="1" ht="12.75">
      <c r="B28" s="47">
        <v>44232</v>
      </c>
      <c r="C28" s="48">
        <v>16.752600000000001</v>
      </c>
      <c r="D28" s="49">
        <v>4.8000000000000001E-2</v>
      </c>
      <c r="E28" s="49">
        <v>4.8000000000000001E-2</v>
      </c>
    </row>
    <row r="30" spans="2:5" ht="15.75">
      <c r="B30" s="262" t="s">
        <v>1974</v>
      </c>
      <c r="C30" s="262"/>
      <c r="D30" s="262"/>
      <c r="E30" s="262"/>
    </row>
    <row r="31" spans="2:5" s="55" customFormat="1" ht="38.25">
      <c r="B31" s="44" t="s">
        <v>1966</v>
      </c>
      <c r="C31" s="45" t="s">
        <v>1967</v>
      </c>
      <c r="D31" s="46" t="s">
        <v>1968</v>
      </c>
      <c r="E31" s="46" t="s">
        <v>1969</v>
      </c>
    </row>
    <row r="32" spans="2:5" s="50" customFormat="1" ht="12.75">
      <c r="B32" s="47">
        <v>44077</v>
      </c>
      <c r="C32" s="48">
        <v>13.438800000000001</v>
      </c>
      <c r="D32" s="49">
        <v>4.4999999999999998E-2</v>
      </c>
      <c r="E32" s="49">
        <v>4.4999999999999998E-2</v>
      </c>
    </row>
    <row r="33" spans="2:5" s="50" customFormat="1" ht="12.75">
      <c r="B33" s="47">
        <v>44109</v>
      </c>
      <c r="C33" s="48">
        <v>13.363300000000001</v>
      </c>
      <c r="D33" s="49">
        <v>4.4999999999999998E-2</v>
      </c>
      <c r="E33" s="49">
        <v>4.4999999999999998E-2</v>
      </c>
    </row>
    <row r="34" spans="2:5" s="50" customFormat="1" ht="12.75">
      <c r="B34" s="47">
        <v>44138</v>
      </c>
      <c r="C34" s="48">
        <v>13.5465</v>
      </c>
      <c r="D34" s="49">
        <v>4.4999999999999998E-2</v>
      </c>
      <c r="E34" s="49">
        <v>4.4999999999999998E-2</v>
      </c>
    </row>
    <row r="35" spans="2:5" s="50" customFormat="1" ht="12.75">
      <c r="B35" s="47">
        <v>44168</v>
      </c>
      <c r="C35" s="48">
        <v>13.9497</v>
      </c>
      <c r="D35" s="49">
        <v>4.7E-2</v>
      </c>
      <c r="E35" s="49">
        <v>4.7E-2</v>
      </c>
    </row>
    <row r="36" spans="2:5" s="50" customFormat="1" ht="12.75">
      <c r="B36" s="47">
        <v>44201</v>
      </c>
      <c r="C36" s="48">
        <v>14.3354</v>
      </c>
      <c r="D36" s="49">
        <v>4.8000000000000001E-2</v>
      </c>
      <c r="E36" s="49">
        <v>4.8000000000000001E-2</v>
      </c>
    </row>
    <row r="37" spans="2:5" s="50" customFormat="1" ht="12.75">
      <c r="B37" s="47">
        <v>44232</v>
      </c>
      <c r="C37" s="48">
        <v>14.609</v>
      </c>
      <c r="D37" s="49">
        <v>4.8000000000000001E-2</v>
      </c>
      <c r="E37" s="49">
        <v>4.8000000000000001E-2</v>
      </c>
    </row>
    <row r="38" spans="2:5">
      <c r="B38" s="51"/>
      <c r="C38" s="52"/>
      <c r="D38" s="53"/>
      <c r="E38" s="56"/>
    </row>
    <row r="39" spans="2:5" ht="15.75">
      <c r="B39" s="262" t="s">
        <v>1975</v>
      </c>
      <c r="C39" s="262"/>
      <c r="D39" s="262"/>
      <c r="E39" s="262"/>
    </row>
    <row r="40" spans="2:5" s="55" customFormat="1" ht="38.25">
      <c r="B40" s="44" t="s">
        <v>1966</v>
      </c>
      <c r="C40" s="45" t="s">
        <v>1967</v>
      </c>
      <c r="D40" s="46" t="s">
        <v>1968</v>
      </c>
      <c r="E40" s="46" t="s">
        <v>1969</v>
      </c>
    </row>
    <row r="41" spans="2:5" s="50" customFormat="1" ht="12.75">
      <c r="B41" s="47">
        <v>44077</v>
      </c>
      <c r="C41" s="48">
        <v>59.142000000000003</v>
      </c>
      <c r="D41" s="49">
        <v>0.23</v>
      </c>
      <c r="E41" s="49">
        <v>0.23</v>
      </c>
    </row>
    <row r="42" spans="2:5" s="50" customFormat="1" ht="12.75">
      <c r="B42" s="47">
        <v>44109</v>
      </c>
      <c r="C42" s="48">
        <v>58.786700000000003</v>
      </c>
      <c r="D42" s="49">
        <v>0.22</v>
      </c>
      <c r="E42" s="49">
        <v>0.22</v>
      </c>
    </row>
    <row r="43" spans="2:5" s="50" customFormat="1" ht="12.75">
      <c r="B43" s="47">
        <v>44138</v>
      </c>
      <c r="C43" s="48">
        <v>59.887999999999998</v>
      </c>
      <c r="D43" s="49">
        <v>0.23</v>
      </c>
      <c r="E43" s="49">
        <v>0.23</v>
      </c>
    </row>
    <row r="44" spans="2:5" s="50" customFormat="1" ht="12.75">
      <c r="B44" s="47">
        <v>44168</v>
      </c>
      <c r="C44" s="48">
        <v>64.901600000000002</v>
      </c>
      <c r="D44" s="49">
        <v>0.25</v>
      </c>
      <c r="E44" s="49">
        <v>0.25</v>
      </c>
    </row>
    <row r="45" spans="2:5" s="50" customFormat="1" ht="12.75">
      <c r="B45" s="47">
        <v>44201</v>
      </c>
      <c r="C45" s="48">
        <v>68.416399999999996</v>
      </c>
      <c r="D45" s="49">
        <v>0.26</v>
      </c>
      <c r="E45" s="49">
        <v>0.26</v>
      </c>
    </row>
    <row r="46" spans="2:5" s="50" customFormat="1" ht="12.75">
      <c r="B46" s="47">
        <v>44232</v>
      </c>
      <c r="C46" s="48">
        <v>72.001999999999995</v>
      </c>
      <c r="D46" s="49">
        <v>0.26</v>
      </c>
      <c r="E46" s="49">
        <v>0.26</v>
      </c>
    </row>
    <row r="47" spans="2:5">
      <c r="B47" s="51"/>
      <c r="C47" s="52"/>
      <c r="D47" s="53"/>
      <c r="E47" s="53"/>
    </row>
    <row r="48" spans="2:5" ht="15.75">
      <c r="B48" s="262" t="s">
        <v>1976</v>
      </c>
      <c r="C48" s="262"/>
      <c r="D48" s="262"/>
      <c r="E48" s="262"/>
    </row>
    <row r="49" spans="2:5" s="55" customFormat="1" ht="38.25">
      <c r="B49" s="44" t="s">
        <v>1966</v>
      </c>
      <c r="C49" s="45" t="s">
        <v>1967</v>
      </c>
      <c r="D49" s="46" t="s">
        <v>1968</v>
      </c>
      <c r="E49" s="46" t="s">
        <v>1969</v>
      </c>
    </row>
    <row r="50" spans="2:5" s="50" customFormat="1" ht="12.75">
      <c r="B50" s="47">
        <v>44077</v>
      </c>
      <c r="C50" s="48">
        <v>53.9754</v>
      </c>
      <c r="D50" s="49">
        <v>0.23</v>
      </c>
      <c r="E50" s="49">
        <v>0.23</v>
      </c>
    </row>
    <row r="51" spans="2:5" s="50" customFormat="1" ht="12.75">
      <c r="B51" s="47">
        <v>44109</v>
      </c>
      <c r="C51" s="48">
        <v>53.582799999999999</v>
      </c>
      <c r="D51" s="49">
        <v>0.22</v>
      </c>
      <c r="E51" s="49">
        <v>0.22</v>
      </c>
    </row>
    <row r="52" spans="2:5" s="50" customFormat="1" ht="12.75">
      <c r="B52" s="47">
        <v>44138</v>
      </c>
      <c r="C52" s="48">
        <v>54.522399999999998</v>
      </c>
      <c r="D52" s="49">
        <v>0.23</v>
      </c>
      <c r="E52" s="49">
        <v>0.23</v>
      </c>
    </row>
    <row r="53" spans="2:5" s="50" customFormat="1" ht="12.75">
      <c r="B53" s="47">
        <v>44168</v>
      </c>
      <c r="C53" s="48">
        <v>59.012900000000002</v>
      </c>
      <c r="D53" s="49">
        <v>0.25</v>
      </c>
      <c r="E53" s="49">
        <v>0.25</v>
      </c>
    </row>
    <row r="54" spans="2:5" s="50" customFormat="1" ht="12.75">
      <c r="B54" s="47">
        <v>44201</v>
      </c>
      <c r="C54" s="48">
        <v>62.127400000000002</v>
      </c>
      <c r="D54" s="49">
        <v>0.26</v>
      </c>
      <c r="E54" s="49">
        <v>0.26</v>
      </c>
    </row>
    <row r="55" spans="2:5" s="50" customFormat="1" ht="12.75">
      <c r="B55" s="47">
        <v>44232</v>
      </c>
      <c r="C55" s="48">
        <v>65.3</v>
      </c>
      <c r="D55" s="49">
        <v>0.26</v>
      </c>
      <c r="E55" s="49">
        <v>0.26</v>
      </c>
    </row>
    <row r="57" spans="2:5" ht="15.75">
      <c r="B57" s="262" t="s">
        <v>1977</v>
      </c>
      <c r="C57" s="262"/>
      <c r="D57" s="262"/>
      <c r="E57" s="262"/>
    </row>
    <row r="58" spans="2:5" s="55" customFormat="1" ht="38.25">
      <c r="B58" s="44" t="s">
        <v>1966</v>
      </c>
      <c r="C58" s="45" t="s">
        <v>1967</v>
      </c>
      <c r="D58" s="46" t="s">
        <v>1968</v>
      </c>
      <c r="E58" s="46" t="s">
        <v>1969</v>
      </c>
    </row>
    <row r="59" spans="2:5" s="50" customFormat="1" ht="12.75">
      <c r="B59" s="47" t="s">
        <v>1978</v>
      </c>
      <c r="C59" s="48" t="s">
        <v>1979</v>
      </c>
      <c r="D59" s="49">
        <v>2.7174999999999998</v>
      </c>
      <c r="E59" s="49">
        <v>2.7174999999999998</v>
      </c>
    </row>
    <row r="60" spans="2:5" s="50" customFormat="1" ht="12.75">
      <c r="B60" s="47" t="s">
        <v>1980</v>
      </c>
      <c r="C60" s="48" t="s">
        <v>1979</v>
      </c>
      <c r="D60" s="49">
        <v>2.8788</v>
      </c>
      <c r="E60" s="49">
        <v>2.8788</v>
      </c>
    </row>
    <row r="61" spans="2:5" s="50" customFormat="1" ht="12.75">
      <c r="B61" s="47" t="s">
        <v>1981</v>
      </c>
      <c r="C61" s="48" t="s">
        <v>1979</v>
      </c>
      <c r="D61" s="49">
        <v>2.7168999999999999</v>
      </c>
      <c r="E61" s="49">
        <v>2.7168999999999999</v>
      </c>
    </row>
    <row r="62" spans="2:5" s="50" customFormat="1" ht="12.75">
      <c r="B62" s="47" t="s">
        <v>1982</v>
      </c>
      <c r="C62" s="48" t="s">
        <v>1979</v>
      </c>
      <c r="D62" s="49">
        <v>2.4016000000000002</v>
      </c>
      <c r="E62" s="49">
        <v>2.4016000000000002</v>
      </c>
    </row>
    <row r="63" spans="2:5" s="50" customFormat="1" ht="12.75">
      <c r="B63" s="47" t="s">
        <v>1983</v>
      </c>
      <c r="C63" s="48" t="s">
        <v>1979</v>
      </c>
      <c r="D63" s="49">
        <v>2.35</v>
      </c>
      <c r="E63" s="49">
        <v>2.35</v>
      </c>
    </row>
    <row r="64" spans="2:5" s="50" customFormat="1" ht="12.75">
      <c r="B64" s="47" t="s">
        <v>1984</v>
      </c>
      <c r="C64" s="48" t="s">
        <v>1979</v>
      </c>
      <c r="D64" s="49">
        <v>2.5670999999999999</v>
      </c>
      <c r="E64" s="49">
        <v>2.5670999999999999</v>
      </c>
    </row>
    <row r="65" spans="2:5">
      <c r="B65" s="57"/>
      <c r="C65" s="58"/>
      <c r="D65" s="56"/>
      <c r="E65" s="56"/>
    </row>
    <row r="66" spans="2:5" ht="15.75">
      <c r="B66" s="262" t="s">
        <v>1985</v>
      </c>
      <c r="C66" s="262"/>
      <c r="D66" s="262"/>
      <c r="E66" s="262"/>
    </row>
    <row r="67" spans="2:5" s="55" customFormat="1" ht="38.25">
      <c r="B67" s="59" t="s">
        <v>1966</v>
      </c>
      <c r="C67" s="60" t="s">
        <v>1967</v>
      </c>
      <c r="D67" s="61" t="s">
        <v>1968</v>
      </c>
      <c r="E67" s="61" t="s">
        <v>1969</v>
      </c>
    </row>
    <row r="68" spans="2:5" s="50" customFormat="1" ht="12.75">
      <c r="B68" s="47" t="s">
        <v>1978</v>
      </c>
      <c r="C68" s="48" t="s">
        <v>1986</v>
      </c>
      <c r="D68" s="49">
        <v>2.6267999999999998</v>
      </c>
      <c r="E68" s="49">
        <v>2.6267999999999998</v>
      </c>
    </row>
    <row r="69" spans="2:5" s="50" customFormat="1" ht="12.75">
      <c r="B69" s="47" t="s">
        <v>1980</v>
      </c>
      <c r="C69" s="48" t="s">
        <v>1986</v>
      </c>
      <c r="D69" s="49">
        <v>2.7850000000000001</v>
      </c>
      <c r="E69" s="49">
        <v>2.7850000000000001</v>
      </c>
    </row>
    <row r="70" spans="2:5" s="50" customFormat="1" ht="12.75">
      <c r="B70" s="47" t="s">
        <v>1981</v>
      </c>
      <c r="C70" s="48" t="s">
        <v>1986</v>
      </c>
      <c r="D70" s="49">
        <v>2.6248</v>
      </c>
      <c r="E70" s="49">
        <v>1.3289</v>
      </c>
    </row>
    <row r="71" spans="2:5" s="50" customFormat="1" ht="12.75">
      <c r="B71" s="47" t="s">
        <v>1982</v>
      </c>
      <c r="C71" s="48" t="s">
        <v>1986</v>
      </c>
      <c r="D71" s="49">
        <v>2.3045</v>
      </c>
      <c r="E71" s="49">
        <v>2.3045</v>
      </c>
    </row>
    <row r="72" spans="2:5" s="50" customFormat="1" ht="12.75">
      <c r="B72" s="47" t="s">
        <v>1983</v>
      </c>
      <c r="C72" s="48" t="s">
        <v>1986</v>
      </c>
      <c r="D72" s="49">
        <v>2.2490000000000001</v>
      </c>
      <c r="E72" s="49">
        <v>2.2490000000000001</v>
      </c>
    </row>
    <row r="73" spans="2:5" s="50" customFormat="1" ht="12.75">
      <c r="B73" s="47" t="s">
        <v>1987</v>
      </c>
      <c r="C73" s="48" t="s">
        <v>1986</v>
      </c>
      <c r="D73" s="49">
        <v>2.4908000000000001</v>
      </c>
      <c r="E73" s="49">
        <v>2.4908000000000001</v>
      </c>
    </row>
    <row r="74" spans="2:5">
      <c r="B74" s="62"/>
      <c r="C74" s="58"/>
      <c r="D74" s="56"/>
      <c r="E74" s="56"/>
    </row>
    <row r="75" spans="2:5" ht="15.75">
      <c r="B75" s="262" t="s">
        <v>1988</v>
      </c>
      <c r="C75" s="262"/>
      <c r="D75" s="262"/>
      <c r="E75" s="262"/>
    </row>
    <row r="76" spans="2:5" s="55" customFormat="1" ht="38.25">
      <c r="B76" s="44" t="s">
        <v>1966</v>
      </c>
      <c r="C76" s="45" t="s">
        <v>1967</v>
      </c>
      <c r="D76" s="46" t="s">
        <v>1968</v>
      </c>
      <c r="E76" s="46" t="s">
        <v>1969</v>
      </c>
    </row>
    <row r="77" spans="2:5" s="50" customFormat="1" ht="12.75">
      <c r="B77" s="47" t="s">
        <v>1978</v>
      </c>
      <c r="C77" s="48" t="s">
        <v>1989</v>
      </c>
      <c r="D77" s="49">
        <v>4.0929000000000002</v>
      </c>
      <c r="E77" s="49">
        <v>4.0929000000000002</v>
      </c>
    </row>
    <row r="78" spans="2:5" s="50" customFormat="1" ht="12.75">
      <c r="B78" s="47" t="s">
        <v>1980</v>
      </c>
      <c r="C78" s="48" t="s">
        <v>1989</v>
      </c>
      <c r="D78" s="49">
        <v>4.9653</v>
      </c>
      <c r="E78" s="49">
        <v>4.9653</v>
      </c>
    </row>
    <row r="79" spans="2:5" s="50" customFormat="1" ht="12.75">
      <c r="B79" s="47" t="s">
        <v>1981</v>
      </c>
      <c r="C79" s="48" t="s">
        <v>1989</v>
      </c>
      <c r="D79" s="49">
        <v>3.9209999999999998</v>
      </c>
      <c r="E79" s="49">
        <v>3.9209999999999998</v>
      </c>
    </row>
    <row r="80" spans="2:5" s="50" customFormat="1" ht="12.75">
      <c r="B80" s="47" t="s">
        <v>1982</v>
      </c>
      <c r="C80" s="48" t="s">
        <v>1989</v>
      </c>
      <c r="D80" s="49">
        <v>3.4195000000000002</v>
      </c>
      <c r="E80" s="49">
        <v>3.4195000000000002</v>
      </c>
    </row>
    <row r="81" spans="2:5" s="50" customFormat="1" ht="12.75">
      <c r="B81" s="47" t="s">
        <v>1983</v>
      </c>
      <c r="C81" s="48" t="s">
        <v>1989</v>
      </c>
      <c r="D81" s="49">
        <v>2.7229999999999999</v>
      </c>
      <c r="E81" s="49">
        <v>2.7229999999999999</v>
      </c>
    </row>
    <row r="82" spans="2:5" s="50" customFormat="1" ht="12.75">
      <c r="B82" s="47" t="s">
        <v>1984</v>
      </c>
      <c r="C82" s="48" t="s">
        <v>1989</v>
      </c>
      <c r="D82" s="49">
        <v>3.4436</v>
      </c>
      <c r="E82" s="49">
        <v>3.4436</v>
      </c>
    </row>
    <row r="83" spans="2:5">
      <c r="B83" s="63"/>
      <c r="C83" s="64"/>
    </row>
    <row r="84" spans="2:5" ht="15.75">
      <c r="B84" s="262" t="s">
        <v>1990</v>
      </c>
      <c r="C84" s="262"/>
      <c r="D84" s="262"/>
      <c r="E84" s="262"/>
    </row>
    <row r="85" spans="2:5" s="55" customFormat="1" ht="38.25">
      <c r="B85" s="44" t="s">
        <v>1966</v>
      </c>
      <c r="C85" s="45" t="s">
        <v>1967</v>
      </c>
      <c r="D85" s="46" t="s">
        <v>1968</v>
      </c>
      <c r="E85" s="46" t="s">
        <v>1969</v>
      </c>
    </row>
    <row r="86" spans="2:5" s="50" customFormat="1" ht="12.75">
      <c r="B86" s="47" t="s">
        <v>1978</v>
      </c>
      <c r="C86" s="48" t="s">
        <v>1989</v>
      </c>
      <c r="D86" s="49">
        <v>3.9011999999999998</v>
      </c>
      <c r="E86" s="49">
        <v>3.9011999999999998</v>
      </c>
    </row>
    <row r="87" spans="2:5" s="50" customFormat="1" ht="12.75">
      <c r="B87" s="47" t="s">
        <v>1980</v>
      </c>
      <c r="C87" s="48" t="s">
        <v>1989</v>
      </c>
      <c r="D87" s="49">
        <v>4.7812999999999999</v>
      </c>
      <c r="E87" s="49">
        <v>4.7812999999999999</v>
      </c>
    </row>
    <row r="88" spans="2:5" s="50" customFormat="1" ht="12.75">
      <c r="B88" s="47" t="s">
        <v>1981</v>
      </c>
      <c r="C88" s="48" t="s">
        <v>1989</v>
      </c>
      <c r="D88" s="49">
        <v>3.7702</v>
      </c>
      <c r="E88" s="49">
        <v>3.7702</v>
      </c>
    </row>
    <row r="89" spans="2:5" s="50" customFormat="1" ht="12.75">
      <c r="B89" s="47" t="s">
        <v>1982</v>
      </c>
      <c r="C89" s="48" t="s">
        <v>1989</v>
      </c>
      <c r="D89" s="49">
        <v>3.1949000000000001</v>
      </c>
      <c r="E89" s="49">
        <v>3.1949000000000001</v>
      </c>
    </row>
    <row r="90" spans="2:5" s="50" customFormat="1" ht="12.75">
      <c r="B90" s="47" t="s">
        <v>1983</v>
      </c>
      <c r="C90" s="48" t="s">
        <v>1989</v>
      </c>
      <c r="D90" s="49">
        <v>2.5289000000000001</v>
      </c>
      <c r="E90" s="49">
        <v>2.5289000000000001</v>
      </c>
    </row>
    <row r="91" spans="2:5" s="50" customFormat="1" ht="12.75">
      <c r="B91" s="47" t="s">
        <v>1987</v>
      </c>
      <c r="C91" s="48" t="s">
        <v>1989</v>
      </c>
      <c r="D91" s="49">
        <v>3.2269000000000001</v>
      </c>
      <c r="E91" s="49">
        <v>3.2269000000000001</v>
      </c>
    </row>
    <row r="93" spans="2:5" ht="15.75">
      <c r="B93" s="262" t="s">
        <v>1991</v>
      </c>
      <c r="C93" s="262"/>
      <c r="D93" s="262"/>
      <c r="E93" s="262"/>
    </row>
    <row r="94" spans="2:5" s="55" customFormat="1" ht="38.25">
      <c r="B94" s="44" t="s">
        <v>1966</v>
      </c>
      <c r="C94" s="45" t="s">
        <v>1967</v>
      </c>
      <c r="D94" s="46" t="s">
        <v>1968</v>
      </c>
      <c r="E94" s="46" t="s">
        <v>1969</v>
      </c>
    </row>
    <row r="95" spans="2:5" s="50" customFormat="1" ht="12.75">
      <c r="B95" s="47" t="s">
        <v>1978</v>
      </c>
      <c r="C95" s="48" t="s">
        <v>1992</v>
      </c>
      <c r="D95" s="49">
        <v>2.5535000000000001</v>
      </c>
      <c r="E95" s="49">
        <v>2.5535000000000001</v>
      </c>
    </row>
    <row r="96" spans="2:5" s="50" customFormat="1" ht="12.75">
      <c r="B96" s="47" t="s">
        <v>1980</v>
      </c>
      <c r="C96" s="48" t="s">
        <v>1992</v>
      </c>
      <c r="D96" s="49">
        <v>2.6175000000000002</v>
      </c>
      <c r="E96" s="49">
        <v>2.6175000000000002</v>
      </c>
    </row>
    <row r="97" spans="2:5" s="50" customFormat="1" ht="12.75">
      <c r="B97" s="47" t="s">
        <v>1981</v>
      </c>
      <c r="C97" s="48" t="s">
        <v>1992</v>
      </c>
      <c r="D97" s="49">
        <v>2.2757000000000001</v>
      </c>
      <c r="E97" s="49">
        <v>1.1716</v>
      </c>
    </row>
    <row r="98" spans="2:5" s="50" customFormat="1" ht="12.75">
      <c r="B98" s="47" t="s">
        <v>1982</v>
      </c>
      <c r="C98" s="48" t="s">
        <v>1992</v>
      </c>
      <c r="D98" s="49">
        <v>2.5931999999999999</v>
      </c>
      <c r="E98" s="49">
        <v>2.5931999999999999</v>
      </c>
    </row>
    <row r="99" spans="2:5" s="50" customFormat="1" ht="12.75">
      <c r="B99" s="47" t="s">
        <v>1983</v>
      </c>
      <c r="C99" s="48" t="s">
        <v>1992</v>
      </c>
      <c r="D99" s="49">
        <v>2.6021000000000001</v>
      </c>
      <c r="E99" s="49">
        <v>2.6021000000000001</v>
      </c>
    </row>
    <row r="100" spans="2:5" s="50" customFormat="1" ht="12.75">
      <c r="B100" s="47" t="s">
        <v>1984</v>
      </c>
      <c r="C100" s="48" t="s">
        <v>1992</v>
      </c>
      <c r="D100" s="49">
        <v>2.2261000000000002</v>
      </c>
      <c r="E100" s="49">
        <v>2.2261000000000002</v>
      </c>
    </row>
    <row r="102" spans="2:5" ht="15.75">
      <c r="B102" s="262" t="s">
        <v>1993</v>
      </c>
      <c r="C102" s="262"/>
      <c r="D102" s="262"/>
      <c r="E102" s="262"/>
    </row>
    <row r="103" spans="2:5" s="55" customFormat="1" ht="38.25">
      <c r="B103" s="44" t="s">
        <v>1966</v>
      </c>
      <c r="C103" s="45" t="s">
        <v>1967</v>
      </c>
      <c r="D103" s="46" t="s">
        <v>1968</v>
      </c>
      <c r="E103" s="46" t="s">
        <v>1969</v>
      </c>
    </row>
    <row r="104" spans="2:5" s="50" customFormat="1" ht="12.75">
      <c r="B104" s="47" t="s">
        <v>1978</v>
      </c>
      <c r="C104" s="48" t="s">
        <v>1992</v>
      </c>
      <c r="D104" s="49">
        <v>2.4689000000000001</v>
      </c>
      <c r="E104" s="49">
        <v>2.4689000000000001</v>
      </c>
    </row>
    <row r="105" spans="2:5" s="50" customFormat="1" ht="12.75">
      <c r="B105" s="47" t="s">
        <v>1980</v>
      </c>
      <c r="C105" s="48" t="s">
        <v>1992</v>
      </c>
      <c r="D105" s="49">
        <v>2.5310000000000001</v>
      </c>
      <c r="E105" s="49">
        <v>2.5310000000000001</v>
      </c>
    </row>
    <row r="106" spans="2:5" s="50" customFormat="1" ht="12.75">
      <c r="B106" s="47" t="s">
        <v>1981</v>
      </c>
      <c r="C106" s="48" t="s">
        <v>1992</v>
      </c>
      <c r="D106" s="49">
        <v>2.1776</v>
      </c>
      <c r="E106" s="49">
        <v>2.1776</v>
      </c>
    </row>
    <row r="107" spans="2:5" s="50" customFormat="1" ht="12.75">
      <c r="B107" s="47" t="s">
        <v>1982</v>
      </c>
      <c r="C107" s="48" t="s">
        <v>1992</v>
      </c>
      <c r="D107" s="49">
        <v>2.5011999999999999</v>
      </c>
      <c r="E107" s="49">
        <v>2.5011999999999999</v>
      </c>
    </row>
    <row r="108" spans="2:5" s="50" customFormat="1" ht="12.75">
      <c r="B108" s="47" t="s">
        <v>1983</v>
      </c>
      <c r="C108" s="48" t="s">
        <v>1992</v>
      </c>
      <c r="D108" s="49">
        <v>2.5017</v>
      </c>
      <c r="E108" s="49">
        <v>2.5017</v>
      </c>
    </row>
    <row r="109" spans="2:5" s="50" customFormat="1" ht="12.75">
      <c r="B109" s="47" t="s">
        <v>1984</v>
      </c>
      <c r="C109" s="48" t="s">
        <v>1992</v>
      </c>
      <c r="D109" s="49">
        <v>2.1545000000000001</v>
      </c>
      <c r="E109" s="49">
        <v>2.1545000000000001</v>
      </c>
    </row>
    <row r="110" spans="2:5" ht="15" customHeight="1">
      <c r="B110" s="63"/>
      <c r="C110" s="65"/>
      <c r="D110" s="56"/>
      <c r="E110" s="56"/>
    </row>
    <row r="111" spans="2:5" ht="15.75">
      <c r="B111" s="262" t="s">
        <v>1994</v>
      </c>
      <c r="C111" s="262"/>
      <c r="D111" s="262"/>
      <c r="E111" s="262"/>
    </row>
    <row r="112" spans="2:5" s="55" customFormat="1" ht="38.25">
      <c r="B112" s="44" t="s">
        <v>1966</v>
      </c>
      <c r="C112" s="45" t="s">
        <v>1967</v>
      </c>
      <c r="D112" s="46" t="s">
        <v>1968</v>
      </c>
      <c r="E112" s="46" t="s">
        <v>1969</v>
      </c>
    </row>
    <row r="113" spans="2:5" s="50" customFormat="1" ht="12.75">
      <c r="B113" s="47" t="s">
        <v>1978</v>
      </c>
      <c r="C113" s="48" t="s">
        <v>1995</v>
      </c>
      <c r="D113" s="49">
        <v>4.2690000000000001</v>
      </c>
      <c r="E113" s="49">
        <v>4.2690000000000001</v>
      </c>
    </row>
    <row r="114" spans="2:5" s="50" customFormat="1" ht="12.75">
      <c r="B114" s="47" t="s">
        <v>1980</v>
      </c>
      <c r="C114" s="48" t="s">
        <v>1995</v>
      </c>
      <c r="D114" s="49">
        <v>6.8503999999999996</v>
      </c>
      <c r="E114" s="49">
        <v>6.8503999999999996</v>
      </c>
    </row>
    <row r="115" spans="2:5" s="50" customFormat="1" ht="12.75">
      <c r="B115" s="47" t="s">
        <v>1981</v>
      </c>
      <c r="C115" s="48" t="s">
        <v>1995</v>
      </c>
      <c r="D115" s="49">
        <v>5.1871999999999998</v>
      </c>
      <c r="E115" s="49">
        <v>5.1871999999999998</v>
      </c>
    </row>
    <row r="116" spans="2:5" s="50" customFormat="1" ht="12.75">
      <c r="B116" s="47" t="s">
        <v>1982</v>
      </c>
      <c r="C116" s="48" t="s">
        <v>1995</v>
      </c>
      <c r="D116" s="49">
        <v>2.9253</v>
      </c>
      <c r="E116" s="49">
        <v>2.9253</v>
      </c>
    </row>
    <row r="117" spans="2:5" s="50" customFormat="1" ht="12.75">
      <c r="B117" s="47" t="s">
        <v>1983</v>
      </c>
      <c r="C117" s="48" t="s">
        <v>1995</v>
      </c>
      <c r="D117" s="49">
        <v>1.4016</v>
      </c>
      <c r="E117" s="49">
        <v>1.4016</v>
      </c>
    </row>
    <row r="118" spans="2:5" s="50" customFormat="1" ht="12.75">
      <c r="B118" s="47" t="s">
        <v>1984</v>
      </c>
      <c r="C118" s="48" t="s">
        <v>1995</v>
      </c>
      <c r="D118" s="49">
        <v>0.84650000000000003</v>
      </c>
      <c r="E118" s="49">
        <v>0.84650000000000003</v>
      </c>
    </row>
    <row r="119" spans="2:5">
      <c r="C119" s="64"/>
      <c r="D119" s="56"/>
      <c r="E119" s="56"/>
    </row>
    <row r="120" spans="2:5" ht="15.75">
      <c r="B120" s="262" t="s">
        <v>1996</v>
      </c>
      <c r="C120" s="262"/>
      <c r="D120" s="262"/>
      <c r="E120" s="262"/>
    </row>
    <row r="121" spans="2:5" s="55" customFormat="1" ht="38.25">
      <c r="B121" s="44" t="s">
        <v>1966</v>
      </c>
      <c r="C121" s="45" t="s">
        <v>1967</v>
      </c>
      <c r="D121" s="46" t="s">
        <v>1968</v>
      </c>
      <c r="E121" s="46" t="s">
        <v>1969</v>
      </c>
    </row>
    <row r="122" spans="2:5" s="50" customFormat="1" ht="12.75">
      <c r="B122" s="47" t="s">
        <v>1978</v>
      </c>
      <c r="C122" s="48" t="s">
        <v>1997</v>
      </c>
      <c r="D122" s="49">
        <v>4.1170999999999998</v>
      </c>
      <c r="E122" s="49">
        <v>4.1170999999999998</v>
      </c>
    </row>
    <row r="123" spans="2:5" s="50" customFormat="1" ht="12.75">
      <c r="B123" s="47" t="s">
        <v>1980</v>
      </c>
      <c r="C123" s="48" t="s">
        <v>1997</v>
      </c>
      <c r="D123" s="49">
        <v>6.6986999999999997</v>
      </c>
      <c r="E123" s="49">
        <v>6.6986999999999997</v>
      </c>
    </row>
    <row r="124" spans="2:5" s="50" customFormat="1" ht="12.75">
      <c r="B124" s="47" t="s">
        <v>1998</v>
      </c>
      <c r="C124" s="48" t="s">
        <v>1997</v>
      </c>
      <c r="D124" s="49">
        <v>4.8244999999999996</v>
      </c>
      <c r="E124" s="49">
        <v>4.8244999999999996</v>
      </c>
    </row>
    <row r="125" spans="2:5" s="50" customFormat="1" ht="12.75">
      <c r="B125" s="47" t="s">
        <v>1982</v>
      </c>
      <c r="C125" s="48" t="s">
        <v>1997</v>
      </c>
      <c r="D125" s="49">
        <v>2.7349999999999999</v>
      </c>
      <c r="E125" s="49">
        <v>2.7349999999999999</v>
      </c>
    </row>
    <row r="126" spans="2:5" s="50" customFormat="1" ht="12.75">
      <c r="B126" s="47" t="s">
        <v>1983</v>
      </c>
      <c r="C126" s="48" t="s">
        <v>1997</v>
      </c>
      <c r="D126" s="49">
        <v>1.3622000000000001</v>
      </c>
      <c r="E126" s="49">
        <v>1.3622000000000001</v>
      </c>
    </row>
    <row r="127" spans="2:5" s="50" customFormat="1" ht="12.75">
      <c r="B127" s="47" t="s">
        <v>1984</v>
      </c>
      <c r="C127" s="48" t="s">
        <v>1997</v>
      </c>
      <c r="D127" s="49">
        <v>0.59130000000000005</v>
      </c>
      <c r="E127" s="49">
        <v>0.59130000000000005</v>
      </c>
    </row>
    <row r="128" spans="2:5">
      <c r="C128" s="64"/>
    </row>
    <row r="129" spans="2:5" ht="15.75">
      <c r="B129" s="262" t="s">
        <v>1999</v>
      </c>
      <c r="C129" s="262"/>
      <c r="D129" s="262"/>
      <c r="E129" s="262"/>
    </row>
    <row r="130" spans="2:5" s="55" customFormat="1" ht="38.25">
      <c r="B130" s="44" t="s">
        <v>1966</v>
      </c>
      <c r="C130" s="45" t="s">
        <v>1967</v>
      </c>
      <c r="D130" s="46" t="s">
        <v>1968</v>
      </c>
      <c r="E130" s="46" t="s">
        <v>1969</v>
      </c>
    </row>
    <row r="131" spans="2:5" s="50" customFormat="1" ht="12.75">
      <c r="B131" s="47">
        <v>44075</v>
      </c>
      <c r="C131" s="48">
        <v>1008.0658</v>
      </c>
      <c r="D131" s="49">
        <v>2.2054</v>
      </c>
      <c r="E131" s="49">
        <v>2.2054</v>
      </c>
    </row>
    <row r="132" spans="2:5" s="50" customFormat="1" ht="12.75">
      <c r="B132" s="47">
        <v>44082</v>
      </c>
      <c r="C132" s="48">
        <v>1008.0658</v>
      </c>
      <c r="D132" s="49">
        <v>0.39989999999999998</v>
      </c>
      <c r="E132" s="49">
        <v>0.39989999999999998</v>
      </c>
    </row>
    <row r="133" spans="2:5" s="50" customFormat="1" ht="12.75">
      <c r="B133" s="47">
        <v>44089</v>
      </c>
      <c r="C133" s="48">
        <v>1008.0658</v>
      </c>
      <c r="D133" s="49">
        <v>0.34079999999999999</v>
      </c>
      <c r="E133" s="49">
        <v>0.34079999999999999</v>
      </c>
    </row>
    <row r="134" spans="2:5" s="50" customFormat="1" ht="12.75">
      <c r="B134" s="47">
        <v>44096</v>
      </c>
      <c r="C134" s="48">
        <v>1008.0658</v>
      </c>
      <c r="D134" s="49">
        <v>1.4051</v>
      </c>
      <c r="E134" s="49">
        <v>1.4051</v>
      </c>
    </row>
    <row r="135" spans="2:5" s="50" customFormat="1" ht="12.75">
      <c r="B135" s="47">
        <v>44103</v>
      </c>
      <c r="C135" s="48">
        <v>1008.0658</v>
      </c>
      <c r="D135" s="49">
        <v>0.60709999999999997</v>
      </c>
      <c r="E135" s="49">
        <v>0.60709999999999997</v>
      </c>
    </row>
    <row r="136" spans="2:5" s="50" customFormat="1" ht="12.75">
      <c r="B136" s="47">
        <v>44110</v>
      </c>
      <c r="C136" s="48">
        <v>1008.0658</v>
      </c>
      <c r="D136" s="49">
        <v>1.9312</v>
      </c>
      <c r="E136" s="49">
        <v>1.9312</v>
      </c>
    </row>
    <row r="137" spans="2:5" s="50" customFormat="1" ht="12.75">
      <c r="B137" s="47">
        <v>44117</v>
      </c>
      <c r="C137" s="48">
        <v>1008.0658</v>
      </c>
      <c r="D137" s="49">
        <v>2.7080000000000002</v>
      </c>
      <c r="E137" s="49">
        <v>2.7080000000000002</v>
      </c>
    </row>
    <row r="138" spans="2:5" s="50" customFormat="1" ht="12.75">
      <c r="B138" s="47">
        <v>44124</v>
      </c>
      <c r="C138" s="48">
        <v>1008.0658</v>
      </c>
      <c r="D138" s="49">
        <v>1.7090000000000001</v>
      </c>
      <c r="E138" s="49">
        <v>1.7090000000000001</v>
      </c>
    </row>
    <row r="139" spans="2:5" s="50" customFormat="1" ht="12.75">
      <c r="B139" s="47">
        <v>44131</v>
      </c>
      <c r="C139" s="48">
        <v>1008.0658</v>
      </c>
      <c r="D139" s="49">
        <v>0.68769999999999998</v>
      </c>
      <c r="E139" s="49">
        <v>0.68769999999999998</v>
      </c>
    </row>
    <row r="140" spans="2:5" s="50" customFormat="1" ht="12.75">
      <c r="B140" s="47">
        <v>44138</v>
      </c>
      <c r="C140" s="48">
        <v>1008.0658</v>
      </c>
      <c r="D140" s="49">
        <v>0.95250000000000001</v>
      </c>
      <c r="E140" s="49">
        <v>0.95250000000000001</v>
      </c>
    </row>
    <row r="141" spans="2:5" s="50" customFormat="1" ht="12.75">
      <c r="B141" s="47">
        <v>44145</v>
      </c>
      <c r="C141" s="48">
        <v>1008.0658</v>
      </c>
      <c r="D141" s="49">
        <v>1.2233000000000001</v>
      </c>
      <c r="E141" s="49">
        <v>1.2233000000000001</v>
      </c>
    </row>
    <row r="142" spans="2:5" s="50" customFormat="1" ht="12.75">
      <c r="B142" s="47">
        <v>44152</v>
      </c>
      <c r="C142" s="48">
        <v>1008.0658</v>
      </c>
      <c r="D142" s="49">
        <v>1.0791999999999999</v>
      </c>
      <c r="E142" s="49">
        <v>1.0791999999999999</v>
      </c>
    </row>
    <row r="143" spans="2:5" s="50" customFormat="1" ht="12.75">
      <c r="B143" s="47">
        <v>44159</v>
      </c>
      <c r="C143" s="48">
        <v>1008.0658</v>
      </c>
      <c r="D143" s="49">
        <v>1.81</v>
      </c>
      <c r="E143" s="49">
        <v>1.81</v>
      </c>
    </row>
    <row r="144" spans="2:5" s="50" customFormat="1" ht="12.75">
      <c r="B144" s="47">
        <v>44166</v>
      </c>
      <c r="C144" s="48">
        <v>1008.0658</v>
      </c>
      <c r="D144" s="49">
        <v>0.60040000000000004</v>
      </c>
      <c r="E144" s="49">
        <v>0.60040000000000004</v>
      </c>
    </row>
    <row r="145" spans="2:5" s="50" customFormat="1" ht="12.75">
      <c r="B145" s="47">
        <v>44173</v>
      </c>
      <c r="C145" s="48">
        <v>1008.0658</v>
      </c>
      <c r="D145" s="49">
        <v>0.48670000000000002</v>
      </c>
      <c r="E145" s="49">
        <v>0.48670000000000002</v>
      </c>
    </row>
    <row r="146" spans="2:5" s="50" customFormat="1" ht="12.75">
      <c r="B146" s="47">
        <v>44180</v>
      </c>
      <c r="C146" s="48">
        <v>1008.0658</v>
      </c>
      <c r="D146" s="49">
        <v>0.46939999999999998</v>
      </c>
      <c r="E146" s="49">
        <v>0.46939999999999998</v>
      </c>
    </row>
    <row r="147" spans="2:5" s="50" customFormat="1" ht="12.75">
      <c r="B147" s="47">
        <v>44187</v>
      </c>
      <c r="C147" s="48">
        <v>1008.0658</v>
      </c>
      <c r="D147" s="49">
        <v>0.65539999999999998</v>
      </c>
      <c r="E147" s="49">
        <v>0.65539999999999998</v>
      </c>
    </row>
    <row r="148" spans="2:5" s="50" customFormat="1" ht="12.75">
      <c r="B148" s="47">
        <v>44194</v>
      </c>
      <c r="C148" s="48">
        <v>1008.0658</v>
      </c>
      <c r="D148" s="49">
        <v>0.92849999999999999</v>
      </c>
      <c r="E148" s="49">
        <v>0.92849999999999999</v>
      </c>
    </row>
    <row r="149" spans="2:5" s="50" customFormat="1" ht="12.75">
      <c r="B149" s="47">
        <v>44201</v>
      </c>
      <c r="C149" s="48">
        <v>1008.0658</v>
      </c>
      <c r="D149" s="49">
        <v>1.2875000000000001</v>
      </c>
      <c r="E149" s="49">
        <v>1.2875000000000001</v>
      </c>
    </row>
    <row r="150" spans="2:5" s="50" customFormat="1" ht="12.75">
      <c r="B150" s="47">
        <v>44243</v>
      </c>
      <c r="C150" s="48">
        <v>1008.0658</v>
      </c>
      <c r="D150" s="49">
        <v>0.62439999999999996</v>
      </c>
      <c r="E150" s="49">
        <v>0.62439999999999996</v>
      </c>
    </row>
    <row r="151" spans="2:5" s="50" customFormat="1" ht="12.75">
      <c r="B151" s="47">
        <v>44250</v>
      </c>
      <c r="C151" s="48">
        <v>1008.0658</v>
      </c>
      <c r="D151" s="49">
        <v>0.24540000000000001</v>
      </c>
      <c r="E151" s="49">
        <v>0.24540000000000001</v>
      </c>
    </row>
    <row r="152" spans="2:5">
      <c r="B152" s="51"/>
      <c r="C152" s="52"/>
      <c r="D152" s="53"/>
      <c r="E152" s="53"/>
    </row>
    <row r="153" spans="2:5" ht="15.75">
      <c r="B153" s="262" t="s">
        <v>2000</v>
      </c>
      <c r="C153" s="262"/>
      <c r="D153" s="262"/>
      <c r="E153" s="262"/>
    </row>
    <row r="154" spans="2:5" s="55" customFormat="1" ht="38.25">
      <c r="B154" s="44" t="s">
        <v>1966</v>
      </c>
      <c r="C154" s="45" t="s">
        <v>1967</v>
      </c>
      <c r="D154" s="46" t="s">
        <v>1968</v>
      </c>
      <c r="E154" s="46" t="s">
        <v>1969</v>
      </c>
    </row>
    <row r="155" spans="2:5" s="50" customFormat="1" ht="12.75">
      <c r="B155" s="47">
        <v>44075</v>
      </c>
      <c r="C155" s="48">
        <v>1008.0658</v>
      </c>
      <c r="D155" s="49">
        <v>1.9375</v>
      </c>
      <c r="E155" s="49">
        <v>1.9375</v>
      </c>
    </row>
    <row r="156" spans="2:5" s="50" customFormat="1" ht="12.75">
      <c r="B156" s="47">
        <v>44082</v>
      </c>
      <c r="C156" s="48">
        <v>1008.0658</v>
      </c>
      <c r="D156" s="49">
        <v>0.36520000000000002</v>
      </c>
      <c r="E156" s="49">
        <v>0.36520000000000002</v>
      </c>
    </row>
    <row r="157" spans="2:5" s="50" customFormat="1" ht="12.75">
      <c r="B157" s="47">
        <v>44089</v>
      </c>
      <c r="C157" s="48">
        <v>1008.0658</v>
      </c>
      <c r="D157" s="49">
        <v>0.30580000000000002</v>
      </c>
      <c r="E157" s="49">
        <v>0.30580000000000002</v>
      </c>
    </row>
    <row r="158" spans="2:5" s="50" customFormat="1" ht="12.75">
      <c r="B158" s="47">
        <v>44096</v>
      </c>
      <c r="C158" s="48">
        <v>1008.0658</v>
      </c>
      <c r="D158" s="49">
        <v>1.3703000000000001</v>
      </c>
      <c r="E158" s="49">
        <v>1.3703000000000001</v>
      </c>
    </row>
    <row r="159" spans="2:5" s="50" customFormat="1" ht="12.75">
      <c r="B159" s="47">
        <v>44103</v>
      </c>
      <c r="C159" s="48">
        <v>1008.0658</v>
      </c>
      <c r="D159" s="49">
        <v>0.57169999999999999</v>
      </c>
      <c r="E159" s="49">
        <v>0.57169999999999999</v>
      </c>
    </row>
    <row r="160" spans="2:5" s="50" customFormat="1" ht="12.75">
      <c r="B160" s="47">
        <v>44110</v>
      </c>
      <c r="C160" s="48">
        <v>1008.0658</v>
      </c>
      <c r="D160" s="49">
        <v>1.8967000000000001</v>
      </c>
      <c r="E160" s="49">
        <v>1.8967000000000001</v>
      </c>
    </row>
    <row r="161" spans="2:5" s="50" customFormat="1" ht="12.75">
      <c r="B161" s="47">
        <v>44117</v>
      </c>
      <c r="C161" s="48">
        <v>1008.0658</v>
      </c>
      <c r="D161" s="49">
        <v>2.6737000000000002</v>
      </c>
      <c r="E161" s="49">
        <v>2.6737000000000002</v>
      </c>
    </row>
    <row r="162" spans="2:5" s="50" customFormat="1" ht="12.75">
      <c r="B162" s="47">
        <v>44124</v>
      </c>
      <c r="C162" s="48">
        <v>1008.0658</v>
      </c>
      <c r="D162" s="49">
        <v>1.6747000000000001</v>
      </c>
      <c r="E162" s="49">
        <v>1.6747000000000001</v>
      </c>
    </row>
    <row r="163" spans="2:5" s="50" customFormat="1" ht="12.75">
      <c r="B163" s="47">
        <v>44131</v>
      </c>
      <c r="C163" s="48">
        <v>1008.0658</v>
      </c>
      <c r="D163" s="49">
        <v>0.65410000000000001</v>
      </c>
      <c r="E163" s="49">
        <v>0.65410000000000001</v>
      </c>
    </row>
    <row r="164" spans="2:5" s="50" customFormat="1" ht="12.75">
      <c r="B164" s="47">
        <v>44138</v>
      </c>
      <c r="C164" s="48">
        <v>1008.0658</v>
      </c>
      <c r="D164" s="49">
        <v>0.91839999999999999</v>
      </c>
      <c r="E164" s="49">
        <v>0.91839999999999999</v>
      </c>
    </row>
    <row r="165" spans="2:5" s="50" customFormat="1" ht="12.75">
      <c r="B165" s="47">
        <v>44145</v>
      </c>
      <c r="C165" s="48">
        <v>1008.0658</v>
      </c>
      <c r="D165" s="49">
        <v>1.1889000000000001</v>
      </c>
      <c r="E165" s="49">
        <v>1.1889000000000001</v>
      </c>
    </row>
    <row r="166" spans="2:5" s="50" customFormat="1" ht="12.75">
      <c r="B166" s="47">
        <v>44152</v>
      </c>
      <c r="C166" s="48">
        <v>1008.0658</v>
      </c>
      <c r="D166" s="49">
        <v>1.0438000000000001</v>
      </c>
      <c r="E166" s="49">
        <v>1.0438000000000001</v>
      </c>
    </row>
    <row r="167" spans="2:5" s="50" customFormat="1" ht="12.75">
      <c r="B167" s="47">
        <v>44159</v>
      </c>
      <c r="C167" s="48">
        <v>1008.0658</v>
      </c>
      <c r="D167" s="49">
        <v>1.6268</v>
      </c>
      <c r="E167" s="49">
        <v>1.6268</v>
      </c>
    </row>
    <row r="168" spans="2:5" s="50" customFormat="1" ht="12.75">
      <c r="B168" s="47">
        <v>44166</v>
      </c>
      <c r="C168" s="48">
        <v>1008.0658</v>
      </c>
      <c r="D168" s="49">
        <v>0.4415</v>
      </c>
      <c r="E168" s="49">
        <v>0.4415</v>
      </c>
    </row>
    <row r="169" spans="2:5" s="50" customFormat="1" ht="12.75">
      <c r="B169" s="47">
        <v>44173</v>
      </c>
      <c r="C169" s="48">
        <v>1008.0658</v>
      </c>
      <c r="D169" s="49">
        <v>0.4526</v>
      </c>
      <c r="E169" s="49">
        <v>0.4526</v>
      </c>
    </row>
    <row r="170" spans="2:5" s="50" customFormat="1" ht="12.75">
      <c r="B170" s="47">
        <v>44180</v>
      </c>
      <c r="C170" s="48">
        <v>1008.0658</v>
      </c>
      <c r="D170" s="49">
        <v>0.43440000000000001</v>
      </c>
      <c r="E170" s="49">
        <v>0.43440000000000001</v>
      </c>
    </row>
    <row r="171" spans="2:5" s="50" customFormat="1" ht="12.75">
      <c r="B171" s="47">
        <v>44187</v>
      </c>
      <c r="C171" s="48">
        <v>1008.0658</v>
      </c>
      <c r="D171" s="49">
        <v>0.61580000000000001</v>
      </c>
      <c r="E171" s="49">
        <v>0.61580000000000001</v>
      </c>
    </row>
    <row r="172" spans="2:5" s="50" customFormat="1" ht="12.75">
      <c r="B172" s="47">
        <v>44194</v>
      </c>
      <c r="C172" s="48">
        <v>1008.0658</v>
      </c>
      <c r="D172" s="49">
        <v>0.88770000000000004</v>
      </c>
      <c r="E172" s="49">
        <v>0.88770000000000004</v>
      </c>
    </row>
    <row r="173" spans="2:5" s="50" customFormat="1" ht="12.75">
      <c r="B173" s="47">
        <v>44201</v>
      </c>
      <c r="C173" s="48">
        <v>1008.0658</v>
      </c>
      <c r="D173" s="49">
        <v>1.2538</v>
      </c>
      <c r="E173" s="49">
        <v>1.2538</v>
      </c>
    </row>
    <row r="174" spans="2:5" s="50" customFormat="1" ht="12.75">
      <c r="B174" s="47">
        <v>44243</v>
      </c>
      <c r="C174" s="48">
        <v>1008.0658</v>
      </c>
      <c r="D174" s="49">
        <v>0.39839999999999998</v>
      </c>
      <c r="E174" s="49">
        <v>0.39839999999999998</v>
      </c>
    </row>
    <row r="175" spans="2:5" s="50" customFormat="1" ht="12.75">
      <c r="B175" s="47">
        <v>44250</v>
      </c>
      <c r="C175" s="48">
        <v>1008.0658</v>
      </c>
      <c r="D175" s="49">
        <v>0.20399999999999999</v>
      </c>
      <c r="E175" s="49">
        <v>0.20399999999999999</v>
      </c>
    </row>
    <row r="177" spans="2:5" ht="15.75">
      <c r="B177" s="262" t="s">
        <v>2001</v>
      </c>
      <c r="C177" s="262"/>
      <c r="D177" s="262"/>
      <c r="E177" s="262"/>
    </row>
    <row r="178" spans="2:5" s="55" customFormat="1" ht="38.25">
      <c r="B178" s="44" t="s">
        <v>1966</v>
      </c>
      <c r="C178" s="45" t="s">
        <v>1967</v>
      </c>
      <c r="D178" s="46" t="s">
        <v>1968</v>
      </c>
      <c r="E178" s="46" t="s">
        <v>1969</v>
      </c>
    </row>
    <row r="179" spans="2:5" s="50" customFormat="1" ht="12.75">
      <c r="B179" s="47">
        <v>44103</v>
      </c>
      <c r="C179" s="48">
        <v>10.4023</v>
      </c>
      <c r="D179" s="49">
        <v>5.4000000000000003E-3</v>
      </c>
      <c r="E179" s="49">
        <v>5.4000000000000003E-3</v>
      </c>
    </row>
    <row r="180" spans="2:5" s="50" customFormat="1" ht="12.75">
      <c r="B180" s="47">
        <v>44110</v>
      </c>
      <c r="C180" s="48">
        <v>10.4023</v>
      </c>
      <c r="D180" s="49">
        <v>1.2800000000000001E-2</v>
      </c>
      <c r="E180" s="49">
        <v>1.2800000000000001E-2</v>
      </c>
    </row>
    <row r="181" spans="2:5" s="50" customFormat="1" ht="12.75">
      <c r="B181" s="47">
        <v>44117</v>
      </c>
      <c r="C181" s="48">
        <v>10.4023</v>
      </c>
      <c r="D181" s="49">
        <v>1.43E-2</v>
      </c>
      <c r="E181" s="49">
        <v>1.43E-2</v>
      </c>
    </row>
    <row r="182" spans="2:5" s="50" customFormat="1" ht="12.75">
      <c r="B182" s="47">
        <v>44124</v>
      </c>
      <c r="C182" s="48">
        <v>10.4023</v>
      </c>
      <c r="D182" s="49">
        <v>1.23E-2</v>
      </c>
      <c r="E182" s="49">
        <v>1.23E-2</v>
      </c>
    </row>
    <row r="183" spans="2:5" s="50" customFormat="1" ht="12.75">
      <c r="B183" s="47">
        <v>44131</v>
      </c>
      <c r="C183" s="48">
        <v>10.4023</v>
      </c>
      <c r="D183" s="49">
        <v>7.1000000000000004E-3</v>
      </c>
      <c r="E183" s="49">
        <v>7.1000000000000004E-3</v>
      </c>
    </row>
    <row r="184" spans="2:5" s="50" customFormat="1" ht="12.75">
      <c r="B184" s="47">
        <v>44138</v>
      </c>
      <c r="C184" s="48">
        <v>10.4023</v>
      </c>
      <c r="D184" s="49">
        <v>8.3000000000000001E-3</v>
      </c>
      <c r="E184" s="49">
        <v>8.3000000000000001E-3</v>
      </c>
    </row>
    <row r="185" spans="2:5" s="50" customFormat="1" ht="12.75">
      <c r="B185" s="47">
        <v>44145</v>
      </c>
      <c r="C185" s="48">
        <v>10.4023</v>
      </c>
      <c r="D185" s="49">
        <v>8.8999999999999999E-3</v>
      </c>
      <c r="E185" s="49">
        <v>8.8999999999999999E-3</v>
      </c>
    </row>
    <row r="186" spans="2:5" s="50" customFormat="1" ht="12.75">
      <c r="B186" s="47">
        <v>44152</v>
      </c>
      <c r="C186" s="48">
        <v>10.4023</v>
      </c>
      <c r="D186" s="49">
        <v>8.8000000000000005E-3</v>
      </c>
      <c r="E186" s="49">
        <v>8.8000000000000005E-3</v>
      </c>
    </row>
    <row r="187" spans="2:5" s="50" customFormat="1" ht="12.75">
      <c r="B187" s="47">
        <v>44159</v>
      </c>
      <c r="C187" s="48">
        <v>10.4023</v>
      </c>
      <c r="D187" s="49">
        <v>1.1900000000000001E-2</v>
      </c>
      <c r="E187" s="49">
        <v>1.1900000000000001E-2</v>
      </c>
    </row>
    <row r="188" spans="2:5" s="50" customFormat="1" ht="12.75">
      <c r="B188" s="47">
        <v>44166</v>
      </c>
      <c r="C188" s="48">
        <v>10.4023</v>
      </c>
      <c r="D188" s="49">
        <v>6.4000000000000003E-3</v>
      </c>
      <c r="E188" s="49">
        <v>6.4000000000000003E-3</v>
      </c>
    </row>
    <row r="189" spans="2:5" s="50" customFormat="1" ht="12.75">
      <c r="B189" s="47">
        <v>44173</v>
      </c>
      <c r="C189" s="48">
        <v>10.4023</v>
      </c>
      <c r="D189" s="49">
        <v>5.7000000000000002E-3</v>
      </c>
      <c r="E189" s="49">
        <v>5.7000000000000002E-3</v>
      </c>
    </row>
    <row r="190" spans="2:5" s="50" customFormat="1" ht="12.75">
      <c r="B190" s="47">
        <v>44180</v>
      </c>
      <c r="C190" s="48">
        <v>10.4023</v>
      </c>
      <c r="D190" s="49">
        <v>7.9000000000000008E-3</v>
      </c>
      <c r="E190" s="49">
        <v>7.9000000000000008E-3</v>
      </c>
    </row>
    <row r="191" spans="2:5" s="50" customFormat="1" ht="12.75">
      <c r="B191" s="47">
        <v>44187</v>
      </c>
      <c r="C191" s="48">
        <v>10.4023</v>
      </c>
      <c r="D191" s="49">
        <v>6.0000000000000001E-3</v>
      </c>
      <c r="E191" s="49">
        <v>6.0000000000000001E-3</v>
      </c>
    </row>
    <row r="192" spans="2:5" s="50" customFormat="1" ht="12.75">
      <c r="B192" s="47">
        <v>44194</v>
      </c>
      <c r="C192" s="48">
        <v>10.4023</v>
      </c>
      <c r="D192" s="49">
        <v>7.7000000000000002E-3</v>
      </c>
      <c r="E192" s="49">
        <v>7.7000000000000002E-3</v>
      </c>
    </row>
    <row r="193" spans="2:5" s="50" customFormat="1" ht="12.75">
      <c r="B193" s="47">
        <v>44201</v>
      </c>
      <c r="C193" s="48">
        <v>10.4023</v>
      </c>
      <c r="D193" s="49">
        <v>1.1299999999999999E-2</v>
      </c>
      <c r="E193" s="49">
        <v>1.1299999999999999E-2</v>
      </c>
    </row>
    <row r="194" spans="2:5" s="50" customFormat="1" ht="12.75">
      <c r="B194" s="47">
        <v>44208</v>
      </c>
      <c r="C194" s="48">
        <v>10.4023</v>
      </c>
      <c r="D194" s="49">
        <v>2.8999999999999998E-3</v>
      </c>
      <c r="E194" s="49">
        <v>2.8999999999999998E-3</v>
      </c>
    </row>
    <row r="195" spans="2:5" s="50" customFormat="1" ht="12.75">
      <c r="B195" s="47">
        <v>44223</v>
      </c>
      <c r="C195" s="48">
        <v>10.4023</v>
      </c>
      <c r="D195" s="49">
        <v>5.7999999999999996E-3</v>
      </c>
      <c r="E195" s="49">
        <v>5.7999999999999996E-3</v>
      </c>
    </row>
    <row r="196" spans="2:5" s="50" customFormat="1" ht="12.75">
      <c r="B196" s="47">
        <v>44229</v>
      </c>
      <c r="C196" s="48">
        <v>10.4023</v>
      </c>
      <c r="D196" s="49">
        <v>6.4000000000000003E-3</v>
      </c>
      <c r="E196" s="49">
        <v>6.4000000000000003E-3</v>
      </c>
    </row>
    <row r="197" spans="2:5" s="50" customFormat="1" ht="12.75">
      <c r="B197" s="47">
        <v>44236</v>
      </c>
      <c r="C197" s="48">
        <v>10.4023</v>
      </c>
      <c r="D197" s="49">
        <v>6.7000000000000002E-3</v>
      </c>
      <c r="E197" s="49">
        <v>6.7000000000000002E-3</v>
      </c>
    </row>
    <row r="198" spans="2:5" s="50" customFormat="1" ht="12.75">
      <c r="B198" s="47">
        <v>44243</v>
      </c>
      <c r="C198" s="48">
        <v>10.4023</v>
      </c>
      <c r="D198" s="49">
        <v>1.11E-2</v>
      </c>
      <c r="E198" s="49">
        <v>1.11E-2</v>
      </c>
    </row>
    <row r="199" spans="2:5" s="50" customFormat="1" ht="12.75">
      <c r="B199" s="47">
        <v>44250</v>
      </c>
      <c r="C199" s="48">
        <v>10.4023</v>
      </c>
      <c r="D199" s="49">
        <v>6.7999999999999996E-3</v>
      </c>
      <c r="E199" s="49">
        <v>6.7999999999999996E-3</v>
      </c>
    </row>
    <row r="201" spans="2:5" ht="15.75">
      <c r="B201" s="262" t="s">
        <v>2002</v>
      </c>
      <c r="C201" s="262"/>
      <c r="D201" s="262"/>
      <c r="E201" s="262"/>
    </row>
    <row r="202" spans="2:5" s="55" customFormat="1" ht="38.25">
      <c r="B202" s="44" t="s">
        <v>1966</v>
      </c>
      <c r="C202" s="45" t="s">
        <v>1967</v>
      </c>
      <c r="D202" s="46" t="s">
        <v>1968</v>
      </c>
      <c r="E202" s="46" t="s">
        <v>1969</v>
      </c>
    </row>
    <row r="203" spans="2:5" s="50" customFormat="1" ht="12.75">
      <c r="B203" s="47">
        <v>44075</v>
      </c>
      <c r="C203" s="48">
        <v>10.3758</v>
      </c>
      <c r="D203" s="49">
        <v>3.3999999999999998E-3</v>
      </c>
      <c r="E203" s="49">
        <v>3.3999999999999998E-3</v>
      </c>
    </row>
    <row r="204" spans="2:5" s="50" customFormat="1" ht="12.75">
      <c r="B204" s="47">
        <v>44082</v>
      </c>
      <c r="C204" s="48">
        <v>10.3758</v>
      </c>
      <c r="D204" s="49">
        <v>2.8E-3</v>
      </c>
      <c r="E204" s="49">
        <v>2.8E-3</v>
      </c>
    </row>
    <row r="205" spans="2:5" s="50" customFormat="1" ht="12.75">
      <c r="B205" s="47">
        <v>44089</v>
      </c>
      <c r="C205" s="48">
        <v>10.3758</v>
      </c>
      <c r="D205" s="49">
        <v>4.1999999999999997E-3</v>
      </c>
      <c r="E205" s="49">
        <v>4.1999999999999997E-3</v>
      </c>
    </row>
    <row r="206" spans="2:5" s="50" customFormat="1" ht="12.75">
      <c r="B206" s="47">
        <v>44096</v>
      </c>
      <c r="C206" s="48">
        <v>10.3758</v>
      </c>
      <c r="D206" s="49">
        <v>8.3000000000000001E-3</v>
      </c>
      <c r="E206" s="49">
        <v>8.3000000000000001E-3</v>
      </c>
    </row>
    <row r="207" spans="2:5" s="50" customFormat="1" ht="12.75">
      <c r="B207" s="47">
        <v>44103</v>
      </c>
      <c r="C207" s="48">
        <v>10.3758</v>
      </c>
      <c r="D207" s="49">
        <v>5.0000000000000001E-3</v>
      </c>
      <c r="E207" s="49">
        <v>5.0000000000000001E-3</v>
      </c>
    </row>
    <row r="208" spans="2:5" s="50" customFormat="1" ht="12.75">
      <c r="B208" s="47">
        <v>44110</v>
      </c>
      <c r="C208" s="48">
        <v>10.3758</v>
      </c>
      <c r="D208" s="49">
        <v>1.18E-2</v>
      </c>
      <c r="E208" s="49">
        <v>1.18E-2</v>
      </c>
    </row>
    <row r="209" spans="2:5" s="50" customFormat="1" ht="12.75">
      <c r="B209" s="47">
        <v>44117</v>
      </c>
      <c r="C209" s="48">
        <v>10.3758</v>
      </c>
      <c r="D209" s="49">
        <v>1.32E-2</v>
      </c>
      <c r="E209" s="49">
        <v>1.32E-2</v>
      </c>
    </row>
    <row r="210" spans="2:5" s="50" customFormat="1" ht="12.75">
      <c r="B210" s="47">
        <v>44124</v>
      </c>
      <c r="C210" s="48">
        <v>10.3758</v>
      </c>
      <c r="D210" s="49">
        <v>1.12E-2</v>
      </c>
      <c r="E210" s="49">
        <v>1.12E-2</v>
      </c>
    </row>
    <row r="211" spans="2:5" s="50" customFormat="1" ht="12.75">
      <c r="B211" s="47">
        <v>44131</v>
      </c>
      <c r="C211" s="48">
        <v>10.3758</v>
      </c>
      <c r="D211" s="49">
        <v>5.4999999999999997E-3</v>
      </c>
      <c r="E211" s="49">
        <v>5.4999999999999997E-3</v>
      </c>
    </row>
    <row r="212" spans="2:5" s="50" customFormat="1" ht="12.75">
      <c r="B212" s="47">
        <v>44138</v>
      </c>
      <c r="C212" s="48">
        <v>10.3758</v>
      </c>
      <c r="D212" s="49">
        <v>6.4999999999999997E-3</v>
      </c>
      <c r="E212" s="49">
        <v>6.4999999999999997E-3</v>
      </c>
    </row>
    <row r="213" spans="2:5" s="50" customFormat="1" ht="12.75">
      <c r="B213" s="47">
        <v>44145</v>
      </c>
      <c r="C213" s="48">
        <v>10.3758</v>
      </c>
      <c r="D213" s="49">
        <v>7.3000000000000001E-3</v>
      </c>
      <c r="E213" s="49">
        <v>7.3000000000000001E-3</v>
      </c>
    </row>
    <row r="214" spans="2:5" s="50" customFormat="1" ht="12.75">
      <c r="B214" s="47">
        <v>44152</v>
      </c>
      <c r="C214" s="48">
        <v>10.3758</v>
      </c>
      <c r="D214" s="49">
        <v>7.1999999999999998E-3</v>
      </c>
      <c r="E214" s="49">
        <v>7.1999999999999998E-3</v>
      </c>
    </row>
    <row r="215" spans="2:5" s="50" customFormat="1" ht="12.75">
      <c r="B215" s="47">
        <v>44159</v>
      </c>
      <c r="C215" s="48">
        <v>10.3758</v>
      </c>
      <c r="D215" s="49">
        <v>1.01E-2</v>
      </c>
      <c r="E215" s="49">
        <v>1.01E-2</v>
      </c>
    </row>
    <row r="216" spans="2:5" s="50" customFormat="1" ht="12.75">
      <c r="B216" s="47">
        <v>44166</v>
      </c>
      <c r="C216" s="48">
        <v>10.3758</v>
      </c>
      <c r="D216" s="49">
        <v>4.7999999999999996E-3</v>
      </c>
      <c r="E216" s="49">
        <v>4.7999999999999996E-3</v>
      </c>
    </row>
    <row r="217" spans="2:5" s="50" customFormat="1" ht="12.75">
      <c r="B217" s="47">
        <v>44173</v>
      </c>
      <c r="C217" s="48">
        <v>10.3758</v>
      </c>
      <c r="D217" s="49">
        <v>3.0999999999999999E-3</v>
      </c>
      <c r="E217" s="49">
        <v>3.0999999999999999E-3</v>
      </c>
    </row>
    <row r="218" spans="2:5" s="50" customFormat="1" ht="12.75">
      <c r="B218" s="47">
        <v>44180</v>
      </c>
      <c r="C218" s="48">
        <v>10.3758</v>
      </c>
      <c r="D218" s="49">
        <v>5.1999999999999998E-3</v>
      </c>
      <c r="E218" s="49">
        <v>5.1999999999999998E-3</v>
      </c>
    </row>
    <row r="219" spans="2:5" s="50" customFormat="1" ht="12.75">
      <c r="B219" s="47">
        <v>44187</v>
      </c>
      <c r="C219" s="48">
        <v>10.3758</v>
      </c>
      <c r="D219" s="49">
        <v>4.3E-3</v>
      </c>
      <c r="E219" s="49">
        <v>4.3E-3</v>
      </c>
    </row>
    <row r="220" spans="2:5" s="50" customFormat="1" ht="12.75">
      <c r="B220" s="47">
        <v>44194</v>
      </c>
      <c r="C220" s="48">
        <v>10.3758</v>
      </c>
      <c r="D220" s="49">
        <v>5.7000000000000002E-3</v>
      </c>
      <c r="E220" s="49">
        <v>5.7000000000000002E-3</v>
      </c>
    </row>
    <row r="221" spans="2:5" s="50" customFormat="1" ht="12.75">
      <c r="B221" s="47">
        <v>44201</v>
      </c>
      <c r="C221" s="48">
        <v>10.3758</v>
      </c>
      <c r="D221" s="49">
        <v>9.7000000000000003E-3</v>
      </c>
      <c r="E221" s="49">
        <v>9.7000000000000003E-3</v>
      </c>
    </row>
    <row r="222" spans="2:5" s="50" customFormat="1" ht="12.75">
      <c r="B222" s="47">
        <v>44208</v>
      </c>
      <c r="C222" s="48">
        <v>10.3758</v>
      </c>
      <c r="D222" s="49">
        <v>1.2999999999999999E-3</v>
      </c>
      <c r="E222" s="49">
        <v>1.2999999999999999E-3</v>
      </c>
    </row>
    <row r="223" spans="2:5" s="50" customFormat="1" ht="12.75">
      <c r="B223" s="47">
        <v>44223</v>
      </c>
      <c r="C223" s="48">
        <v>10.3758</v>
      </c>
      <c r="D223" s="49">
        <v>2.2000000000000001E-3</v>
      </c>
      <c r="E223" s="49">
        <v>2.2000000000000001E-3</v>
      </c>
    </row>
    <row r="224" spans="2:5" s="50" customFormat="1" ht="12.75">
      <c r="B224" s="47">
        <v>44229</v>
      </c>
      <c r="C224" s="48">
        <v>10.3758</v>
      </c>
      <c r="D224" s="49">
        <v>5.1000000000000004E-3</v>
      </c>
      <c r="E224" s="49">
        <v>5.1000000000000004E-3</v>
      </c>
    </row>
    <row r="225" spans="2:5" s="50" customFormat="1" ht="12.75">
      <c r="B225" s="47">
        <v>44236</v>
      </c>
      <c r="C225" s="48">
        <v>10.3758</v>
      </c>
      <c r="D225" s="49">
        <v>5.0000000000000001E-3</v>
      </c>
      <c r="E225" s="49">
        <v>5.0000000000000001E-3</v>
      </c>
    </row>
    <row r="226" spans="2:5" s="50" customFormat="1" ht="12.75">
      <c r="B226" s="47">
        <v>44243</v>
      </c>
      <c r="C226" s="48">
        <v>10.3758</v>
      </c>
      <c r="D226" s="49">
        <v>9.4999999999999998E-3</v>
      </c>
      <c r="E226" s="49">
        <v>9.4999999999999998E-3</v>
      </c>
    </row>
    <row r="227" spans="2:5" s="50" customFormat="1" ht="12.75">
      <c r="B227" s="47">
        <v>44250</v>
      </c>
      <c r="C227" s="48">
        <v>10.3758</v>
      </c>
      <c r="D227" s="49">
        <v>5.1999999999999998E-3</v>
      </c>
      <c r="E227" s="49">
        <v>5.1999999999999998E-3</v>
      </c>
    </row>
    <row r="228" spans="2:5" ht="15.75" customHeight="1">
      <c r="B228" s="51"/>
      <c r="C228" s="52"/>
      <c r="D228" s="53"/>
      <c r="E228" s="53"/>
    </row>
  </sheetData>
  <mergeCells count="20">
    <mergeCell ref="B177:E177"/>
    <mergeCell ref="B201:E201"/>
    <mergeCell ref="B93:E93"/>
    <mergeCell ref="B102:E102"/>
    <mergeCell ref="B111:E111"/>
    <mergeCell ref="B120:E120"/>
    <mergeCell ref="B129:E129"/>
    <mergeCell ref="B153:E153"/>
    <mergeCell ref="B84:E84"/>
    <mergeCell ref="B1:E1"/>
    <mergeCell ref="B6:E6"/>
    <mergeCell ref="B11:E11"/>
    <mergeCell ref="B16:E16"/>
    <mergeCell ref="B21:E21"/>
    <mergeCell ref="B30:E30"/>
    <mergeCell ref="B39:E39"/>
    <mergeCell ref="B48:E48"/>
    <mergeCell ref="B57:E57"/>
    <mergeCell ref="B66:E66"/>
    <mergeCell ref="B75:E7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F6E92-4321-4C95-B61A-F2560EDC06BA}">
  <dimension ref="A1:L1466"/>
  <sheetViews>
    <sheetView workbookViewId="0">
      <selection activeCell="B1" sqref="B1:E1"/>
    </sheetView>
  </sheetViews>
  <sheetFormatPr defaultRowHeight="12.75"/>
  <cols>
    <col min="1" max="1" width="5.42578125" style="88" bestFit="1" customWidth="1"/>
    <col min="2" max="2" width="73.7109375" style="88" bestFit="1" customWidth="1"/>
    <col min="3" max="3" width="24.85546875" style="116" customWidth="1"/>
    <col min="4" max="4" width="27.7109375" style="88" bestFit="1" customWidth="1"/>
    <col min="5" max="5" width="14.28515625" style="88" bestFit="1" customWidth="1"/>
    <col min="6" max="6" width="11.140625" style="87" bestFit="1" customWidth="1"/>
    <col min="7" max="7" width="18.140625" style="87" bestFit="1" customWidth="1"/>
    <col min="8" max="8" width="9.140625" style="87" bestFit="1" customWidth="1"/>
    <col min="9" max="9" width="1.7109375" style="88" bestFit="1" customWidth="1"/>
    <col min="10" max="10" width="9.5703125" style="88" bestFit="1" customWidth="1"/>
    <col min="11" max="256" width="9.140625" style="88"/>
    <col min="257" max="257" width="5.42578125" style="88" bestFit="1" customWidth="1"/>
    <col min="258" max="258" width="73.7109375" style="88" bestFit="1" customWidth="1"/>
    <col min="259" max="259" width="13.140625" style="88" bestFit="1" customWidth="1"/>
    <col min="260" max="260" width="27.7109375" style="88" bestFit="1" customWidth="1"/>
    <col min="261" max="261" width="14.28515625" style="88" bestFit="1" customWidth="1"/>
    <col min="262" max="262" width="11.140625" style="88" bestFit="1" customWidth="1"/>
    <col min="263" max="263" width="18.140625" style="88" bestFit="1" customWidth="1"/>
    <col min="264" max="264" width="9.140625" style="88"/>
    <col min="265" max="265" width="1.7109375" style="88" bestFit="1" customWidth="1"/>
    <col min="266" max="512" width="9.140625" style="88"/>
    <col min="513" max="513" width="5.42578125" style="88" bestFit="1" customWidth="1"/>
    <col min="514" max="514" width="73.7109375" style="88" bestFit="1" customWidth="1"/>
    <col min="515" max="515" width="13.140625" style="88" bestFit="1" customWidth="1"/>
    <col min="516" max="516" width="27.7109375" style="88" bestFit="1" customWidth="1"/>
    <col min="517" max="517" width="14.28515625" style="88" bestFit="1" customWidth="1"/>
    <col min="518" max="518" width="11.140625" style="88" bestFit="1" customWidth="1"/>
    <col min="519" max="519" width="18.140625" style="88" bestFit="1" customWidth="1"/>
    <col min="520" max="520" width="9.140625" style="88"/>
    <col min="521" max="521" width="1.7109375" style="88" bestFit="1" customWidth="1"/>
    <col min="522" max="768" width="9.140625" style="88"/>
    <col min="769" max="769" width="5.42578125" style="88" bestFit="1" customWidth="1"/>
    <col min="770" max="770" width="73.7109375" style="88" bestFit="1" customWidth="1"/>
    <col min="771" max="771" width="13.140625" style="88" bestFit="1" customWidth="1"/>
    <col min="772" max="772" width="27.7109375" style="88" bestFit="1" customWidth="1"/>
    <col min="773" max="773" width="14.28515625" style="88" bestFit="1" customWidth="1"/>
    <col min="774" max="774" width="11.140625" style="88" bestFit="1" customWidth="1"/>
    <col min="775" max="775" width="18.140625" style="88" bestFit="1" customWidth="1"/>
    <col min="776" max="776" width="9.140625" style="88"/>
    <col min="777" max="777" width="1.7109375" style="88" bestFit="1" customWidth="1"/>
    <col min="778" max="1024" width="9.140625" style="88"/>
    <col min="1025" max="1025" width="5.42578125" style="88" bestFit="1" customWidth="1"/>
    <col min="1026" max="1026" width="73.7109375" style="88" bestFit="1" customWidth="1"/>
    <col min="1027" max="1027" width="13.140625" style="88" bestFit="1" customWidth="1"/>
    <col min="1028" max="1028" width="27.7109375" style="88" bestFit="1" customWidth="1"/>
    <col min="1029" max="1029" width="14.28515625" style="88" bestFit="1" customWidth="1"/>
    <col min="1030" max="1030" width="11.140625" style="88" bestFit="1" customWidth="1"/>
    <col min="1031" max="1031" width="18.140625" style="88" bestFit="1" customWidth="1"/>
    <col min="1032" max="1032" width="9.140625" style="88"/>
    <col min="1033" max="1033" width="1.7109375" style="88" bestFit="1" customWidth="1"/>
    <col min="1034" max="1280" width="9.140625" style="88"/>
    <col min="1281" max="1281" width="5.42578125" style="88" bestFit="1" customWidth="1"/>
    <col min="1282" max="1282" width="73.7109375" style="88" bestFit="1" customWidth="1"/>
    <col min="1283" max="1283" width="13.140625" style="88" bestFit="1" customWidth="1"/>
    <col min="1284" max="1284" width="27.7109375" style="88" bestFit="1" customWidth="1"/>
    <col min="1285" max="1285" width="14.28515625" style="88" bestFit="1" customWidth="1"/>
    <col min="1286" max="1286" width="11.140625" style="88" bestFit="1" customWidth="1"/>
    <col min="1287" max="1287" width="18.140625" style="88" bestFit="1" customWidth="1"/>
    <col min="1288" max="1288" width="9.140625" style="88"/>
    <col min="1289" max="1289" width="1.7109375" style="88" bestFit="1" customWidth="1"/>
    <col min="1290" max="1536" width="9.140625" style="88"/>
    <col min="1537" max="1537" width="5.42578125" style="88" bestFit="1" customWidth="1"/>
    <col min="1538" max="1538" width="73.7109375" style="88" bestFit="1" customWidth="1"/>
    <col min="1539" max="1539" width="13.140625" style="88" bestFit="1" customWidth="1"/>
    <col min="1540" max="1540" width="27.7109375" style="88" bestFit="1" customWidth="1"/>
    <col min="1541" max="1541" width="14.28515625" style="88" bestFit="1" customWidth="1"/>
    <col min="1542" max="1542" width="11.140625" style="88" bestFit="1" customWidth="1"/>
    <col min="1543" max="1543" width="18.140625" style="88" bestFit="1" customWidth="1"/>
    <col min="1544" max="1544" width="9.140625" style="88"/>
    <col min="1545" max="1545" width="1.7109375" style="88" bestFit="1" customWidth="1"/>
    <col min="1546" max="1792" width="9.140625" style="88"/>
    <col min="1793" max="1793" width="5.42578125" style="88" bestFit="1" customWidth="1"/>
    <col min="1794" max="1794" width="73.7109375" style="88" bestFit="1" customWidth="1"/>
    <col min="1795" max="1795" width="13.140625" style="88" bestFit="1" customWidth="1"/>
    <col min="1796" max="1796" width="27.7109375" style="88" bestFit="1" customWidth="1"/>
    <col min="1797" max="1797" width="14.28515625" style="88" bestFit="1" customWidth="1"/>
    <col min="1798" max="1798" width="11.140625" style="88" bestFit="1" customWidth="1"/>
    <col min="1799" max="1799" width="18.140625" style="88" bestFit="1" customWidth="1"/>
    <col min="1800" max="1800" width="9.140625" style="88"/>
    <col min="1801" max="1801" width="1.7109375" style="88" bestFit="1" customWidth="1"/>
    <col min="1802" max="2048" width="9.140625" style="88"/>
    <col min="2049" max="2049" width="5.42578125" style="88" bestFit="1" customWidth="1"/>
    <col min="2050" max="2050" width="73.7109375" style="88" bestFit="1" customWidth="1"/>
    <col min="2051" max="2051" width="13.140625" style="88" bestFit="1" customWidth="1"/>
    <col min="2052" max="2052" width="27.7109375" style="88" bestFit="1" customWidth="1"/>
    <col min="2053" max="2053" width="14.28515625" style="88" bestFit="1" customWidth="1"/>
    <col min="2054" max="2054" width="11.140625" style="88" bestFit="1" customWidth="1"/>
    <col min="2055" max="2055" width="18.140625" style="88" bestFit="1" customWidth="1"/>
    <col min="2056" max="2056" width="9.140625" style="88"/>
    <col min="2057" max="2057" width="1.7109375" style="88" bestFit="1" customWidth="1"/>
    <col min="2058" max="2304" width="9.140625" style="88"/>
    <col min="2305" max="2305" width="5.42578125" style="88" bestFit="1" customWidth="1"/>
    <col min="2306" max="2306" width="73.7109375" style="88" bestFit="1" customWidth="1"/>
    <col min="2307" max="2307" width="13.140625" style="88" bestFit="1" customWidth="1"/>
    <col min="2308" max="2308" width="27.7109375" style="88" bestFit="1" customWidth="1"/>
    <col min="2309" max="2309" width="14.28515625" style="88" bestFit="1" customWidth="1"/>
    <col min="2310" max="2310" width="11.140625" style="88" bestFit="1" customWidth="1"/>
    <col min="2311" max="2311" width="18.140625" style="88" bestFit="1" customWidth="1"/>
    <col min="2312" max="2312" width="9.140625" style="88"/>
    <col min="2313" max="2313" width="1.7109375" style="88" bestFit="1" customWidth="1"/>
    <col min="2314" max="2560" width="9.140625" style="88"/>
    <col min="2561" max="2561" width="5.42578125" style="88" bestFit="1" customWidth="1"/>
    <col min="2562" max="2562" width="73.7109375" style="88" bestFit="1" customWidth="1"/>
    <col min="2563" max="2563" width="13.140625" style="88" bestFit="1" customWidth="1"/>
    <col min="2564" max="2564" width="27.7109375" style="88" bestFit="1" customWidth="1"/>
    <col min="2565" max="2565" width="14.28515625" style="88" bestFit="1" customWidth="1"/>
    <col min="2566" max="2566" width="11.140625" style="88" bestFit="1" customWidth="1"/>
    <col min="2567" max="2567" width="18.140625" style="88" bestFit="1" customWidth="1"/>
    <col min="2568" max="2568" width="9.140625" style="88"/>
    <col min="2569" max="2569" width="1.7109375" style="88" bestFit="1" customWidth="1"/>
    <col min="2570" max="2816" width="9.140625" style="88"/>
    <col min="2817" max="2817" width="5.42578125" style="88" bestFit="1" customWidth="1"/>
    <col min="2818" max="2818" width="73.7109375" style="88" bestFit="1" customWidth="1"/>
    <col min="2819" max="2819" width="13.140625" style="88" bestFit="1" customWidth="1"/>
    <col min="2820" max="2820" width="27.7109375" style="88" bestFit="1" customWidth="1"/>
    <col min="2821" max="2821" width="14.28515625" style="88" bestFit="1" customWidth="1"/>
    <col min="2822" max="2822" width="11.140625" style="88" bestFit="1" customWidth="1"/>
    <col min="2823" max="2823" width="18.140625" style="88" bestFit="1" customWidth="1"/>
    <col min="2824" max="2824" width="9.140625" style="88"/>
    <col min="2825" max="2825" width="1.7109375" style="88" bestFit="1" customWidth="1"/>
    <col min="2826" max="3072" width="9.140625" style="88"/>
    <col min="3073" max="3073" width="5.42578125" style="88" bestFit="1" customWidth="1"/>
    <col min="3074" max="3074" width="73.7109375" style="88" bestFit="1" customWidth="1"/>
    <col min="3075" max="3075" width="13.140625" style="88" bestFit="1" customWidth="1"/>
    <col min="3076" max="3076" width="27.7109375" style="88" bestFit="1" customWidth="1"/>
    <col min="3077" max="3077" width="14.28515625" style="88" bestFit="1" customWidth="1"/>
    <col min="3078" max="3078" width="11.140625" style="88" bestFit="1" customWidth="1"/>
    <col min="3079" max="3079" width="18.140625" style="88" bestFit="1" customWidth="1"/>
    <col min="3080" max="3080" width="9.140625" style="88"/>
    <col min="3081" max="3081" width="1.7109375" style="88" bestFit="1" customWidth="1"/>
    <col min="3082" max="3328" width="9.140625" style="88"/>
    <col min="3329" max="3329" width="5.42578125" style="88" bestFit="1" customWidth="1"/>
    <col min="3330" max="3330" width="73.7109375" style="88" bestFit="1" customWidth="1"/>
    <col min="3331" max="3331" width="13.140625" style="88" bestFit="1" customWidth="1"/>
    <col min="3332" max="3332" width="27.7109375" style="88" bestFit="1" customWidth="1"/>
    <col min="3333" max="3333" width="14.28515625" style="88" bestFit="1" customWidth="1"/>
    <col min="3334" max="3334" width="11.140625" style="88" bestFit="1" customWidth="1"/>
    <col min="3335" max="3335" width="18.140625" style="88" bestFit="1" customWidth="1"/>
    <col min="3336" max="3336" width="9.140625" style="88"/>
    <col min="3337" max="3337" width="1.7109375" style="88" bestFit="1" customWidth="1"/>
    <col min="3338" max="3584" width="9.140625" style="88"/>
    <col min="3585" max="3585" width="5.42578125" style="88" bestFit="1" customWidth="1"/>
    <col min="3586" max="3586" width="73.7109375" style="88" bestFit="1" customWidth="1"/>
    <col min="3587" max="3587" width="13.140625" style="88" bestFit="1" customWidth="1"/>
    <col min="3588" max="3588" width="27.7109375" style="88" bestFit="1" customWidth="1"/>
    <col min="3589" max="3589" width="14.28515625" style="88" bestFit="1" customWidth="1"/>
    <col min="3590" max="3590" width="11.140625" style="88" bestFit="1" customWidth="1"/>
    <col min="3591" max="3591" width="18.140625" style="88" bestFit="1" customWidth="1"/>
    <col min="3592" max="3592" width="9.140625" style="88"/>
    <col min="3593" max="3593" width="1.7109375" style="88" bestFit="1" customWidth="1"/>
    <col min="3594" max="3840" width="9.140625" style="88"/>
    <col min="3841" max="3841" width="5.42578125" style="88" bestFit="1" customWidth="1"/>
    <col min="3842" max="3842" width="73.7109375" style="88" bestFit="1" customWidth="1"/>
    <col min="3843" max="3843" width="13.140625" style="88" bestFit="1" customWidth="1"/>
    <col min="3844" max="3844" width="27.7109375" style="88" bestFit="1" customWidth="1"/>
    <col min="3845" max="3845" width="14.28515625" style="88" bestFit="1" customWidth="1"/>
    <col min="3846" max="3846" width="11.140625" style="88" bestFit="1" customWidth="1"/>
    <col min="3847" max="3847" width="18.140625" style="88" bestFit="1" customWidth="1"/>
    <col min="3848" max="3848" width="9.140625" style="88"/>
    <col min="3849" max="3849" width="1.7109375" style="88" bestFit="1" customWidth="1"/>
    <col min="3850" max="4096" width="9.140625" style="88"/>
    <col min="4097" max="4097" width="5.42578125" style="88" bestFit="1" customWidth="1"/>
    <col min="4098" max="4098" width="73.7109375" style="88" bestFit="1" customWidth="1"/>
    <col min="4099" max="4099" width="13.140625" style="88" bestFit="1" customWidth="1"/>
    <col min="4100" max="4100" width="27.7109375" style="88" bestFit="1" customWidth="1"/>
    <col min="4101" max="4101" width="14.28515625" style="88" bestFit="1" customWidth="1"/>
    <col min="4102" max="4102" width="11.140625" style="88" bestFit="1" customWidth="1"/>
    <col min="4103" max="4103" width="18.140625" style="88" bestFit="1" customWidth="1"/>
    <col min="4104" max="4104" width="9.140625" style="88"/>
    <col min="4105" max="4105" width="1.7109375" style="88" bestFit="1" customWidth="1"/>
    <col min="4106" max="4352" width="9.140625" style="88"/>
    <col min="4353" max="4353" width="5.42578125" style="88" bestFit="1" customWidth="1"/>
    <col min="4354" max="4354" width="73.7109375" style="88" bestFit="1" customWidth="1"/>
    <col min="4355" max="4355" width="13.140625" style="88" bestFit="1" customWidth="1"/>
    <col min="4356" max="4356" width="27.7109375" style="88" bestFit="1" customWidth="1"/>
    <col min="4357" max="4357" width="14.28515625" style="88" bestFit="1" customWidth="1"/>
    <col min="4358" max="4358" width="11.140625" style="88" bestFit="1" customWidth="1"/>
    <col min="4359" max="4359" width="18.140625" style="88" bestFit="1" customWidth="1"/>
    <col min="4360" max="4360" width="9.140625" style="88"/>
    <col min="4361" max="4361" width="1.7109375" style="88" bestFit="1" customWidth="1"/>
    <col min="4362" max="4608" width="9.140625" style="88"/>
    <col min="4609" max="4609" width="5.42578125" style="88" bestFit="1" customWidth="1"/>
    <col min="4610" max="4610" width="73.7109375" style="88" bestFit="1" customWidth="1"/>
    <col min="4611" max="4611" width="13.140625" style="88" bestFit="1" customWidth="1"/>
    <col min="4612" max="4612" width="27.7109375" style="88" bestFit="1" customWidth="1"/>
    <col min="4613" max="4613" width="14.28515625" style="88" bestFit="1" customWidth="1"/>
    <col min="4614" max="4614" width="11.140625" style="88" bestFit="1" customWidth="1"/>
    <col min="4615" max="4615" width="18.140625" style="88" bestFit="1" customWidth="1"/>
    <col min="4616" max="4616" width="9.140625" style="88"/>
    <col min="4617" max="4617" width="1.7109375" style="88" bestFit="1" customWidth="1"/>
    <col min="4618" max="4864" width="9.140625" style="88"/>
    <col min="4865" max="4865" width="5.42578125" style="88" bestFit="1" customWidth="1"/>
    <col min="4866" max="4866" width="73.7109375" style="88" bestFit="1" customWidth="1"/>
    <col min="4867" max="4867" width="13.140625" style="88" bestFit="1" customWidth="1"/>
    <col min="4868" max="4868" width="27.7109375" style="88" bestFit="1" customWidth="1"/>
    <col min="4869" max="4869" width="14.28515625" style="88" bestFit="1" customWidth="1"/>
    <col min="4870" max="4870" width="11.140625" style="88" bestFit="1" customWidth="1"/>
    <col min="4871" max="4871" width="18.140625" style="88" bestFit="1" customWidth="1"/>
    <col min="4872" max="4872" width="9.140625" style="88"/>
    <col min="4873" max="4873" width="1.7109375" style="88" bestFit="1" customWidth="1"/>
    <col min="4874" max="5120" width="9.140625" style="88"/>
    <col min="5121" max="5121" width="5.42578125" style="88" bestFit="1" customWidth="1"/>
    <col min="5122" max="5122" width="73.7109375" style="88" bestFit="1" customWidth="1"/>
    <col min="5123" max="5123" width="13.140625" style="88" bestFit="1" customWidth="1"/>
    <col min="5124" max="5124" width="27.7109375" style="88" bestFit="1" customWidth="1"/>
    <col min="5125" max="5125" width="14.28515625" style="88" bestFit="1" customWidth="1"/>
    <col min="5126" max="5126" width="11.140625" style="88" bestFit="1" customWidth="1"/>
    <col min="5127" max="5127" width="18.140625" style="88" bestFit="1" customWidth="1"/>
    <col min="5128" max="5128" width="9.140625" style="88"/>
    <col min="5129" max="5129" width="1.7109375" style="88" bestFit="1" customWidth="1"/>
    <col min="5130" max="5376" width="9.140625" style="88"/>
    <col min="5377" max="5377" width="5.42578125" style="88" bestFit="1" customWidth="1"/>
    <col min="5378" max="5378" width="73.7109375" style="88" bestFit="1" customWidth="1"/>
    <col min="5379" max="5379" width="13.140625" style="88" bestFit="1" customWidth="1"/>
    <col min="5380" max="5380" width="27.7109375" style="88" bestFit="1" customWidth="1"/>
    <col min="5381" max="5381" width="14.28515625" style="88" bestFit="1" customWidth="1"/>
    <col min="5382" max="5382" width="11.140625" style="88" bestFit="1" customWidth="1"/>
    <col min="5383" max="5383" width="18.140625" style="88" bestFit="1" customWidth="1"/>
    <col min="5384" max="5384" width="9.140625" style="88"/>
    <col min="5385" max="5385" width="1.7109375" style="88" bestFit="1" customWidth="1"/>
    <col min="5386" max="5632" width="9.140625" style="88"/>
    <col min="5633" max="5633" width="5.42578125" style="88" bestFit="1" customWidth="1"/>
    <col min="5634" max="5634" width="73.7109375" style="88" bestFit="1" customWidth="1"/>
    <col min="5635" max="5635" width="13.140625" style="88" bestFit="1" customWidth="1"/>
    <col min="5636" max="5636" width="27.7109375" style="88" bestFit="1" customWidth="1"/>
    <col min="5637" max="5637" width="14.28515625" style="88" bestFit="1" customWidth="1"/>
    <col min="5638" max="5638" width="11.140625" style="88" bestFit="1" customWidth="1"/>
    <col min="5639" max="5639" width="18.140625" style="88" bestFit="1" customWidth="1"/>
    <col min="5640" max="5640" width="9.140625" style="88"/>
    <col min="5641" max="5641" width="1.7109375" style="88" bestFit="1" customWidth="1"/>
    <col min="5642" max="5888" width="9.140625" style="88"/>
    <col min="5889" max="5889" width="5.42578125" style="88" bestFit="1" customWidth="1"/>
    <col min="5890" max="5890" width="73.7109375" style="88" bestFit="1" customWidth="1"/>
    <col min="5891" max="5891" width="13.140625" style="88" bestFit="1" customWidth="1"/>
    <col min="5892" max="5892" width="27.7109375" style="88" bestFit="1" customWidth="1"/>
    <col min="5893" max="5893" width="14.28515625" style="88" bestFit="1" customWidth="1"/>
    <col min="5894" max="5894" width="11.140625" style="88" bestFit="1" customWidth="1"/>
    <col min="5895" max="5895" width="18.140625" style="88" bestFit="1" customWidth="1"/>
    <col min="5896" max="5896" width="9.140625" style="88"/>
    <col min="5897" max="5897" width="1.7109375" style="88" bestFit="1" customWidth="1"/>
    <col min="5898" max="6144" width="9.140625" style="88"/>
    <col min="6145" max="6145" width="5.42578125" style="88" bestFit="1" customWidth="1"/>
    <col min="6146" max="6146" width="73.7109375" style="88" bestFit="1" customWidth="1"/>
    <col min="6147" max="6147" width="13.140625" style="88" bestFit="1" customWidth="1"/>
    <col min="6148" max="6148" width="27.7109375" style="88" bestFit="1" customWidth="1"/>
    <col min="6149" max="6149" width="14.28515625" style="88" bestFit="1" customWidth="1"/>
    <col min="6150" max="6150" width="11.140625" style="88" bestFit="1" customWidth="1"/>
    <col min="6151" max="6151" width="18.140625" style="88" bestFit="1" customWidth="1"/>
    <col min="6152" max="6152" width="9.140625" style="88"/>
    <col min="6153" max="6153" width="1.7109375" style="88" bestFit="1" customWidth="1"/>
    <col min="6154" max="6400" width="9.140625" style="88"/>
    <col min="6401" max="6401" width="5.42578125" style="88" bestFit="1" customWidth="1"/>
    <col min="6402" max="6402" width="73.7109375" style="88" bestFit="1" customWidth="1"/>
    <col min="6403" max="6403" width="13.140625" style="88" bestFit="1" customWidth="1"/>
    <col min="6404" max="6404" width="27.7109375" style="88" bestFit="1" customWidth="1"/>
    <col min="6405" max="6405" width="14.28515625" style="88" bestFit="1" customWidth="1"/>
    <col min="6406" max="6406" width="11.140625" style="88" bestFit="1" customWidth="1"/>
    <col min="6407" max="6407" width="18.140625" style="88" bestFit="1" customWidth="1"/>
    <col min="6408" max="6408" width="9.140625" style="88"/>
    <col min="6409" max="6409" width="1.7109375" style="88" bestFit="1" customWidth="1"/>
    <col min="6410" max="6656" width="9.140625" style="88"/>
    <col min="6657" max="6657" width="5.42578125" style="88" bestFit="1" customWidth="1"/>
    <col min="6658" max="6658" width="73.7109375" style="88" bestFit="1" customWidth="1"/>
    <col min="6659" max="6659" width="13.140625" style="88" bestFit="1" customWidth="1"/>
    <col min="6660" max="6660" width="27.7109375" style="88" bestFit="1" customWidth="1"/>
    <col min="6661" max="6661" width="14.28515625" style="88" bestFit="1" customWidth="1"/>
    <col min="6662" max="6662" width="11.140625" style="88" bestFit="1" customWidth="1"/>
    <col min="6663" max="6663" width="18.140625" style="88" bestFit="1" customWidth="1"/>
    <col min="6664" max="6664" width="9.140625" style="88"/>
    <col min="6665" max="6665" width="1.7109375" style="88" bestFit="1" customWidth="1"/>
    <col min="6666" max="6912" width="9.140625" style="88"/>
    <col min="6913" max="6913" width="5.42578125" style="88" bestFit="1" customWidth="1"/>
    <col min="6914" max="6914" width="73.7109375" style="88" bestFit="1" customWidth="1"/>
    <col min="6915" max="6915" width="13.140625" style="88" bestFit="1" customWidth="1"/>
    <col min="6916" max="6916" width="27.7109375" style="88" bestFit="1" customWidth="1"/>
    <col min="6917" max="6917" width="14.28515625" style="88" bestFit="1" customWidth="1"/>
    <col min="6918" max="6918" width="11.140625" style="88" bestFit="1" customWidth="1"/>
    <col min="6919" max="6919" width="18.140625" style="88" bestFit="1" customWidth="1"/>
    <col min="6920" max="6920" width="9.140625" style="88"/>
    <col min="6921" max="6921" width="1.7109375" style="88" bestFit="1" customWidth="1"/>
    <col min="6922" max="7168" width="9.140625" style="88"/>
    <col min="7169" max="7169" width="5.42578125" style="88" bestFit="1" customWidth="1"/>
    <col min="7170" max="7170" width="73.7109375" style="88" bestFit="1" customWidth="1"/>
    <col min="7171" max="7171" width="13.140625" style="88" bestFit="1" customWidth="1"/>
    <col min="7172" max="7172" width="27.7109375" style="88" bestFit="1" customWidth="1"/>
    <col min="7173" max="7173" width="14.28515625" style="88" bestFit="1" customWidth="1"/>
    <col min="7174" max="7174" width="11.140625" style="88" bestFit="1" customWidth="1"/>
    <col min="7175" max="7175" width="18.140625" style="88" bestFit="1" customWidth="1"/>
    <col min="7176" max="7176" width="9.140625" style="88"/>
    <col min="7177" max="7177" width="1.7109375" style="88" bestFit="1" customWidth="1"/>
    <col min="7178" max="7424" width="9.140625" style="88"/>
    <col min="7425" max="7425" width="5.42578125" style="88" bestFit="1" customWidth="1"/>
    <col min="7426" max="7426" width="73.7109375" style="88" bestFit="1" customWidth="1"/>
    <col min="7427" max="7427" width="13.140625" style="88" bestFit="1" customWidth="1"/>
    <col min="7428" max="7428" width="27.7109375" style="88" bestFit="1" customWidth="1"/>
    <col min="7429" max="7429" width="14.28515625" style="88" bestFit="1" customWidth="1"/>
    <col min="7430" max="7430" width="11.140625" style="88" bestFit="1" customWidth="1"/>
    <col min="7431" max="7431" width="18.140625" style="88" bestFit="1" customWidth="1"/>
    <col min="7432" max="7432" width="9.140625" style="88"/>
    <col min="7433" max="7433" width="1.7109375" style="88" bestFit="1" customWidth="1"/>
    <col min="7434" max="7680" width="9.140625" style="88"/>
    <col min="7681" max="7681" width="5.42578125" style="88" bestFit="1" customWidth="1"/>
    <col min="7682" max="7682" width="73.7109375" style="88" bestFit="1" customWidth="1"/>
    <col min="7683" max="7683" width="13.140625" style="88" bestFit="1" customWidth="1"/>
    <col min="7684" max="7684" width="27.7109375" style="88" bestFit="1" customWidth="1"/>
    <col min="7685" max="7685" width="14.28515625" style="88" bestFit="1" customWidth="1"/>
    <col min="7686" max="7686" width="11.140625" style="88" bestFit="1" customWidth="1"/>
    <col min="7687" max="7687" width="18.140625" style="88" bestFit="1" customWidth="1"/>
    <col min="7688" max="7688" width="9.140625" style="88"/>
    <col min="7689" max="7689" width="1.7109375" style="88" bestFit="1" customWidth="1"/>
    <col min="7690" max="7936" width="9.140625" style="88"/>
    <col min="7937" max="7937" width="5.42578125" style="88" bestFit="1" customWidth="1"/>
    <col min="7938" max="7938" width="73.7109375" style="88" bestFit="1" customWidth="1"/>
    <col min="7939" max="7939" width="13.140625" style="88" bestFit="1" customWidth="1"/>
    <col min="7940" max="7940" width="27.7109375" style="88" bestFit="1" customWidth="1"/>
    <col min="7941" max="7941" width="14.28515625" style="88" bestFit="1" customWidth="1"/>
    <col min="7942" max="7942" width="11.140625" style="88" bestFit="1" customWidth="1"/>
    <col min="7943" max="7943" width="18.140625" style="88" bestFit="1" customWidth="1"/>
    <col min="7944" max="7944" width="9.140625" style="88"/>
    <col min="7945" max="7945" width="1.7109375" style="88" bestFit="1" customWidth="1"/>
    <col min="7946" max="8192" width="9.140625" style="88"/>
    <col min="8193" max="8193" width="5.42578125" style="88" bestFit="1" customWidth="1"/>
    <col min="8194" max="8194" width="73.7109375" style="88" bestFit="1" customWidth="1"/>
    <col min="8195" max="8195" width="13.140625" style="88" bestFit="1" customWidth="1"/>
    <col min="8196" max="8196" width="27.7109375" style="88" bestFit="1" customWidth="1"/>
    <col min="8197" max="8197" width="14.28515625" style="88" bestFit="1" customWidth="1"/>
    <col min="8198" max="8198" width="11.140625" style="88" bestFit="1" customWidth="1"/>
    <col min="8199" max="8199" width="18.140625" style="88" bestFit="1" customWidth="1"/>
    <col min="8200" max="8200" width="9.140625" style="88"/>
    <col min="8201" max="8201" width="1.7109375" style="88" bestFit="1" customWidth="1"/>
    <col min="8202" max="8448" width="9.140625" style="88"/>
    <col min="8449" max="8449" width="5.42578125" style="88" bestFit="1" customWidth="1"/>
    <col min="8450" max="8450" width="73.7109375" style="88" bestFit="1" customWidth="1"/>
    <col min="8451" max="8451" width="13.140625" style="88" bestFit="1" customWidth="1"/>
    <col min="8452" max="8452" width="27.7109375" style="88" bestFit="1" customWidth="1"/>
    <col min="8453" max="8453" width="14.28515625" style="88" bestFit="1" customWidth="1"/>
    <col min="8454" max="8454" width="11.140625" style="88" bestFit="1" customWidth="1"/>
    <col min="8455" max="8455" width="18.140625" style="88" bestFit="1" customWidth="1"/>
    <col min="8456" max="8456" width="9.140625" style="88"/>
    <col min="8457" max="8457" width="1.7109375" style="88" bestFit="1" customWidth="1"/>
    <col min="8458" max="8704" width="9.140625" style="88"/>
    <col min="8705" max="8705" width="5.42578125" style="88" bestFit="1" customWidth="1"/>
    <col min="8706" max="8706" width="73.7109375" style="88" bestFit="1" customWidth="1"/>
    <col min="8707" max="8707" width="13.140625" style="88" bestFit="1" customWidth="1"/>
    <col min="8708" max="8708" width="27.7109375" style="88" bestFit="1" customWidth="1"/>
    <col min="8709" max="8709" width="14.28515625" style="88" bestFit="1" customWidth="1"/>
    <col min="8710" max="8710" width="11.140625" style="88" bestFit="1" customWidth="1"/>
    <col min="8711" max="8711" width="18.140625" style="88" bestFit="1" customWidth="1"/>
    <col min="8712" max="8712" width="9.140625" style="88"/>
    <col min="8713" max="8713" width="1.7109375" style="88" bestFit="1" customWidth="1"/>
    <col min="8714" max="8960" width="9.140625" style="88"/>
    <col min="8961" max="8961" width="5.42578125" style="88" bestFit="1" customWidth="1"/>
    <col min="8962" max="8962" width="73.7109375" style="88" bestFit="1" customWidth="1"/>
    <col min="8963" max="8963" width="13.140625" style="88" bestFit="1" customWidth="1"/>
    <col min="8964" max="8964" width="27.7109375" style="88" bestFit="1" customWidth="1"/>
    <col min="8965" max="8965" width="14.28515625" style="88" bestFit="1" customWidth="1"/>
    <col min="8966" max="8966" width="11.140625" style="88" bestFit="1" customWidth="1"/>
    <col min="8967" max="8967" width="18.140625" style="88" bestFit="1" customWidth="1"/>
    <col min="8968" max="8968" width="9.140625" style="88"/>
    <col min="8969" max="8969" width="1.7109375" style="88" bestFit="1" customWidth="1"/>
    <col min="8970" max="9216" width="9.140625" style="88"/>
    <col min="9217" max="9217" width="5.42578125" style="88" bestFit="1" customWidth="1"/>
    <col min="9218" max="9218" width="73.7109375" style="88" bestFit="1" customWidth="1"/>
    <col min="9219" max="9219" width="13.140625" style="88" bestFit="1" customWidth="1"/>
    <col min="9220" max="9220" width="27.7109375" style="88" bestFit="1" customWidth="1"/>
    <col min="9221" max="9221" width="14.28515625" style="88" bestFit="1" customWidth="1"/>
    <col min="9222" max="9222" width="11.140625" style="88" bestFit="1" customWidth="1"/>
    <col min="9223" max="9223" width="18.140625" style="88" bestFit="1" customWidth="1"/>
    <col min="9224" max="9224" width="9.140625" style="88"/>
    <col min="9225" max="9225" width="1.7109375" style="88" bestFit="1" customWidth="1"/>
    <col min="9226" max="9472" width="9.140625" style="88"/>
    <col min="9473" max="9473" width="5.42578125" style="88" bestFit="1" customWidth="1"/>
    <col min="9474" max="9474" width="73.7109375" style="88" bestFit="1" customWidth="1"/>
    <col min="9475" max="9475" width="13.140625" style="88" bestFit="1" customWidth="1"/>
    <col min="9476" max="9476" width="27.7109375" style="88" bestFit="1" customWidth="1"/>
    <col min="9477" max="9477" width="14.28515625" style="88" bestFit="1" customWidth="1"/>
    <col min="9478" max="9478" width="11.140625" style="88" bestFit="1" customWidth="1"/>
    <col min="9479" max="9479" width="18.140625" style="88" bestFit="1" customWidth="1"/>
    <col min="9480" max="9480" width="9.140625" style="88"/>
    <col min="9481" max="9481" width="1.7109375" style="88" bestFit="1" customWidth="1"/>
    <col min="9482" max="9728" width="9.140625" style="88"/>
    <col min="9729" max="9729" width="5.42578125" style="88" bestFit="1" customWidth="1"/>
    <col min="9730" max="9730" width="73.7109375" style="88" bestFit="1" customWidth="1"/>
    <col min="9731" max="9731" width="13.140625" style="88" bestFit="1" customWidth="1"/>
    <col min="9732" max="9732" width="27.7109375" style="88" bestFit="1" customWidth="1"/>
    <col min="9733" max="9733" width="14.28515625" style="88" bestFit="1" customWidth="1"/>
    <col min="9734" max="9734" width="11.140625" style="88" bestFit="1" customWidth="1"/>
    <col min="9735" max="9735" width="18.140625" style="88" bestFit="1" customWidth="1"/>
    <col min="9736" max="9736" width="9.140625" style="88"/>
    <col min="9737" max="9737" width="1.7109375" style="88" bestFit="1" customWidth="1"/>
    <col min="9738" max="9984" width="9.140625" style="88"/>
    <col min="9985" max="9985" width="5.42578125" style="88" bestFit="1" customWidth="1"/>
    <col min="9986" max="9986" width="73.7109375" style="88" bestFit="1" customWidth="1"/>
    <col min="9987" max="9987" width="13.140625" style="88" bestFit="1" customWidth="1"/>
    <col min="9988" max="9988" width="27.7109375" style="88" bestFit="1" customWidth="1"/>
    <col min="9989" max="9989" width="14.28515625" style="88" bestFit="1" customWidth="1"/>
    <col min="9990" max="9990" width="11.140625" style="88" bestFit="1" customWidth="1"/>
    <col min="9991" max="9991" width="18.140625" style="88" bestFit="1" customWidth="1"/>
    <col min="9992" max="9992" width="9.140625" style="88"/>
    <col min="9993" max="9993" width="1.7109375" style="88" bestFit="1" customWidth="1"/>
    <col min="9994" max="10240" width="9.140625" style="88"/>
    <col min="10241" max="10241" width="5.42578125" style="88" bestFit="1" customWidth="1"/>
    <col min="10242" max="10242" width="73.7109375" style="88" bestFit="1" customWidth="1"/>
    <col min="10243" max="10243" width="13.140625" style="88" bestFit="1" customWidth="1"/>
    <col min="10244" max="10244" width="27.7109375" style="88" bestFit="1" customWidth="1"/>
    <col min="10245" max="10245" width="14.28515625" style="88" bestFit="1" customWidth="1"/>
    <col min="10246" max="10246" width="11.140625" style="88" bestFit="1" customWidth="1"/>
    <col min="10247" max="10247" width="18.140625" style="88" bestFit="1" customWidth="1"/>
    <col min="10248" max="10248" width="9.140625" style="88"/>
    <col min="10249" max="10249" width="1.7109375" style="88" bestFit="1" customWidth="1"/>
    <col min="10250" max="10496" width="9.140625" style="88"/>
    <col min="10497" max="10497" width="5.42578125" style="88" bestFit="1" customWidth="1"/>
    <col min="10498" max="10498" width="73.7109375" style="88" bestFit="1" customWidth="1"/>
    <col min="10499" max="10499" width="13.140625" style="88" bestFit="1" customWidth="1"/>
    <col min="10500" max="10500" width="27.7109375" style="88" bestFit="1" customWidth="1"/>
    <col min="10501" max="10501" width="14.28515625" style="88" bestFit="1" customWidth="1"/>
    <col min="10502" max="10502" width="11.140625" style="88" bestFit="1" customWidth="1"/>
    <col min="10503" max="10503" width="18.140625" style="88" bestFit="1" customWidth="1"/>
    <col min="10504" max="10504" width="9.140625" style="88"/>
    <col min="10505" max="10505" width="1.7109375" style="88" bestFit="1" customWidth="1"/>
    <col min="10506" max="10752" width="9.140625" style="88"/>
    <col min="10753" max="10753" width="5.42578125" style="88" bestFit="1" customWidth="1"/>
    <col min="10754" max="10754" width="73.7109375" style="88" bestFit="1" customWidth="1"/>
    <col min="10755" max="10755" width="13.140625" style="88" bestFit="1" customWidth="1"/>
    <col min="10756" max="10756" width="27.7109375" style="88" bestFit="1" customWidth="1"/>
    <col min="10757" max="10757" width="14.28515625" style="88" bestFit="1" customWidth="1"/>
    <col min="10758" max="10758" width="11.140625" style="88" bestFit="1" customWidth="1"/>
    <col min="10759" max="10759" width="18.140625" style="88" bestFit="1" customWidth="1"/>
    <col min="10760" max="10760" width="9.140625" style="88"/>
    <col min="10761" max="10761" width="1.7109375" style="88" bestFit="1" customWidth="1"/>
    <col min="10762" max="11008" width="9.140625" style="88"/>
    <col min="11009" max="11009" width="5.42578125" style="88" bestFit="1" customWidth="1"/>
    <col min="11010" max="11010" width="73.7109375" style="88" bestFit="1" customWidth="1"/>
    <col min="11011" max="11011" width="13.140625" style="88" bestFit="1" customWidth="1"/>
    <col min="11012" max="11012" width="27.7109375" style="88" bestFit="1" customWidth="1"/>
    <col min="11013" max="11013" width="14.28515625" style="88" bestFit="1" customWidth="1"/>
    <col min="11014" max="11014" width="11.140625" style="88" bestFit="1" customWidth="1"/>
    <col min="11015" max="11015" width="18.140625" style="88" bestFit="1" customWidth="1"/>
    <col min="11016" max="11016" width="9.140625" style="88"/>
    <col min="11017" max="11017" width="1.7109375" style="88" bestFit="1" customWidth="1"/>
    <col min="11018" max="11264" width="9.140625" style="88"/>
    <col min="11265" max="11265" width="5.42578125" style="88" bestFit="1" customWidth="1"/>
    <col min="11266" max="11266" width="73.7109375" style="88" bestFit="1" customWidth="1"/>
    <col min="11267" max="11267" width="13.140625" style="88" bestFit="1" customWidth="1"/>
    <col min="11268" max="11268" width="27.7109375" style="88" bestFit="1" customWidth="1"/>
    <col min="11269" max="11269" width="14.28515625" style="88" bestFit="1" customWidth="1"/>
    <col min="11270" max="11270" width="11.140625" style="88" bestFit="1" customWidth="1"/>
    <col min="11271" max="11271" width="18.140625" style="88" bestFit="1" customWidth="1"/>
    <col min="11272" max="11272" width="9.140625" style="88"/>
    <col min="11273" max="11273" width="1.7109375" style="88" bestFit="1" customWidth="1"/>
    <col min="11274" max="11520" width="9.140625" style="88"/>
    <col min="11521" max="11521" width="5.42578125" style="88" bestFit="1" customWidth="1"/>
    <col min="11522" max="11522" width="73.7109375" style="88" bestFit="1" customWidth="1"/>
    <col min="11523" max="11523" width="13.140625" style="88" bestFit="1" customWidth="1"/>
    <col min="11524" max="11524" width="27.7109375" style="88" bestFit="1" customWidth="1"/>
    <col min="11525" max="11525" width="14.28515625" style="88" bestFit="1" customWidth="1"/>
    <col min="11526" max="11526" width="11.140625" style="88" bestFit="1" customWidth="1"/>
    <col min="11527" max="11527" width="18.140625" style="88" bestFit="1" customWidth="1"/>
    <col min="11528" max="11528" width="9.140625" style="88"/>
    <col min="11529" max="11529" width="1.7109375" style="88" bestFit="1" customWidth="1"/>
    <col min="11530" max="11776" width="9.140625" style="88"/>
    <col min="11777" max="11777" width="5.42578125" style="88" bestFit="1" customWidth="1"/>
    <col min="11778" max="11778" width="73.7109375" style="88" bestFit="1" customWidth="1"/>
    <col min="11779" max="11779" width="13.140625" style="88" bestFit="1" customWidth="1"/>
    <col min="11780" max="11780" width="27.7109375" style="88" bestFit="1" customWidth="1"/>
    <col min="11781" max="11781" width="14.28515625" style="88" bestFit="1" customWidth="1"/>
    <col min="11782" max="11782" width="11.140625" style="88" bestFit="1" customWidth="1"/>
    <col min="11783" max="11783" width="18.140625" style="88" bestFit="1" customWidth="1"/>
    <col min="11784" max="11784" width="9.140625" style="88"/>
    <col min="11785" max="11785" width="1.7109375" style="88" bestFit="1" customWidth="1"/>
    <col min="11786" max="12032" width="9.140625" style="88"/>
    <col min="12033" max="12033" width="5.42578125" style="88" bestFit="1" customWidth="1"/>
    <col min="12034" max="12034" width="73.7109375" style="88" bestFit="1" customWidth="1"/>
    <col min="12035" max="12035" width="13.140625" style="88" bestFit="1" customWidth="1"/>
    <col min="12036" max="12036" width="27.7109375" style="88" bestFit="1" customWidth="1"/>
    <col min="12037" max="12037" width="14.28515625" style="88" bestFit="1" customWidth="1"/>
    <col min="12038" max="12038" width="11.140625" style="88" bestFit="1" customWidth="1"/>
    <col min="12039" max="12039" width="18.140625" style="88" bestFit="1" customWidth="1"/>
    <col min="12040" max="12040" width="9.140625" style="88"/>
    <col min="12041" max="12041" width="1.7109375" style="88" bestFit="1" customWidth="1"/>
    <col min="12042" max="12288" width="9.140625" style="88"/>
    <col min="12289" max="12289" width="5.42578125" style="88" bestFit="1" customWidth="1"/>
    <col min="12290" max="12290" width="73.7109375" style="88" bestFit="1" customWidth="1"/>
    <col min="12291" max="12291" width="13.140625" style="88" bestFit="1" customWidth="1"/>
    <col min="12292" max="12292" width="27.7109375" style="88" bestFit="1" customWidth="1"/>
    <col min="12293" max="12293" width="14.28515625" style="88" bestFit="1" customWidth="1"/>
    <col min="12294" max="12294" width="11.140625" style="88" bestFit="1" customWidth="1"/>
    <col min="12295" max="12295" width="18.140625" style="88" bestFit="1" customWidth="1"/>
    <col min="12296" max="12296" width="9.140625" style="88"/>
    <col min="12297" max="12297" width="1.7109375" style="88" bestFit="1" customWidth="1"/>
    <col min="12298" max="12544" width="9.140625" style="88"/>
    <col min="12545" max="12545" width="5.42578125" style="88" bestFit="1" customWidth="1"/>
    <col min="12546" max="12546" width="73.7109375" style="88" bestFit="1" customWidth="1"/>
    <col min="12547" max="12547" width="13.140625" style="88" bestFit="1" customWidth="1"/>
    <col min="12548" max="12548" width="27.7109375" style="88" bestFit="1" customWidth="1"/>
    <col min="12549" max="12549" width="14.28515625" style="88" bestFit="1" customWidth="1"/>
    <col min="12550" max="12550" width="11.140625" style="88" bestFit="1" customWidth="1"/>
    <col min="12551" max="12551" width="18.140625" style="88" bestFit="1" customWidth="1"/>
    <col min="12552" max="12552" width="9.140625" style="88"/>
    <col min="12553" max="12553" width="1.7109375" style="88" bestFit="1" customWidth="1"/>
    <col min="12554" max="12800" width="9.140625" style="88"/>
    <col min="12801" max="12801" width="5.42578125" style="88" bestFit="1" customWidth="1"/>
    <col min="12802" max="12802" width="73.7109375" style="88" bestFit="1" customWidth="1"/>
    <col min="12803" max="12803" width="13.140625" style="88" bestFit="1" customWidth="1"/>
    <col min="12804" max="12804" width="27.7109375" style="88" bestFit="1" customWidth="1"/>
    <col min="12805" max="12805" width="14.28515625" style="88" bestFit="1" customWidth="1"/>
    <col min="12806" max="12806" width="11.140625" style="88" bestFit="1" customWidth="1"/>
    <col min="12807" max="12807" width="18.140625" style="88" bestFit="1" customWidth="1"/>
    <col min="12808" max="12808" width="9.140625" style="88"/>
    <col min="12809" max="12809" width="1.7109375" style="88" bestFit="1" customWidth="1"/>
    <col min="12810" max="13056" width="9.140625" style="88"/>
    <col min="13057" max="13057" width="5.42578125" style="88" bestFit="1" customWidth="1"/>
    <col min="13058" max="13058" width="73.7109375" style="88" bestFit="1" customWidth="1"/>
    <col min="13059" max="13059" width="13.140625" style="88" bestFit="1" customWidth="1"/>
    <col min="13060" max="13060" width="27.7109375" style="88" bestFit="1" customWidth="1"/>
    <col min="13061" max="13061" width="14.28515625" style="88" bestFit="1" customWidth="1"/>
    <col min="13062" max="13062" width="11.140625" style="88" bestFit="1" customWidth="1"/>
    <col min="13063" max="13063" width="18.140625" style="88" bestFit="1" customWidth="1"/>
    <col min="13064" max="13064" width="9.140625" style="88"/>
    <col min="13065" max="13065" width="1.7109375" style="88" bestFit="1" customWidth="1"/>
    <col min="13066" max="13312" width="9.140625" style="88"/>
    <col min="13313" max="13313" width="5.42578125" style="88" bestFit="1" customWidth="1"/>
    <col min="13314" max="13314" width="73.7109375" style="88" bestFit="1" customWidth="1"/>
    <col min="13315" max="13315" width="13.140625" style="88" bestFit="1" customWidth="1"/>
    <col min="13316" max="13316" width="27.7109375" style="88" bestFit="1" customWidth="1"/>
    <col min="13317" max="13317" width="14.28515625" style="88" bestFit="1" customWidth="1"/>
    <col min="13318" max="13318" width="11.140625" style="88" bestFit="1" customWidth="1"/>
    <col min="13319" max="13319" width="18.140625" style="88" bestFit="1" customWidth="1"/>
    <col min="13320" max="13320" width="9.140625" style="88"/>
    <col min="13321" max="13321" width="1.7109375" style="88" bestFit="1" customWidth="1"/>
    <col min="13322" max="13568" width="9.140625" style="88"/>
    <col min="13569" max="13569" width="5.42578125" style="88" bestFit="1" customWidth="1"/>
    <col min="13570" max="13570" width="73.7109375" style="88" bestFit="1" customWidth="1"/>
    <col min="13571" max="13571" width="13.140625" style="88" bestFit="1" customWidth="1"/>
    <col min="13572" max="13572" width="27.7109375" style="88" bestFit="1" customWidth="1"/>
    <col min="13573" max="13573" width="14.28515625" style="88" bestFit="1" customWidth="1"/>
    <col min="13574" max="13574" width="11.140625" style="88" bestFit="1" customWidth="1"/>
    <col min="13575" max="13575" width="18.140625" style="88" bestFit="1" customWidth="1"/>
    <col min="13576" max="13576" width="9.140625" style="88"/>
    <col min="13577" max="13577" width="1.7109375" style="88" bestFit="1" customWidth="1"/>
    <col min="13578" max="13824" width="9.140625" style="88"/>
    <col min="13825" max="13825" width="5.42578125" style="88" bestFit="1" customWidth="1"/>
    <col min="13826" max="13826" width="73.7109375" style="88" bestFit="1" customWidth="1"/>
    <col min="13827" max="13827" width="13.140625" style="88" bestFit="1" customWidth="1"/>
    <col min="13828" max="13828" width="27.7109375" style="88" bestFit="1" customWidth="1"/>
    <col min="13829" max="13829" width="14.28515625" style="88" bestFit="1" customWidth="1"/>
    <col min="13830" max="13830" width="11.140625" style="88" bestFit="1" customWidth="1"/>
    <col min="13831" max="13831" width="18.140625" style="88" bestFit="1" customWidth="1"/>
    <col min="13832" max="13832" width="9.140625" style="88"/>
    <col min="13833" max="13833" width="1.7109375" style="88" bestFit="1" customWidth="1"/>
    <col min="13834" max="14080" width="9.140625" style="88"/>
    <col min="14081" max="14081" width="5.42578125" style="88" bestFit="1" customWidth="1"/>
    <col min="14082" max="14082" width="73.7109375" style="88" bestFit="1" customWidth="1"/>
    <col min="14083" max="14083" width="13.140625" style="88" bestFit="1" customWidth="1"/>
    <col min="14084" max="14084" width="27.7109375" style="88" bestFit="1" customWidth="1"/>
    <col min="14085" max="14085" width="14.28515625" style="88" bestFit="1" customWidth="1"/>
    <col min="14086" max="14086" width="11.140625" style="88" bestFit="1" customWidth="1"/>
    <col min="14087" max="14087" width="18.140625" style="88" bestFit="1" customWidth="1"/>
    <col min="14088" max="14088" width="9.140625" style="88"/>
    <col min="14089" max="14089" width="1.7109375" style="88" bestFit="1" customWidth="1"/>
    <col min="14090" max="14336" width="9.140625" style="88"/>
    <col min="14337" max="14337" width="5.42578125" style="88" bestFit="1" customWidth="1"/>
    <col min="14338" max="14338" width="73.7109375" style="88" bestFit="1" customWidth="1"/>
    <col min="14339" max="14339" width="13.140625" style="88" bestFit="1" customWidth="1"/>
    <col min="14340" max="14340" width="27.7109375" style="88" bestFit="1" customWidth="1"/>
    <col min="14341" max="14341" width="14.28515625" style="88" bestFit="1" customWidth="1"/>
    <col min="14342" max="14342" width="11.140625" style="88" bestFit="1" customWidth="1"/>
    <col min="14343" max="14343" width="18.140625" style="88" bestFit="1" customWidth="1"/>
    <col min="14344" max="14344" width="9.140625" style="88"/>
    <col min="14345" max="14345" width="1.7109375" style="88" bestFit="1" customWidth="1"/>
    <col min="14346" max="14592" width="9.140625" style="88"/>
    <col min="14593" max="14593" width="5.42578125" style="88" bestFit="1" customWidth="1"/>
    <col min="14594" max="14594" width="73.7109375" style="88" bestFit="1" customWidth="1"/>
    <col min="14595" max="14595" width="13.140625" style="88" bestFit="1" customWidth="1"/>
    <col min="14596" max="14596" width="27.7109375" style="88" bestFit="1" customWidth="1"/>
    <col min="14597" max="14597" width="14.28515625" style="88" bestFit="1" customWidth="1"/>
    <col min="14598" max="14598" width="11.140625" style="88" bestFit="1" customWidth="1"/>
    <col min="14599" max="14599" width="18.140625" style="88" bestFit="1" customWidth="1"/>
    <col min="14600" max="14600" width="9.140625" style="88"/>
    <col min="14601" max="14601" width="1.7109375" style="88" bestFit="1" customWidth="1"/>
    <col min="14602" max="14848" width="9.140625" style="88"/>
    <col min="14849" max="14849" width="5.42578125" style="88" bestFit="1" customWidth="1"/>
    <col min="14850" max="14850" width="73.7109375" style="88" bestFit="1" customWidth="1"/>
    <col min="14851" max="14851" width="13.140625" style="88" bestFit="1" customWidth="1"/>
    <col min="14852" max="14852" width="27.7109375" style="88" bestFit="1" customWidth="1"/>
    <col min="14853" max="14853" width="14.28515625" style="88" bestFit="1" customWidth="1"/>
    <col min="14854" max="14854" width="11.140625" style="88" bestFit="1" customWidth="1"/>
    <col min="14855" max="14855" width="18.140625" style="88" bestFit="1" customWidth="1"/>
    <col min="14856" max="14856" width="9.140625" style="88"/>
    <col min="14857" max="14857" width="1.7109375" style="88" bestFit="1" customWidth="1"/>
    <col min="14858" max="15104" width="9.140625" style="88"/>
    <col min="15105" max="15105" width="5.42578125" style="88" bestFit="1" customWidth="1"/>
    <col min="15106" max="15106" width="73.7109375" style="88" bestFit="1" customWidth="1"/>
    <col min="15107" max="15107" width="13.140625" style="88" bestFit="1" customWidth="1"/>
    <col min="15108" max="15108" width="27.7109375" style="88" bestFit="1" customWidth="1"/>
    <col min="15109" max="15109" width="14.28515625" style="88" bestFit="1" customWidth="1"/>
    <col min="15110" max="15110" width="11.140625" style="88" bestFit="1" customWidth="1"/>
    <col min="15111" max="15111" width="18.140625" style="88" bestFit="1" customWidth="1"/>
    <col min="15112" max="15112" width="9.140625" style="88"/>
    <col min="15113" max="15113" width="1.7109375" style="88" bestFit="1" customWidth="1"/>
    <col min="15114" max="15360" width="9.140625" style="88"/>
    <col min="15361" max="15361" width="5.42578125" style="88" bestFit="1" customWidth="1"/>
    <col min="15362" max="15362" width="73.7109375" style="88" bestFit="1" customWidth="1"/>
    <col min="15363" max="15363" width="13.140625" style="88" bestFit="1" customWidth="1"/>
    <col min="15364" max="15364" width="27.7109375" style="88" bestFit="1" customWidth="1"/>
    <col min="15365" max="15365" width="14.28515625" style="88" bestFit="1" customWidth="1"/>
    <col min="15366" max="15366" width="11.140625" style="88" bestFit="1" customWidth="1"/>
    <col min="15367" max="15367" width="18.140625" style="88" bestFit="1" customWidth="1"/>
    <col min="15368" max="15368" width="9.140625" style="88"/>
    <col min="15369" max="15369" width="1.7109375" style="88" bestFit="1" customWidth="1"/>
    <col min="15370" max="15616" width="9.140625" style="88"/>
    <col min="15617" max="15617" width="5.42578125" style="88" bestFit="1" customWidth="1"/>
    <col min="15618" max="15618" width="73.7109375" style="88" bestFit="1" customWidth="1"/>
    <col min="15619" max="15619" width="13.140625" style="88" bestFit="1" customWidth="1"/>
    <col min="15620" max="15620" width="27.7109375" style="88" bestFit="1" customWidth="1"/>
    <col min="15621" max="15621" width="14.28515625" style="88" bestFit="1" customWidth="1"/>
    <col min="15622" max="15622" width="11.140625" style="88" bestFit="1" customWidth="1"/>
    <col min="15623" max="15623" width="18.140625" style="88" bestFit="1" customWidth="1"/>
    <col min="15624" max="15624" width="9.140625" style="88"/>
    <col min="15625" max="15625" width="1.7109375" style="88" bestFit="1" customWidth="1"/>
    <col min="15626" max="15872" width="9.140625" style="88"/>
    <col min="15873" max="15873" width="5.42578125" style="88" bestFit="1" customWidth="1"/>
    <col min="15874" max="15874" width="73.7109375" style="88" bestFit="1" customWidth="1"/>
    <col min="15875" max="15875" width="13.140625" style="88" bestFit="1" customWidth="1"/>
    <col min="15876" max="15876" width="27.7109375" style="88" bestFit="1" customWidth="1"/>
    <col min="15877" max="15877" width="14.28515625" style="88" bestFit="1" customWidth="1"/>
    <col min="15878" max="15878" width="11.140625" style="88" bestFit="1" customWidth="1"/>
    <col min="15879" max="15879" width="18.140625" style="88" bestFit="1" customWidth="1"/>
    <col min="15880" max="15880" width="9.140625" style="88"/>
    <col min="15881" max="15881" width="1.7109375" style="88" bestFit="1" customWidth="1"/>
    <col min="15882" max="16128" width="9.140625" style="88"/>
    <col min="16129" max="16129" width="5.42578125" style="88" bestFit="1" customWidth="1"/>
    <col min="16130" max="16130" width="73.7109375" style="88" bestFit="1" customWidth="1"/>
    <col min="16131" max="16131" width="13.140625" style="88" bestFit="1" customWidth="1"/>
    <col min="16132" max="16132" width="27.7109375" style="88" bestFit="1" customWidth="1"/>
    <col min="16133" max="16133" width="14.28515625" style="88" bestFit="1" customWidth="1"/>
    <col min="16134" max="16134" width="11.140625" style="88" bestFit="1" customWidth="1"/>
    <col min="16135" max="16135" width="18.140625" style="88" bestFit="1" customWidth="1"/>
    <col min="16136" max="16136" width="9.140625" style="88"/>
    <col min="16137" max="16137" width="1.7109375" style="88" bestFit="1" customWidth="1"/>
    <col min="16138" max="16384" width="9.140625" style="88"/>
  </cols>
  <sheetData>
    <row r="1" spans="1:12">
      <c r="A1" s="121" t="s">
        <v>0</v>
      </c>
      <c r="B1" s="263" t="s">
        <v>271</v>
      </c>
      <c r="C1" s="263"/>
      <c r="D1" s="263"/>
      <c r="E1" s="263"/>
    </row>
    <row r="2" spans="1:12" ht="13.5" thickBot="1"/>
    <row r="3" spans="1:12" ht="15">
      <c r="B3" s="157" t="s">
        <v>2379</v>
      </c>
      <c r="C3" s="264"/>
      <c r="L3" s="89"/>
    </row>
    <row r="4" spans="1:12" ht="15">
      <c r="B4" s="217" t="s">
        <v>2380</v>
      </c>
      <c r="C4" s="265"/>
      <c r="L4" s="89"/>
    </row>
    <row r="5" spans="1:12" ht="15">
      <c r="B5" s="217"/>
      <c r="C5" s="265"/>
      <c r="L5" s="89"/>
    </row>
    <row r="6" spans="1:12" ht="15">
      <c r="B6" s="158" t="s">
        <v>2381</v>
      </c>
      <c r="C6" s="265"/>
      <c r="L6" s="89"/>
    </row>
    <row r="7" spans="1:12" ht="15">
      <c r="B7" s="158" t="s">
        <v>2382</v>
      </c>
      <c r="C7" s="265"/>
      <c r="L7" s="89"/>
    </row>
    <row r="8" spans="1:12" ht="45.75" thickBot="1">
      <c r="B8" s="160" t="s">
        <v>2383</v>
      </c>
      <c r="C8" s="266"/>
      <c r="L8" s="89"/>
    </row>
    <row r="10" spans="1:12">
      <c r="B10" s="88" t="s">
        <v>2</v>
      </c>
    </row>
    <row r="12" spans="1:12">
      <c r="B12" s="161" t="s">
        <v>3</v>
      </c>
      <c r="C12" s="162" t="s">
        <v>4</v>
      </c>
      <c r="D12" s="161" t="s">
        <v>5</v>
      </c>
      <c r="E12" s="161" t="s">
        <v>6</v>
      </c>
      <c r="F12" s="163" t="s">
        <v>7</v>
      </c>
      <c r="G12" s="163" t="s">
        <v>8</v>
      </c>
      <c r="H12" s="163" t="s">
        <v>9</v>
      </c>
      <c r="I12" s="164" t="s">
        <v>10</v>
      </c>
    </row>
    <row r="13" spans="1:12">
      <c r="B13" s="164" t="s">
        <v>11</v>
      </c>
    </row>
    <row r="14" spans="1:12">
      <c r="B14" s="164" t="s">
        <v>12</v>
      </c>
    </row>
    <row r="15" spans="1:12">
      <c r="B15" s="88" t="s">
        <v>1572</v>
      </c>
      <c r="C15" s="116" t="s">
        <v>13</v>
      </c>
      <c r="D15" s="88" t="s">
        <v>14</v>
      </c>
      <c r="E15" s="88" t="s">
        <v>15</v>
      </c>
      <c r="F15" s="87">
        <v>1384625</v>
      </c>
      <c r="G15" s="87">
        <v>8276.6</v>
      </c>
      <c r="H15" s="87">
        <v>2.0299999999999998</v>
      </c>
    </row>
    <row r="16" spans="1:12">
      <c r="B16" s="88" t="s">
        <v>2011</v>
      </c>
      <c r="C16" s="116" t="s">
        <v>13</v>
      </c>
      <c r="D16" s="88" t="s">
        <v>49</v>
      </c>
      <c r="E16" s="88" t="s">
        <v>211</v>
      </c>
      <c r="F16" s="87">
        <v>1127500</v>
      </c>
      <c r="G16" s="87">
        <v>7620.77</v>
      </c>
      <c r="H16" s="87">
        <v>1.87</v>
      </c>
    </row>
    <row r="17" spans="2:8">
      <c r="B17" s="88" t="s">
        <v>1562</v>
      </c>
      <c r="C17" s="116" t="s">
        <v>13</v>
      </c>
      <c r="D17" s="88" t="s">
        <v>21</v>
      </c>
      <c r="E17" s="88" t="s">
        <v>22</v>
      </c>
      <c r="F17" s="87">
        <v>258000</v>
      </c>
      <c r="G17" s="87">
        <v>7467.29</v>
      </c>
      <c r="H17" s="87">
        <v>1.83</v>
      </c>
    </row>
    <row r="18" spans="2:8">
      <c r="B18" s="88" t="s">
        <v>2012</v>
      </c>
      <c r="C18" s="116" t="s">
        <v>13</v>
      </c>
      <c r="D18" s="88" t="s">
        <v>187</v>
      </c>
      <c r="E18" s="88" t="s">
        <v>272</v>
      </c>
      <c r="F18" s="87">
        <v>1011500</v>
      </c>
      <c r="G18" s="87">
        <v>7233.74</v>
      </c>
      <c r="H18" s="87">
        <v>1.78</v>
      </c>
    </row>
    <row r="19" spans="2:8">
      <c r="B19" s="88" t="s">
        <v>19</v>
      </c>
      <c r="C19" s="116" t="s">
        <v>13</v>
      </c>
      <c r="D19" s="88" t="s">
        <v>14</v>
      </c>
      <c r="E19" s="88" t="s">
        <v>20</v>
      </c>
      <c r="F19" s="87">
        <v>1845000</v>
      </c>
      <c r="G19" s="87">
        <v>7198.27</v>
      </c>
      <c r="H19" s="87">
        <v>1.77</v>
      </c>
    </row>
    <row r="20" spans="2:8">
      <c r="B20" s="88" t="s">
        <v>1528</v>
      </c>
      <c r="C20" s="116" t="s">
        <v>13</v>
      </c>
      <c r="D20" s="88" t="s">
        <v>37</v>
      </c>
      <c r="E20" s="88" t="s">
        <v>53</v>
      </c>
      <c r="F20" s="87">
        <v>103200</v>
      </c>
      <c r="G20" s="87">
        <v>7085.87</v>
      </c>
      <c r="H20" s="87">
        <v>1.74</v>
      </c>
    </row>
    <row r="21" spans="2:8">
      <c r="B21" s="88" t="s">
        <v>1570</v>
      </c>
      <c r="C21" s="116" t="s">
        <v>13</v>
      </c>
      <c r="D21" s="88" t="s">
        <v>14</v>
      </c>
      <c r="E21" s="88" t="s">
        <v>184</v>
      </c>
      <c r="F21" s="87">
        <v>960000</v>
      </c>
      <c r="G21" s="87">
        <v>6958.08</v>
      </c>
      <c r="H21" s="87">
        <v>1.71</v>
      </c>
    </row>
    <row r="22" spans="2:8">
      <c r="B22" s="88" t="s">
        <v>2013</v>
      </c>
      <c r="C22" s="116" t="s">
        <v>13</v>
      </c>
      <c r="D22" s="88" t="s">
        <v>43</v>
      </c>
      <c r="E22" s="88" t="s">
        <v>197</v>
      </c>
      <c r="F22" s="87">
        <v>1099000</v>
      </c>
      <c r="G22" s="87">
        <v>6534.65</v>
      </c>
      <c r="H22" s="87">
        <v>1.61</v>
      </c>
    </row>
    <row r="23" spans="2:8">
      <c r="B23" s="88" t="s">
        <v>2014</v>
      </c>
      <c r="C23" s="116" t="s">
        <v>13</v>
      </c>
      <c r="D23" s="88" t="s">
        <v>39</v>
      </c>
      <c r="E23" s="88" t="s">
        <v>40</v>
      </c>
      <c r="F23" s="87">
        <v>435275</v>
      </c>
      <c r="G23" s="87">
        <v>6278.84</v>
      </c>
      <c r="H23" s="87">
        <v>1.54</v>
      </c>
    </row>
    <row r="24" spans="2:8">
      <c r="B24" s="88" t="s">
        <v>2015</v>
      </c>
      <c r="C24" s="116" t="s">
        <v>13</v>
      </c>
      <c r="D24" s="88" t="s">
        <v>26</v>
      </c>
      <c r="E24" s="88" t="s">
        <v>27</v>
      </c>
      <c r="F24" s="87">
        <v>241800</v>
      </c>
      <c r="G24" s="87">
        <v>6140.27</v>
      </c>
      <c r="H24" s="87">
        <v>1.51</v>
      </c>
    </row>
    <row r="25" spans="2:8">
      <c r="B25" s="88" t="s">
        <v>1573</v>
      </c>
      <c r="C25" s="116" t="s">
        <v>13</v>
      </c>
      <c r="D25" s="88" t="s">
        <v>16</v>
      </c>
      <c r="E25" s="88" t="s">
        <v>17</v>
      </c>
      <c r="F25" s="87">
        <v>290000</v>
      </c>
      <c r="G25" s="87">
        <v>6048.82</v>
      </c>
      <c r="H25" s="87">
        <v>1.49</v>
      </c>
    </row>
    <row r="26" spans="2:8">
      <c r="B26" s="88" t="s">
        <v>1568</v>
      </c>
      <c r="C26" s="116" t="s">
        <v>13</v>
      </c>
      <c r="D26" s="88" t="s">
        <v>21</v>
      </c>
      <c r="E26" s="88" t="s">
        <v>178</v>
      </c>
      <c r="F26" s="87">
        <v>632800</v>
      </c>
      <c r="G26" s="87">
        <v>5755</v>
      </c>
      <c r="H26" s="87">
        <v>1.41</v>
      </c>
    </row>
    <row r="27" spans="2:8">
      <c r="B27" s="88" t="s">
        <v>2016</v>
      </c>
      <c r="C27" s="116" t="s">
        <v>13</v>
      </c>
      <c r="D27" s="88" t="s">
        <v>28</v>
      </c>
      <c r="E27" s="88" t="s">
        <v>273</v>
      </c>
      <c r="F27" s="87">
        <v>248700</v>
      </c>
      <c r="G27" s="87">
        <v>5663.4</v>
      </c>
      <c r="H27" s="87">
        <v>1.39</v>
      </c>
    </row>
    <row r="28" spans="2:8">
      <c r="B28" s="88" t="s">
        <v>1569</v>
      </c>
      <c r="C28" s="116" t="s">
        <v>13</v>
      </c>
      <c r="D28" s="88" t="s">
        <v>28</v>
      </c>
      <c r="E28" s="88" t="s">
        <v>34</v>
      </c>
      <c r="F28" s="87">
        <v>2742400</v>
      </c>
      <c r="G28" s="87">
        <v>5590.38</v>
      </c>
      <c r="H28" s="87">
        <v>1.37</v>
      </c>
    </row>
    <row r="29" spans="2:8">
      <c r="B29" s="88" t="s">
        <v>2017</v>
      </c>
      <c r="C29" s="116" t="s">
        <v>13</v>
      </c>
      <c r="D29" s="88" t="s">
        <v>182</v>
      </c>
      <c r="E29" s="88" t="s">
        <v>274</v>
      </c>
      <c r="F29" s="87">
        <v>2622600</v>
      </c>
      <c r="G29" s="87">
        <v>5436.65</v>
      </c>
      <c r="H29" s="87">
        <v>1.34</v>
      </c>
    </row>
    <row r="30" spans="2:8">
      <c r="B30" s="88" t="s">
        <v>2018</v>
      </c>
      <c r="C30" s="116" t="s">
        <v>13</v>
      </c>
      <c r="D30" s="88" t="s">
        <v>179</v>
      </c>
      <c r="E30" s="88" t="s">
        <v>180</v>
      </c>
      <c r="F30" s="87">
        <v>5710500</v>
      </c>
      <c r="G30" s="87">
        <v>5433.54</v>
      </c>
      <c r="H30" s="87">
        <v>1.33</v>
      </c>
    </row>
    <row r="31" spans="2:8">
      <c r="B31" s="88" t="s">
        <v>1561</v>
      </c>
      <c r="C31" s="116" t="s">
        <v>13</v>
      </c>
      <c r="D31" s="88" t="s">
        <v>28</v>
      </c>
      <c r="E31" s="88" t="s">
        <v>36</v>
      </c>
      <c r="F31" s="87">
        <v>253500</v>
      </c>
      <c r="G31" s="87">
        <v>5404.75</v>
      </c>
      <c r="H31" s="87">
        <v>1.33</v>
      </c>
    </row>
    <row r="32" spans="2:8">
      <c r="B32" s="88" t="s">
        <v>1554</v>
      </c>
      <c r="C32" s="116" t="s">
        <v>13</v>
      </c>
      <c r="D32" s="88" t="s">
        <v>215</v>
      </c>
      <c r="E32" s="88" t="s">
        <v>275</v>
      </c>
      <c r="F32" s="87">
        <v>366750</v>
      </c>
      <c r="G32" s="87">
        <v>5159.8100000000004</v>
      </c>
      <c r="H32" s="87">
        <v>1.27</v>
      </c>
    </row>
    <row r="33" spans="2:8">
      <c r="B33" s="88" t="s">
        <v>2019</v>
      </c>
      <c r="C33" s="116" t="s">
        <v>13</v>
      </c>
      <c r="D33" s="88" t="s">
        <v>179</v>
      </c>
      <c r="E33" s="88" t="s">
        <v>276</v>
      </c>
      <c r="F33" s="87">
        <v>4708200</v>
      </c>
      <c r="G33" s="87">
        <v>5051.8999999999996</v>
      </c>
      <c r="H33" s="87">
        <v>1.24</v>
      </c>
    </row>
    <row r="34" spans="2:8">
      <c r="B34" s="88" t="s">
        <v>2020</v>
      </c>
      <c r="C34" s="116" t="s">
        <v>13</v>
      </c>
      <c r="D34" s="88" t="s">
        <v>37</v>
      </c>
      <c r="E34" s="88" t="s">
        <v>277</v>
      </c>
      <c r="F34" s="87">
        <v>1499100</v>
      </c>
      <c r="G34" s="87">
        <v>4841.34</v>
      </c>
      <c r="H34" s="87">
        <v>1.19</v>
      </c>
    </row>
    <row r="35" spans="2:8">
      <c r="B35" s="88" t="s">
        <v>2021</v>
      </c>
      <c r="C35" s="116" t="s">
        <v>13</v>
      </c>
      <c r="D35" s="88" t="s">
        <v>16</v>
      </c>
      <c r="E35" s="88" t="s">
        <v>278</v>
      </c>
      <c r="F35" s="87">
        <v>4387500</v>
      </c>
      <c r="G35" s="87">
        <v>4301.9399999999996</v>
      </c>
      <c r="H35" s="87">
        <v>1.06</v>
      </c>
    </row>
    <row r="36" spans="2:8">
      <c r="B36" s="88" t="s">
        <v>1563</v>
      </c>
      <c r="C36" s="116" t="s">
        <v>13</v>
      </c>
      <c r="D36" s="88" t="s">
        <v>43</v>
      </c>
      <c r="E36" s="88" t="s">
        <v>185</v>
      </c>
      <c r="F36" s="87">
        <v>96375</v>
      </c>
      <c r="G36" s="87">
        <v>4266.09</v>
      </c>
      <c r="H36" s="87">
        <v>1.05</v>
      </c>
    </row>
    <row r="37" spans="2:8">
      <c r="B37" s="88" t="s">
        <v>1518</v>
      </c>
      <c r="C37" s="116" t="s">
        <v>13</v>
      </c>
      <c r="D37" s="88" t="s">
        <v>37</v>
      </c>
      <c r="E37" s="88" t="s">
        <v>279</v>
      </c>
      <c r="F37" s="87">
        <v>168350</v>
      </c>
      <c r="G37" s="87">
        <v>4206.3900000000003</v>
      </c>
      <c r="H37" s="87">
        <v>1.03</v>
      </c>
    </row>
    <row r="38" spans="2:8">
      <c r="B38" s="88" t="s">
        <v>2022</v>
      </c>
      <c r="C38" s="116" t="s">
        <v>13</v>
      </c>
      <c r="D38" s="88" t="s">
        <v>37</v>
      </c>
      <c r="E38" s="88" t="s">
        <v>38</v>
      </c>
      <c r="F38" s="87">
        <v>515200</v>
      </c>
      <c r="G38" s="87">
        <v>4154.57</v>
      </c>
      <c r="H38" s="87">
        <v>1.02</v>
      </c>
    </row>
    <row r="39" spans="2:8">
      <c r="B39" s="88" t="s">
        <v>2023</v>
      </c>
      <c r="C39" s="116" t="s">
        <v>13</v>
      </c>
      <c r="D39" s="88" t="s">
        <v>43</v>
      </c>
      <c r="E39" s="88" t="s">
        <v>60</v>
      </c>
      <c r="F39" s="87">
        <v>484250</v>
      </c>
      <c r="G39" s="87">
        <v>4141.3100000000004</v>
      </c>
      <c r="H39" s="87">
        <v>1.02</v>
      </c>
    </row>
    <row r="40" spans="2:8">
      <c r="B40" s="88" t="s">
        <v>1525</v>
      </c>
      <c r="C40" s="116" t="s">
        <v>13</v>
      </c>
      <c r="D40" s="88" t="s">
        <v>37</v>
      </c>
      <c r="E40" s="88" t="s">
        <v>280</v>
      </c>
      <c r="F40" s="87">
        <v>102250</v>
      </c>
      <c r="G40" s="87">
        <v>3884.17</v>
      </c>
      <c r="H40" s="87">
        <v>0.95</v>
      </c>
    </row>
    <row r="41" spans="2:8">
      <c r="B41" s="88" t="s">
        <v>2024</v>
      </c>
      <c r="C41" s="116" t="s">
        <v>13</v>
      </c>
      <c r="D41" s="88" t="s">
        <v>187</v>
      </c>
      <c r="E41" s="88" t="s">
        <v>281</v>
      </c>
      <c r="F41" s="87">
        <v>955800</v>
      </c>
      <c r="G41" s="87">
        <v>3779.71</v>
      </c>
      <c r="H41" s="87">
        <v>0.93</v>
      </c>
    </row>
    <row r="42" spans="2:8">
      <c r="B42" s="88" t="s">
        <v>2025</v>
      </c>
      <c r="C42" s="116" t="s">
        <v>13</v>
      </c>
      <c r="D42" s="88" t="s">
        <v>21</v>
      </c>
      <c r="E42" s="88" t="s">
        <v>220</v>
      </c>
      <c r="F42" s="87">
        <v>410400</v>
      </c>
      <c r="G42" s="87">
        <v>3770.96</v>
      </c>
      <c r="H42" s="87">
        <v>0.93</v>
      </c>
    </row>
    <row r="43" spans="2:8">
      <c r="B43" s="88" t="s">
        <v>1540</v>
      </c>
      <c r="C43" s="116" t="s">
        <v>13</v>
      </c>
      <c r="D43" s="88" t="s">
        <v>43</v>
      </c>
      <c r="E43" s="88" t="s">
        <v>213</v>
      </c>
      <c r="F43" s="87">
        <v>111800</v>
      </c>
      <c r="G43" s="87">
        <v>3759.95</v>
      </c>
      <c r="H43" s="87">
        <v>0.92</v>
      </c>
    </row>
    <row r="44" spans="2:8">
      <c r="B44" s="88" t="s">
        <v>2026</v>
      </c>
      <c r="C44" s="116" t="s">
        <v>13</v>
      </c>
      <c r="D44" s="88" t="s">
        <v>26</v>
      </c>
      <c r="E44" s="88" t="s">
        <v>282</v>
      </c>
      <c r="F44" s="87">
        <v>410250</v>
      </c>
      <c r="G44" s="87">
        <v>3556.46</v>
      </c>
      <c r="H44" s="87">
        <v>0.87</v>
      </c>
    </row>
    <row r="45" spans="2:8">
      <c r="B45" s="88" t="s">
        <v>2027</v>
      </c>
      <c r="C45" s="116" t="s">
        <v>13</v>
      </c>
      <c r="D45" s="88" t="s">
        <v>28</v>
      </c>
      <c r="E45" s="88" t="s">
        <v>283</v>
      </c>
      <c r="F45" s="87">
        <v>658750</v>
      </c>
      <c r="G45" s="87">
        <v>3524.97</v>
      </c>
      <c r="H45" s="87">
        <v>0.87</v>
      </c>
    </row>
    <row r="46" spans="2:8">
      <c r="B46" s="88" t="s">
        <v>2028</v>
      </c>
      <c r="C46" s="116" t="s">
        <v>13</v>
      </c>
      <c r="D46" s="88" t="s">
        <v>225</v>
      </c>
      <c r="E46" s="88" t="s">
        <v>226</v>
      </c>
      <c r="F46" s="87">
        <v>1128600</v>
      </c>
      <c r="G46" s="87">
        <v>3414.02</v>
      </c>
      <c r="H46" s="87">
        <v>0.84</v>
      </c>
    </row>
    <row r="47" spans="2:8">
      <c r="B47" s="88" t="s">
        <v>1532</v>
      </c>
      <c r="C47" s="116" t="s">
        <v>13</v>
      </c>
      <c r="D47" s="88" t="s">
        <v>41</v>
      </c>
      <c r="E47" s="88" t="s">
        <v>59</v>
      </c>
      <c r="F47" s="87">
        <v>191500</v>
      </c>
      <c r="G47" s="87">
        <v>3319.08</v>
      </c>
      <c r="H47" s="87">
        <v>0.82</v>
      </c>
    </row>
    <row r="48" spans="2:8">
      <c r="B48" s="88" t="s">
        <v>2029</v>
      </c>
      <c r="C48" s="116" t="s">
        <v>13</v>
      </c>
      <c r="D48" s="88" t="s">
        <v>32</v>
      </c>
      <c r="E48" s="88" t="s">
        <v>284</v>
      </c>
      <c r="F48" s="87">
        <v>444000</v>
      </c>
      <c r="G48" s="87">
        <v>3283.38</v>
      </c>
      <c r="H48" s="87">
        <v>0.81</v>
      </c>
    </row>
    <row r="49" spans="2:8">
      <c r="B49" s="88" t="s">
        <v>2030</v>
      </c>
      <c r="C49" s="116" t="s">
        <v>13</v>
      </c>
      <c r="D49" s="88" t="s">
        <v>28</v>
      </c>
      <c r="E49" s="88" t="s">
        <v>285</v>
      </c>
      <c r="F49" s="87">
        <v>633750</v>
      </c>
      <c r="G49" s="87">
        <v>3188.4</v>
      </c>
      <c r="H49" s="87">
        <v>0.78</v>
      </c>
    </row>
    <row r="50" spans="2:8">
      <c r="B50" s="88" t="s">
        <v>2031</v>
      </c>
      <c r="C50" s="116" t="s">
        <v>13</v>
      </c>
      <c r="D50" s="88" t="s">
        <v>26</v>
      </c>
      <c r="E50" s="88" t="s">
        <v>286</v>
      </c>
      <c r="F50" s="87">
        <v>31500</v>
      </c>
      <c r="G50" s="87">
        <v>3039.31</v>
      </c>
      <c r="H50" s="87">
        <v>0.75</v>
      </c>
    </row>
    <row r="51" spans="2:8">
      <c r="B51" s="88" t="s">
        <v>2032</v>
      </c>
      <c r="C51" s="116" t="s">
        <v>13</v>
      </c>
      <c r="D51" s="88" t="s">
        <v>43</v>
      </c>
      <c r="E51" s="88" t="s">
        <v>287</v>
      </c>
      <c r="F51" s="87">
        <v>675400</v>
      </c>
      <c r="G51" s="87">
        <v>2939.34</v>
      </c>
      <c r="H51" s="87">
        <v>0.72</v>
      </c>
    </row>
    <row r="52" spans="2:8">
      <c r="B52" s="88" t="s">
        <v>1571</v>
      </c>
      <c r="C52" s="116" t="s">
        <v>13</v>
      </c>
      <c r="D52" s="88" t="s">
        <v>21</v>
      </c>
      <c r="E52" s="88" t="s">
        <v>23</v>
      </c>
      <c r="F52" s="87">
        <v>228600</v>
      </c>
      <c r="G52" s="87">
        <v>2865.04</v>
      </c>
      <c r="H52" s="87">
        <v>0.7</v>
      </c>
    </row>
    <row r="53" spans="2:8">
      <c r="B53" s="88" t="s">
        <v>2033</v>
      </c>
      <c r="C53" s="116" t="s">
        <v>13</v>
      </c>
      <c r="D53" s="88" t="s">
        <v>187</v>
      </c>
      <c r="E53" s="88" t="s">
        <v>288</v>
      </c>
      <c r="F53" s="87">
        <v>3610000</v>
      </c>
      <c r="G53" s="87">
        <v>2763.46</v>
      </c>
      <c r="H53" s="87">
        <v>0.68</v>
      </c>
    </row>
    <row r="54" spans="2:8">
      <c r="B54" s="88" t="s">
        <v>2034</v>
      </c>
      <c r="C54" s="116" t="s">
        <v>13</v>
      </c>
      <c r="D54" s="88" t="s">
        <v>28</v>
      </c>
      <c r="E54" s="88" t="s">
        <v>289</v>
      </c>
      <c r="F54" s="87">
        <v>400000</v>
      </c>
      <c r="G54" s="87">
        <v>2745.6</v>
      </c>
      <c r="H54" s="87">
        <v>0.67</v>
      </c>
    </row>
    <row r="55" spans="2:8">
      <c r="B55" s="88" t="s">
        <v>1539</v>
      </c>
      <c r="C55" s="116" t="s">
        <v>13</v>
      </c>
      <c r="D55" s="88" t="s">
        <v>41</v>
      </c>
      <c r="E55" s="88" t="s">
        <v>42</v>
      </c>
      <c r="F55" s="87">
        <v>43600</v>
      </c>
      <c r="G55" s="87">
        <v>2666.14</v>
      </c>
      <c r="H55" s="87">
        <v>0.65</v>
      </c>
    </row>
    <row r="56" spans="2:8">
      <c r="B56" s="88" t="s">
        <v>2035</v>
      </c>
      <c r="C56" s="116" t="s">
        <v>13</v>
      </c>
      <c r="D56" s="88" t="s">
        <v>62</v>
      </c>
      <c r="E56" s="88" t="s">
        <v>290</v>
      </c>
      <c r="F56" s="87">
        <v>456300</v>
      </c>
      <c r="G56" s="87">
        <v>2562.35</v>
      </c>
      <c r="H56" s="87">
        <v>0.63</v>
      </c>
    </row>
    <row r="57" spans="2:8">
      <c r="B57" s="88" t="s">
        <v>291</v>
      </c>
      <c r="C57" s="116" t="s">
        <v>13</v>
      </c>
      <c r="D57" s="88" t="s">
        <v>14</v>
      </c>
      <c r="E57" s="88" t="s">
        <v>292</v>
      </c>
      <c r="F57" s="87">
        <v>1614600</v>
      </c>
      <c r="G57" s="87">
        <v>2538.15</v>
      </c>
      <c r="H57" s="87">
        <v>0.62</v>
      </c>
    </row>
    <row r="58" spans="2:8">
      <c r="B58" s="88" t="s">
        <v>2036</v>
      </c>
      <c r="C58" s="116" t="s">
        <v>13</v>
      </c>
      <c r="D58" s="88" t="s">
        <v>26</v>
      </c>
      <c r="E58" s="88" t="s">
        <v>293</v>
      </c>
      <c r="F58" s="87">
        <v>196800</v>
      </c>
      <c r="G58" s="87">
        <v>2524.85</v>
      </c>
      <c r="H58" s="87">
        <v>0.62</v>
      </c>
    </row>
    <row r="59" spans="2:8">
      <c r="B59" s="88" t="s">
        <v>2037</v>
      </c>
      <c r="C59" s="116" t="s">
        <v>13</v>
      </c>
      <c r="D59" s="88" t="s">
        <v>30</v>
      </c>
      <c r="E59" s="88" t="s">
        <v>294</v>
      </c>
      <c r="F59" s="87">
        <v>942000</v>
      </c>
      <c r="G59" s="87">
        <v>2403.5100000000002</v>
      </c>
      <c r="H59" s="87">
        <v>0.59</v>
      </c>
    </row>
    <row r="60" spans="2:8">
      <c r="B60" s="88" t="s">
        <v>2038</v>
      </c>
      <c r="C60" s="116" t="s">
        <v>13</v>
      </c>
      <c r="D60" s="88" t="s">
        <v>204</v>
      </c>
      <c r="E60" s="88" t="s">
        <v>205</v>
      </c>
      <c r="F60" s="87">
        <v>1762100</v>
      </c>
      <c r="G60" s="87">
        <v>2237.87</v>
      </c>
      <c r="H60" s="87">
        <v>0.55000000000000004</v>
      </c>
    </row>
    <row r="61" spans="2:8">
      <c r="B61" s="88" t="s">
        <v>2039</v>
      </c>
      <c r="C61" s="116" t="s">
        <v>13</v>
      </c>
      <c r="D61" s="88" t="s">
        <v>47</v>
      </c>
      <c r="E61" s="88" t="s">
        <v>295</v>
      </c>
      <c r="F61" s="87">
        <v>366000</v>
      </c>
      <c r="G61" s="87">
        <v>2232.7800000000002</v>
      </c>
      <c r="H61" s="87">
        <v>0.55000000000000004</v>
      </c>
    </row>
    <row r="62" spans="2:8">
      <c r="B62" s="88" t="s">
        <v>2040</v>
      </c>
      <c r="C62" s="116" t="s">
        <v>13</v>
      </c>
      <c r="D62" s="88" t="s">
        <v>41</v>
      </c>
      <c r="E62" s="88" t="s">
        <v>296</v>
      </c>
      <c r="F62" s="87">
        <v>171950</v>
      </c>
      <c r="G62" s="87">
        <v>2064.7800000000002</v>
      </c>
      <c r="H62" s="87">
        <v>0.51</v>
      </c>
    </row>
    <row r="63" spans="2:8">
      <c r="B63" s="88" t="s">
        <v>1535</v>
      </c>
      <c r="C63" s="116" t="s">
        <v>13</v>
      </c>
      <c r="D63" s="88" t="s">
        <v>26</v>
      </c>
      <c r="E63" s="88" t="s">
        <v>202</v>
      </c>
      <c r="F63" s="87">
        <v>445500</v>
      </c>
      <c r="G63" s="87">
        <v>2056.21</v>
      </c>
      <c r="H63" s="87">
        <v>0.51</v>
      </c>
    </row>
    <row r="64" spans="2:8">
      <c r="B64" s="88" t="s">
        <v>1545</v>
      </c>
      <c r="C64" s="116" t="s">
        <v>13</v>
      </c>
      <c r="D64" s="88" t="s">
        <v>24</v>
      </c>
      <c r="E64" s="88" t="s">
        <v>25</v>
      </c>
      <c r="F64" s="87">
        <v>351690</v>
      </c>
      <c r="G64" s="87">
        <v>1956.45</v>
      </c>
      <c r="H64" s="87">
        <v>0.48</v>
      </c>
    </row>
    <row r="65" spans="2:8">
      <c r="B65" s="88" t="s">
        <v>2041</v>
      </c>
      <c r="C65" s="116" t="s">
        <v>13</v>
      </c>
      <c r="D65" s="88" t="s">
        <v>189</v>
      </c>
      <c r="E65" s="88" t="s">
        <v>297</v>
      </c>
      <c r="F65" s="87">
        <v>1421200</v>
      </c>
      <c r="G65" s="87">
        <v>1948.47</v>
      </c>
      <c r="H65" s="87">
        <v>0.48</v>
      </c>
    </row>
    <row r="66" spans="2:8">
      <c r="B66" s="88" t="s">
        <v>1557</v>
      </c>
      <c r="C66" s="116" t="s">
        <v>13</v>
      </c>
      <c r="D66" s="88" t="s">
        <v>28</v>
      </c>
      <c r="E66" s="88" t="s">
        <v>201</v>
      </c>
      <c r="F66" s="87">
        <v>315900</v>
      </c>
      <c r="G66" s="87">
        <v>1924.3</v>
      </c>
      <c r="H66" s="87">
        <v>0.47</v>
      </c>
    </row>
    <row r="67" spans="2:8">
      <c r="B67" s="88" t="s">
        <v>2042</v>
      </c>
      <c r="C67" s="116" t="s">
        <v>13</v>
      </c>
      <c r="D67" s="88" t="s">
        <v>215</v>
      </c>
      <c r="E67" s="88" t="s">
        <v>298</v>
      </c>
      <c r="F67" s="87">
        <v>130900</v>
      </c>
      <c r="G67" s="87">
        <v>1882.6</v>
      </c>
      <c r="H67" s="87">
        <v>0.46</v>
      </c>
    </row>
    <row r="68" spans="2:8">
      <c r="B68" s="88" t="s">
        <v>2043</v>
      </c>
      <c r="C68" s="116" t="s">
        <v>13</v>
      </c>
      <c r="D68" s="88" t="s">
        <v>37</v>
      </c>
      <c r="E68" s="88" t="s">
        <v>299</v>
      </c>
      <c r="F68" s="87">
        <v>315000</v>
      </c>
      <c r="G68" s="87">
        <v>1873.46</v>
      </c>
      <c r="H68" s="87">
        <v>0.46</v>
      </c>
    </row>
    <row r="69" spans="2:8">
      <c r="B69" s="88" t="s">
        <v>2044</v>
      </c>
      <c r="C69" s="116" t="s">
        <v>13</v>
      </c>
      <c r="D69" s="88" t="s">
        <v>32</v>
      </c>
      <c r="E69" s="88" t="s">
        <v>300</v>
      </c>
      <c r="F69" s="87">
        <v>109000</v>
      </c>
      <c r="G69" s="87">
        <v>1837.69</v>
      </c>
      <c r="H69" s="87">
        <v>0.45</v>
      </c>
    </row>
    <row r="70" spans="2:8">
      <c r="B70" s="88" t="s">
        <v>2045</v>
      </c>
      <c r="C70" s="116" t="s">
        <v>13</v>
      </c>
      <c r="D70" s="88" t="s">
        <v>28</v>
      </c>
      <c r="E70" s="88" t="s">
        <v>301</v>
      </c>
      <c r="F70" s="87">
        <v>54200</v>
      </c>
      <c r="G70" s="87">
        <v>1823.15</v>
      </c>
      <c r="H70" s="87">
        <v>0.45</v>
      </c>
    </row>
    <row r="71" spans="2:8">
      <c r="B71" s="88" t="s">
        <v>2046</v>
      </c>
      <c r="C71" s="116" t="s">
        <v>13</v>
      </c>
      <c r="D71" s="88" t="s">
        <v>37</v>
      </c>
      <c r="E71" s="88" t="s">
        <v>302</v>
      </c>
      <c r="F71" s="87">
        <v>1386000</v>
      </c>
      <c r="G71" s="87">
        <v>1785.86</v>
      </c>
      <c r="H71" s="87">
        <v>0.44</v>
      </c>
    </row>
    <row r="72" spans="2:8">
      <c r="B72" s="88" t="s">
        <v>1555</v>
      </c>
      <c r="C72" s="116" t="s">
        <v>13</v>
      </c>
      <c r="D72" s="88" t="s">
        <v>21</v>
      </c>
      <c r="E72" s="88" t="s">
        <v>303</v>
      </c>
      <c r="F72" s="87">
        <v>34250</v>
      </c>
      <c r="G72" s="87">
        <v>1681.79</v>
      </c>
      <c r="H72" s="87">
        <v>0.41</v>
      </c>
    </row>
    <row r="73" spans="2:8">
      <c r="B73" s="88" t="s">
        <v>2047</v>
      </c>
      <c r="C73" s="116" t="s">
        <v>13</v>
      </c>
      <c r="D73" s="88" t="s">
        <v>43</v>
      </c>
      <c r="E73" s="88" t="s">
        <v>214</v>
      </c>
      <c r="F73" s="87">
        <v>164050</v>
      </c>
      <c r="G73" s="87">
        <v>1670.6</v>
      </c>
      <c r="H73" s="87">
        <v>0.41</v>
      </c>
    </row>
    <row r="74" spans="2:8">
      <c r="B74" s="88" t="s">
        <v>1558</v>
      </c>
      <c r="C74" s="116" t="s">
        <v>13</v>
      </c>
      <c r="D74" s="88" t="s">
        <v>26</v>
      </c>
      <c r="E74" s="88" t="s">
        <v>304</v>
      </c>
      <c r="F74" s="87">
        <v>234300</v>
      </c>
      <c r="G74" s="87">
        <v>1641.62</v>
      </c>
      <c r="H74" s="87">
        <v>0.4</v>
      </c>
    </row>
    <row r="75" spans="2:8">
      <c r="B75" s="88" t="s">
        <v>2048</v>
      </c>
      <c r="C75" s="116" t="s">
        <v>13</v>
      </c>
      <c r="D75" s="88" t="s">
        <v>54</v>
      </c>
      <c r="E75" s="88" t="s">
        <v>305</v>
      </c>
      <c r="F75" s="87">
        <v>690000</v>
      </c>
      <c r="G75" s="87">
        <v>1601.49</v>
      </c>
      <c r="H75" s="87">
        <v>0.39</v>
      </c>
    </row>
    <row r="76" spans="2:8">
      <c r="B76" s="88" t="s">
        <v>2049</v>
      </c>
      <c r="C76" s="116" t="s">
        <v>13</v>
      </c>
      <c r="D76" s="88" t="s">
        <v>43</v>
      </c>
      <c r="E76" s="88" t="s">
        <v>306</v>
      </c>
      <c r="F76" s="87">
        <v>64000</v>
      </c>
      <c r="G76" s="87">
        <v>1554.05</v>
      </c>
      <c r="H76" s="87">
        <v>0.38</v>
      </c>
    </row>
    <row r="77" spans="2:8">
      <c r="B77" s="88" t="s">
        <v>2050</v>
      </c>
      <c r="C77" s="116" t="s">
        <v>13</v>
      </c>
      <c r="D77" s="88" t="s">
        <v>28</v>
      </c>
      <c r="E77" s="88" t="s">
        <v>307</v>
      </c>
      <c r="F77" s="87">
        <v>9650</v>
      </c>
      <c r="G77" s="87">
        <v>1553.8</v>
      </c>
      <c r="H77" s="87">
        <v>0.38</v>
      </c>
    </row>
    <row r="78" spans="2:8">
      <c r="B78" s="88" t="s">
        <v>2051</v>
      </c>
      <c r="C78" s="116" t="s">
        <v>13</v>
      </c>
      <c r="D78" s="88" t="s">
        <v>26</v>
      </c>
      <c r="E78" s="88" t="s">
        <v>308</v>
      </c>
      <c r="F78" s="87">
        <v>348000</v>
      </c>
      <c r="G78" s="87">
        <v>1494.66</v>
      </c>
      <c r="H78" s="87">
        <v>0.37</v>
      </c>
    </row>
    <row r="79" spans="2:8">
      <c r="B79" s="88" t="s">
        <v>2052</v>
      </c>
      <c r="C79" s="116" t="s">
        <v>13</v>
      </c>
      <c r="D79" s="88" t="s">
        <v>45</v>
      </c>
      <c r="E79" s="88" t="s">
        <v>309</v>
      </c>
      <c r="F79" s="87">
        <v>71825</v>
      </c>
      <c r="G79" s="87">
        <v>1263.8699999999999</v>
      </c>
      <c r="H79" s="87">
        <v>0.31</v>
      </c>
    </row>
    <row r="80" spans="2:8">
      <c r="B80" s="88" t="s">
        <v>2053</v>
      </c>
      <c r="C80" s="116" t="s">
        <v>13</v>
      </c>
      <c r="D80" s="88" t="s">
        <v>182</v>
      </c>
      <c r="E80" s="88" t="s">
        <v>183</v>
      </c>
      <c r="F80" s="87">
        <v>2040000</v>
      </c>
      <c r="G80" s="87">
        <v>1224</v>
      </c>
      <c r="H80" s="87">
        <v>0.3</v>
      </c>
    </row>
    <row r="81" spans="2:8">
      <c r="B81" s="88" t="s">
        <v>401</v>
      </c>
      <c r="C81" s="116" t="s">
        <v>13</v>
      </c>
      <c r="D81" s="88" t="s">
        <v>14</v>
      </c>
      <c r="E81" s="88" t="s">
        <v>310</v>
      </c>
      <c r="F81" s="87">
        <v>1460000</v>
      </c>
      <c r="G81" s="87">
        <v>1219.83</v>
      </c>
      <c r="H81" s="87">
        <v>0.3</v>
      </c>
    </row>
    <row r="82" spans="2:8">
      <c r="B82" s="88" t="s">
        <v>1552</v>
      </c>
      <c r="C82" s="116" t="s">
        <v>13</v>
      </c>
      <c r="D82" s="88" t="s">
        <v>215</v>
      </c>
      <c r="E82" s="88" t="s">
        <v>311</v>
      </c>
      <c r="F82" s="87">
        <v>116000</v>
      </c>
      <c r="G82" s="87">
        <v>1181.05</v>
      </c>
      <c r="H82" s="87">
        <v>0.28999999999999998</v>
      </c>
    </row>
    <row r="83" spans="2:8">
      <c r="B83" s="88" t="s">
        <v>2054</v>
      </c>
      <c r="C83" s="116" t="s">
        <v>13</v>
      </c>
      <c r="D83" s="88" t="s">
        <v>30</v>
      </c>
      <c r="E83" s="88" t="s">
        <v>312</v>
      </c>
      <c r="F83" s="87">
        <v>237875</v>
      </c>
      <c r="G83" s="87">
        <v>1170.23</v>
      </c>
      <c r="H83" s="87">
        <v>0.28999999999999998</v>
      </c>
    </row>
    <row r="84" spans="2:8">
      <c r="B84" s="88" t="s">
        <v>2055</v>
      </c>
      <c r="C84" s="116" t="s">
        <v>13</v>
      </c>
      <c r="D84" s="88" t="s">
        <v>313</v>
      </c>
      <c r="E84" s="88" t="s">
        <v>314</v>
      </c>
      <c r="F84" s="87">
        <v>582000</v>
      </c>
      <c r="G84" s="87">
        <v>1169.82</v>
      </c>
      <c r="H84" s="87">
        <v>0.28999999999999998</v>
      </c>
    </row>
    <row r="85" spans="2:8">
      <c r="B85" s="88" t="s">
        <v>2056</v>
      </c>
      <c r="C85" s="116" t="s">
        <v>13</v>
      </c>
      <c r="D85" s="88" t="s">
        <v>189</v>
      </c>
      <c r="E85" s="88" t="s">
        <v>315</v>
      </c>
      <c r="F85" s="87">
        <v>2436000</v>
      </c>
      <c r="G85" s="87">
        <v>1159.54</v>
      </c>
      <c r="H85" s="87">
        <v>0.28000000000000003</v>
      </c>
    </row>
    <row r="86" spans="2:8">
      <c r="B86" s="88" t="s">
        <v>2057</v>
      </c>
      <c r="C86" s="116" t="s">
        <v>13</v>
      </c>
      <c r="D86" s="88" t="s">
        <v>26</v>
      </c>
      <c r="E86" s="88" t="s">
        <v>316</v>
      </c>
      <c r="F86" s="87">
        <v>630000</v>
      </c>
      <c r="G86" s="87">
        <v>1109.43</v>
      </c>
      <c r="H86" s="87">
        <v>0.27</v>
      </c>
    </row>
    <row r="87" spans="2:8">
      <c r="B87" s="88" t="s">
        <v>2058</v>
      </c>
      <c r="C87" s="116" t="s">
        <v>13</v>
      </c>
      <c r="D87" s="88" t="s">
        <v>16</v>
      </c>
      <c r="E87" s="88" t="s">
        <v>191</v>
      </c>
      <c r="F87" s="87">
        <v>239400</v>
      </c>
      <c r="G87" s="87">
        <v>1076.94</v>
      </c>
      <c r="H87" s="87">
        <v>0.26</v>
      </c>
    </row>
    <row r="88" spans="2:8">
      <c r="B88" s="88" t="s">
        <v>2059</v>
      </c>
      <c r="C88" s="116" t="s">
        <v>13</v>
      </c>
      <c r="D88" s="88" t="s">
        <v>26</v>
      </c>
      <c r="E88" s="88" t="s">
        <v>317</v>
      </c>
      <c r="F88" s="87">
        <v>812200</v>
      </c>
      <c r="G88" s="87">
        <v>1007.13</v>
      </c>
      <c r="H88" s="87">
        <v>0.25</v>
      </c>
    </row>
    <row r="89" spans="2:8">
      <c r="B89" s="88" t="s">
        <v>2060</v>
      </c>
      <c r="C89" s="116" t="s">
        <v>13</v>
      </c>
      <c r="D89" s="88" t="s">
        <v>43</v>
      </c>
      <c r="E89" s="88" t="s">
        <v>318</v>
      </c>
      <c r="F89" s="87">
        <v>213900</v>
      </c>
      <c r="G89" s="87">
        <v>997.2</v>
      </c>
      <c r="H89" s="87">
        <v>0.24</v>
      </c>
    </row>
    <row r="90" spans="2:8">
      <c r="B90" s="88" t="s">
        <v>1526</v>
      </c>
      <c r="C90" s="116" t="s">
        <v>13</v>
      </c>
      <c r="D90" s="88" t="s">
        <v>21</v>
      </c>
      <c r="E90" s="88" t="s">
        <v>319</v>
      </c>
      <c r="F90" s="87">
        <v>61600</v>
      </c>
      <c r="G90" s="87">
        <v>985.45</v>
      </c>
      <c r="H90" s="87">
        <v>0.24</v>
      </c>
    </row>
    <row r="91" spans="2:8">
      <c r="B91" s="88" t="s">
        <v>2061</v>
      </c>
      <c r="C91" s="116" t="s">
        <v>13</v>
      </c>
      <c r="D91" s="88" t="s">
        <v>24</v>
      </c>
      <c r="E91" s="88" t="s">
        <v>320</v>
      </c>
      <c r="F91" s="87">
        <v>8610000</v>
      </c>
      <c r="G91" s="87">
        <v>972.93</v>
      </c>
      <c r="H91" s="87">
        <v>0.24</v>
      </c>
    </row>
    <row r="92" spans="2:8">
      <c r="B92" s="88" t="s">
        <v>2062</v>
      </c>
      <c r="C92" s="116" t="s">
        <v>13</v>
      </c>
      <c r="D92" s="88" t="s">
        <v>37</v>
      </c>
      <c r="E92" s="88" t="s">
        <v>321</v>
      </c>
      <c r="F92" s="87">
        <v>72600</v>
      </c>
      <c r="G92" s="87">
        <v>951.71</v>
      </c>
      <c r="H92" s="87">
        <v>0.23</v>
      </c>
    </row>
    <row r="93" spans="2:8">
      <c r="B93" s="88" t="s">
        <v>1544</v>
      </c>
      <c r="C93" s="116" t="s">
        <v>13</v>
      </c>
      <c r="D93" s="88" t="s">
        <v>26</v>
      </c>
      <c r="E93" s="88" t="s">
        <v>322</v>
      </c>
      <c r="F93" s="87">
        <v>68250</v>
      </c>
      <c r="G93" s="87">
        <v>887.05</v>
      </c>
      <c r="H93" s="87">
        <v>0.22</v>
      </c>
    </row>
    <row r="94" spans="2:8">
      <c r="B94" s="88" t="s">
        <v>2063</v>
      </c>
      <c r="C94" s="116" t="s">
        <v>13</v>
      </c>
      <c r="D94" s="88" t="s">
        <v>54</v>
      </c>
      <c r="E94" s="88" t="s">
        <v>323</v>
      </c>
      <c r="F94" s="87">
        <v>413000</v>
      </c>
      <c r="G94" s="87">
        <v>883.82</v>
      </c>
      <c r="H94" s="87">
        <v>0.22</v>
      </c>
    </row>
    <row r="95" spans="2:8">
      <c r="B95" s="88" t="s">
        <v>2064</v>
      </c>
      <c r="C95" s="116" t="s">
        <v>13</v>
      </c>
      <c r="D95" s="88" t="s">
        <v>54</v>
      </c>
      <c r="E95" s="88" t="s">
        <v>56</v>
      </c>
      <c r="F95" s="87">
        <v>5600</v>
      </c>
      <c r="G95" s="87">
        <v>831.87</v>
      </c>
      <c r="H95" s="87">
        <v>0.2</v>
      </c>
    </row>
    <row r="96" spans="2:8">
      <c r="B96" s="88" t="s">
        <v>2065</v>
      </c>
      <c r="C96" s="116" t="s">
        <v>13</v>
      </c>
      <c r="D96" s="88" t="s">
        <v>16</v>
      </c>
      <c r="E96" s="88" t="s">
        <v>324</v>
      </c>
      <c r="F96" s="87">
        <v>329400</v>
      </c>
      <c r="G96" s="87">
        <v>798.63</v>
      </c>
      <c r="H96" s="87">
        <v>0.2</v>
      </c>
    </row>
    <row r="97" spans="2:8">
      <c r="B97" s="88" t="s">
        <v>2066</v>
      </c>
      <c r="C97" s="116" t="s">
        <v>13</v>
      </c>
      <c r="D97" s="88" t="s">
        <v>30</v>
      </c>
      <c r="E97" s="88" t="s">
        <v>325</v>
      </c>
      <c r="F97" s="87">
        <v>66600</v>
      </c>
      <c r="G97" s="87">
        <v>771.49</v>
      </c>
      <c r="H97" s="87">
        <v>0.19</v>
      </c>
    </row>
    <row r="98" spans="2:8">
      <c r="B98" s="88" t="s">
        <v>2067</v>
      </c>
      <c r="C98" s="116" t="s">
        <v>13</v>
      </c>
      <c r="D98" s="88" t="s">
        <v>54</v>
      </c>
      <c r="E98" s="88" t="s">
        <v>326</v>
      </c>
      <c r="F98" s="87">
        <v>46000</v>
      </c>
      <c r="G98" s="87">
        <v>716.68</v>
      </c>
      <c r="H98" s="87">
        <v>0.18</v>
      </c>
    </row>
    <row r="99" spans="2:8">
      <c r="B99" s="88" t="s">
        <v>1547</v>
      </c>
      <c r="C99" s="116" t="s">
        <v>13</v>
      </c>
      <c r="D99" s="88" t="s">
        <v>41</v>
      </c>
      <c r="E99" s="88" t="s">
        <v>327</v>
      </c>
      <c r="F99" s="87">
        <v>249000</v>
      </c>
      <c r="G99" s="87">
        <v>681.02</v>
      </c>
      <c r="H99" s="87">
        <v>0.17</v>
      </c>
    </row>
    <row r="100" spans="2:8">
      <c r="B100" s="88" t="s">
        <v>2068</v>
      </c>
      <c r="C100" s="116" t="s">
        <v>13</v>
      </c>
      <c r="D100" s="88" t="s">
        <v>215</v>
      </c>
      <c r="E100" s="88" t="s">
        <v>328</v>
      </c>
      <c r="F100" s="87">
        <v>61000</v>
      </c>
      <c r="G100" s="87">
        <v>674.39</v>
      </c>
      <c r="H100" s="87">
        <v>0.17</v>
      </c>
    </row>
    <row r="101" spans="2:8">
      <c r="B101" s="88" t="s">
        <v>2069</v>
      </c>
      <c r="C101" s="116" t="s">
        <v>13</v>
      </c>
      <c r="D101" s="88" t="s">
        <v>41</v>
      </c>
      <c r="E101" s="88" t="s">
        <v>329</v>
      </c>
      <c r="F101" s="87">
        <v>62900</v>
      </c>
      <c r="G101" s="87">
        <v>609.09</v>
      </c>
      <c r="H101" s="87">
        <v>0.15</v>
      </c>
    </row>
    <row r="102" spans="2:8">
      <c r="B102" s="88" t="s">
        <v>2070</v>
      </c>
      <c r="C102" s="116" t="s">
        <v>13</v>
      </c>
      <c r="D102" s="88" t="s">
        <v>49</v>
      </c>
      <c r="E102" s="88" t="s">
        <v>330</v>
      </c>
      <c r="F102" s="87">
        <v>101595</v>
      </c>
      <c r="G102" s="87">
        <v>566.75</v>
      </c>
      <c r="H102" s="87">
        <v>0.14000000000000001</v>
      </c>
    </row>
    <row r="103" spans="2:8">
      <c r="B103" s="88" t="s">
        <v>2071</v>
      </c>
      <c r="C103" s="116" t="s">
        <v>13</v>
      </c>
      <c r="D103" s="88" t="s">
        <v>179</v>
      </c>
      <c r="E103" s="88" t="s">
        <v>223</v>
      </c>
      <c r="F103" s="87">
        <v>141000</v>
      </c>
      <c r="G103" s="87">
        <v>538.34</v>
      </c>
      <c r="H103" s="87">
        <v>0.13</v>
      </c>
    </row>
    <row r="104" spans="2:8">
      <c r="B104" s="88" t="s">
        <v>2072</v>
      </c>
      <c r="C104" s="116" t="s">
        <v>13</v>
      </c>
      <c r="D104" s="88" t="s">
        <v>192</v>
      </c>
      <c r="E104" s="88" t="s">
        <v>193</v>
      </c>
      <c r="F104" s="87">
        <v>17500</v>
      </c>
      <c r="G104" s="87">
        <v>535.26</v>
      </c>
      <c r="H104" s="87">
        <v>0.13</v>
      </c>
    </row>
    <row r="105" spans="2:8">
      <c r="B105" s="88" t="s">
        <v>2073</v>
      </c>
      <c r="C105" s="116" t="s">
        <v>13</v>
      </c>
      <c r="D105" s="88" t="s">
        <v>28</v>
      </c>
      <c r="E105" s="88" t="s">
        <v>212</v>
      </c>
      <c r="F105" s="87">
        <v>126000</v>
      </c>
      <c r="G105" s="87">
        <v>500.91</v>
      </c>
      <c r="H105" s="87">
        <v>0.12</v>
      </c>
    </row>
    <row r="106" spans="2:8">
      <c r="B106" s="88" t="s">
        <v>2074</v>
      </c>
      <c r="C106" s="116" t="s">
        <v>13</v>
      </c>
      <c r="D106" s="88" t="s">
        <v>28</v>
      </c>
      <c r="E106" s="88" t="s">
        <v>331</v>
      </c>
      <c r="F106" s="87">
        <v>67100</v>
      </c>
      <c r="G106" s="87">
        <v>456.18</v>
      </c>
      <c r="H106" s="87">
        <v>0.11</v>
      </c>
    </row>
    <row r="107" spans="2:8">
      <c r="B107" s="88" t="s">
        <v>2075</v>
      </c>
      <c r="C107" s="116" t="s">
        <v>13</v>
      </c>
      <c r="D107" s="88" t="s">
        <v>313</v>
      </c>
      <c r="E107" s="88" t="s">
        <v>332</v>
      </c>
      <c r="F107" s="87">
        <v>88500</v>
      </c>
      <c r="G107" s="87">
        <v>436.48</v>
      </c>
      <c r="H107" s="87">
        <v>0.11</v>
      </c>
    </row>
    <row r="108" spans="2:8">
      <c r="B108" s="88" t="s">
        <v>2076</v>
      </c>
      <c r="C108" s="116" t="s">
        <v>13</v>
      </c>
      <c r="D108" s="88" t="s">
        <v>41</v>
      </c>
      <c r="E108" s="88" t="s">
        <v>333</v>
      </c>
      <c r="F108" s="87">
        <v>1450</v>
      </c>
      <c r="G108" s="87">
        <v>384.27</v>
      </c>
      <c r="H108" s="87">
        <v>0.09</v>
      </c>
    </row>
    <row r="109" spans="2:8">
      <c r="B109" s="88" t="s">
        <v>2077</v>
      </c>
      <c r="C109" s="116" t="s">
        <v>13</v>
      </c>
      <c r="D109" s="88" t="s">
        <v>47</v>
      </c>
      <c r="E109" s="88" t="s">
        <v>334</v>
      </c>
      <c r="F109" s="87">
        <v>7000</v>
      </c>
      <c r="G109" s="87">
        <v>380.66</v>
      </c>
      <c r="H109" s="87">
        <v>0.09</v>
      </c>
    </row>
    <row r="110" spans="2:8">
      <c r="B110" s="88" t="s">
        <v>2078</v>
      </c>
      <c r="C110" s="116" t="s">
        <v>13</v>
      </c>
      <c r="D110" s="88" t="s">
        <v>14</v>
      </c>
      <c r="E110" s="88" t="s">
        <v>335</v>
      </c>
      <c r="F110" s="87">
        <v>28800</v>
      </c>
      <c r="G110" s="87">
        <v>306.13</v>
      </c>
      <c r="H110" s="87">
        <v>0.08</v>
      </c>
    </row>
    <row r="111" spans="2:8">
      <c r="B111" s="88" t="s">
        <v>2079</v>
      </c>
      <c r="C111" s="116" t="s">
        <v>13</v>
      </c>
      <c r="D111" s="88" t="s">
        <v>336</v>
      </c>
      <c r="E111" s="88" t="s">
        <v>337</v>
      </c>
      <c r="F111" s="87">
        <v>36000</v>
      </c>
      <c r="G111" s="87">
        <v>300.11</v>
      </c>
      <c r="H111" s="87">
        <v>7.0000000000000007E-2</v>
      </c>
    </row>
    <row r="112" spans="2:8">
      <c r="B112" s="88" t="s">
        <v>2080</v>
      </c>
      <c r="C112" s="116" t="s">
        <v>13</v>
      </c>
      <c r="D112" s="88" t="s">
        <v>187</v>
      </c>
      <c r="E112" s="88" t="s">
        <v>188</v>
      </c>
      <c r="F112" s="87">
        <v>85000</v>
      </c>
      <c r="G112" s="87">
        <v>285.52</v>
      </c>
      <c r="H112" s="87">
        <v>7.0000000000000007E-2</v>
      </c>
    </row>
    <row r="113" spans="2:9">
      <c r="B113" s="88" t="s">
        <v>2081</v>
      </c>
      <c r="C113" s="116" t="s">
        <v>13</v>
      </c>
      <c r="D113" s="88" t="s">
        <v>189</v>
      </c>
      <c r="E113" s="88" t="s">
        <v>338</v>
      </c>
      <c r="F113" s="87">
        <v>15400</v>
      </c>
      <c r="G113" s="87">
        <v>284.89999999999998</v>
      </c>
      <c r="H113" s="87">
        <v>7.0000000000000007E-2</v>
      </c>
    </row>
    <row r="114" spans="2:9">
      <c r="B114" s="88" t="s">
        <v>1541</v>
      </c>
      <c r="C114" s="116" t="s">
        <v>13</v>
      </c>
      <c r="D114" s="88" t="s">
        <v>26</v>
      </c>
      <c r="E114" s="88" t="s">
        <v>200</v>
      </c>
      <c r="F114" s="87">
        <v>17425</v>
      </c>
      <c r="G114" s="87">
        <v>248.48</v>
      </c>
      <c r="H114" s="87">
        <v>0.06</v>
      </c>
    </row>
    <row r="115" spans="2:9">
      <c r="B115" s="88" t="s">
        <v>2082</v>
      </c>
      <c r="C115" s="116" t="s">
        <v>13</v>
      </c>
      <c r="D115" s="88" t="s">
        <v>54</v>
      </c>
      <c r="E115" s="88" t="s">
        <v>222</v>
      </c>
      <c r="F115" s="87">
        <v>118800</v>
      </c>
      <c r="G115" s="87">
        <v>240.81</v>
      </c>
      <c r="H115" s="87">
        <v>0.06</v>
      </c>
    </row>
    <row r="116" spans="2:9">
      <c r="B116" s="88" t="s">
        <v>2083</v>
      </c>
      <c r="C116" s="116" t="s">
        <v>13</v>
      </c>
      <c r="D116" s="88" t="s">
        <v>339</v>
      </c>
      <c r="E116" s="88" t="s">
        <v>340</v>
      </c>
      <c r="F116" s="87">
        <v>330</v>
      </c>
      <c r="G116" s="87">
        <v>92.68</v>
      </c>
      <c r="H116" s="87">
        <v>0.02</v>
      </c>
    </row>
    <row r="117" spans="2:9">
      <c r="B117" s="88" t="s">
        <v>2084</v>
      </c>
      <c r="C117" s="116" t="s">
        <v>13</v>
      </c>
      <c r="D117" s="88" t="s">
        <v>26</v>
      </c>
      <c r="E117" s="88" t="s">
        <v>341</v>
      </c>
      <c r="F117" s="87">
        <v>9100</v>
      </c>
      <c r="G117" s="87">
        <v>78.819999999999993</v>
      </c>
      <c r="H117" s="87">
        <v>0.02</v>
      </c>
    </row>
    <row r="118" spans="2:9">
      <c r="B118" s="88" t="s">
        <v>2085</v>
      </c>
      <c r="C118" s="116" t="s">
        <v>13</v>
      </c>
      <c r="D118" s="88" t="s">
        <v>49</v>
      </c>
      <c r="E118" s="88" t="s">
        <v>342</v>
      </c>
      <c r="F118" s="87">
        <v>4500</v>
      </c>
      <c r="G118" s="87">
        <v>72.900000000000006</v>
      </c>
      <c r="H118" s="87">
        <v>0.02</v>
      </c>
    </row>
    <row r="119" spans="2:9">
      <c r="B119" s="88" t="s">
        <v>2086</v>
      </c>
      <c r="C119" s="116" t="s">
        <v>13</v>
      </c>
      <c r="D119" s="88" t="s">
        <v>39</v>
      </c>
      <c r="E119" s="88" t="s">
        <v>343</v>
      </c>
      <c r="F119" s="87">
        <v>247500</v>
      </c>
      <c r="G119" s="87">
        <v>64.47</v>
      </c>
      <c r="H119" s="87">
        <v>0.02</v>
      </c>
    </row>
    <row r="120" spans="2:9">
      <c r="B120" s="88" t="s">
        <v>2087</v>
      </c>
      <c r="C120" s="116" t="s">
        <v>13</v>
      </c>
      <c r="D120" s="88" t="s">
        <v>26</v>
      </c>
      <c r="E120" s="88" t="s">
        <v>344</v>
      </c>
      <c r="F120" s="87">
        <v>24800</v>
      </c>
      <c r="G120" s="87">
        <v>54.25</v>
      </c>
      <c r="H120" s="87">
        <v>0.01</v>
      </c>
    </row>
    <row r="121" spans="2:9">
      <c r="B121" s="88" t="s">
        <v>2088</v>
      </c>
      <c r="C121" s="116" t="s">
        <v>13</v>
      </c>
      <c r="D121" s="88" t="s">
        <v>32</v>
      </c>
      <c r="E121" s="88" t="s">
        <v>345</v>
      </c>
      <c r="F121" s="87">
        <v>2975</v>
      </c>
      <c r="G121" s="87">
        <v>36.74</v>
      </c>
      <c r="H121" s="87">
        <v>0.01</v>
      </c>
    </row>
    <row r="122" spans="2:9">
      <c r="B122" s="88" t="s">
        <v>1546</v>
      </c>
      <c r="C122" s="116" t="s">
        <v>13</v>
      </c>
      <c r="D122" s="88" t="s">
        <v>54</v>
      </c>
      <c r="E122" s="88" t="s">
        <v>346</v>
      </c>
      <c r="F122" s="87">
        <v>30</v>
      </c>
      <c r="G122" s="87">
        <v>25.35</v>
      </c>
      <c r="H122" s="87">
        <v>0.01</v>
      </c>
    </row>
    <row r="123" spans="2:9">
      <c r="B123" s="88" t="s">
        <v>2089</v>
      </c>
      <c r="C123" s="116" t="s">
        <v>13</v>
      </c>
      <c r="D123" s="88" t="s">
        <v>14</v>
      </c>
      <c r="E123" s="88" t="s">
        <v>35</v>
      </c>
      <c r="F123" s="87">
        <v>1200</v>
      </c>
      <c r="G123" s="87">
        <v>21.36</v>
      </c>
      <c r="H123" s="87">
        <v>0.01</v>
      </c>
    </row>
    <row r="124" spans="2:9">
      <c r="B124" s="88" t="s">
        <v>2090</v>
      </c>
      <c r="C124" s="116" t="s">
        <v>13</v>
      </c>
      <c r="D124" s="88" t="s">
        <v>43</v>
      </c>
      <c r="E124" s="88" t="s">
        <v>347</v>
      </c>
      <c r="F124" s="87">
        <v>4600</v>
      </c>
      <c r="G124" s="87">
        <v>17.95</v>
      </c>
      <c r="H124" s="87">
        <v>0</v>
      </c>
      <c r="I124" s="88" t="s">
        <v>348</v>
      </c>
    </row>
    <row r="125" spans="2:9">
      <c r="B125" s="88" t="s">
        <v>2091</v>
      </c>
      <c r="C125" s="116" t="s">
        <v>13</v>
      </c>
      <c r="D125" s="88" t="s">
        <v>187</v>
      </c>
      <c r="E125" s="88" t="s">
        <v>349</v>
      </c>
      <c r="F125" s="87">
        <v>5100</v>
      </c>
      <c r="G125" s="87">
        <v>11.9</v>
      </c>
      <c r="H125" s="87">
        <v>0</v>
      </c>
      <c r="I125" s="88" t="s">
        <v>348</v>
      </c>
    </row>
    <row r="126" spans="2:9">
      <c r="B126" s="88" t="s">
        <v>2092</v>
      </c>
      <c r="C126" s="116" t="s">
        <v>13</v>
      </c>
      <c r="D126" s="88" t="s">
        <v>192</v>
      </c>
      <c r="E126" s="88" t="s">
        <v>227</v>
      </c>
      <c r="F126" s="87">
        <v>500</v>
      </c>
      <c r="G126" s="87">
        <v>11.5</v>
      </c>
      <c r="H126" s="87">
        <v>0</v>
      </c>
      <c r="I126" s="88" t="s">
        <v>348</v>
      </c>
    </row>
    <row r="127" spans="2:9">
      <c r="B127" s="88" t="s">
        <v>2093</v>
      </c>
      <c r="C127" s="116" t="s">
        <v>13</v>
      </c>
      <c r="D127" s="88" t="s">
        <v>43</v>
      </c>
      <c r="E127" s="88" t="s">
        <v>350</v>
      </c>
      <c r="F127" s="87">
        <v>400</v>
      </c>
      <c r="G127" s="87">
        <v>10.89</v>
      </c>
      <c r="H127" s="87">
        <v>0</v>
      </c>
      <c r="I127" s="88" t="s">
        <v>348</v>
      </c>
    </row>
    <row r="128" spans="2:9">
      <c r="B128" s="88" t="s">
        <v>2094</v>
      </c>
      <c r="C128" s="116" t="s">
        <v>13</v>
      </c>
      <c r="D128" s="88" t="s">
        <v>26</v>
      </c>
      <c r="E128" s="88" t="s">
        <v>351</v>
      </c>
      <c r="F128" s="87">
        <v>550</v>
      </c>
      <c r="G128" s="87">
        <v>10.06</v>
      </c>
      <c r="H128" s="87">
        <v>0</v>
      </c>
      <c r="I128" s="88" t="s">
        <v>348</v>
      </c>
    </row>
    <row r="129" spans="2:8">
      <c r="B129" s="164" t="s">
        <v>2095</v>
      </c>
      <c r="C129" s="116" t="s">
        <v>13</v>
      </c>
      <c r="D129" s="88" t="s">
        <v>43</v>
      </c>
      <c r="E129" s="88" t="s">
        <v>318</v>
      </c>
      <c r="F129" s="87">
        <v>-213900</v>
      </c>
      <c r="G129" s="87">
        <v>-1003.4</v>
      </c>
      <c r="H129" s="87">
        <v>-0.2465</v>
      </c>
    </row>
    <row r="130" spans="2:8">
      <c r="B130" s="88" t="s">
        <v>2096</v>
      </c>
      <c r="C130" s="116" t="s">
        <v>13</v>
      </c>
      <c r="D130" s="88" t="s">
        <v>26</v>
      </c>
      <c r="E130" s="88" t="s">
        <v>286</v>
      </c>
      <c r="F130" s="87">
        <v>-31500</v>
      </c>
      <c r="G130" s="87">
        <v>-3055.47</v>
      </c>
      <c r="H130" s="87">
        <v>-0.75060000000000004</v>
      </c>
    </row>
    <row r="131" spans="2:8">
      <c r="B131" s="88" t="s">
        <v>2097</v>
      </c>
      <c r="C131" s="116" t="s">
        <v>13</v>
      </c>
      <c r="D131" s="88" t="s">
        <v>37</v>
      </c>
      <c r="E131" s="88" t="s">
        <v>280</v>
      </c>
      <c r="F131" s="87">
        <v>-102250</v>
      </c>
      <c r="G131" s="87">
        <v>-3907.84</v>
      </c>
      <c r="H131" s="87">
        <v>-0.96</v>
      </c>
    </row>
    <row r="132" spans="2:8">
      <c r="B132" s="88" t="s">
        <v>2098</v>
      </c>
      <c r="C132" s="116" t="s">
        <v>13</v>
      </c>
      <c r="D132" s="88" t="s">
        <v>54</v>
      </c>
      <c r="E132" s="88" t="s">
        <v>346</v>
      </c>
      <c r="F132" s="87">
        <v>-30</v>
      </c>
      <c r="G132" s="87">
        <v>-25.5</v>
      </c>
      <c r="H132" s="87">
        <v>-6.3E-3</v>
      </c>
    </row>
    <row r="133" spans="2:8">
      <c r="B133" s="88" t="s">
        <v>2099</v>
      </c>
      <c r="C133" s="116" t="s">
        <v>13</v>
      </c>
      <c r="D133" s="88" t="s">
        <v>21</v>
      </c>
      <c r="E133" s="88" t="s">
        <v>178</v>
      </c>
      <c r="F133" s="87">
        <v>-632800</v>
      </c>
      <c r="G133" s="87">
        <v>-5789.8</v>
      </c>
      <c r="H133" s="87">
        <v>-1.4222999999999999</v>
      </c>
    </row>
    <row r="134" spans="2:8">
      <c r="B134" s="88" t="s">
        <v>2100</v>
      </c>
      <c r="C134" s="116" t="s">
        <v>13</v>
      </c>
      <c r="D134" s="88" t="s">
        <v>28</v>
      </c>
      <c r="E134" s="88" t="s">
        <v>283</v>
      </c>
      <c r="F134" s="87">
        <v>-658750</v>
      </c>
      <c r="G134" s="87">
        <v>-3534.19</v>
      </c>
      <c r="H134" s="87">
        <v>-0.86819999999999997</v>
      </c>
    </row>
    <row r="135" spans="2:8">
      <c r="B135" s="88" t="s">
        <v>2101</v>
      </c>
      <c r="C135" s="116" t="s">
        <v>13</v>
      </c>
      <c r="D135" s="88" t="s">
        <v>179</v>
      </c>
      <c r="E135" s="88" t="s">
        <v>223</v>
      </c>
      <c r="F135" s="87">
        <v>-141000</v>
      </c>
      <c r="G135" s="87">
        <v>-540.80999999999995</v>
      </c>
      <c r="H135" s="87">
        <v>-0.1328</v>
      </c>
    </row>
    <row r="136" spans="2:8">
      <c r="B136" s="88" t="s">
        <v>2102</v>
      </c>
      <c r="C136" s="116" t="s">
        <v>13</v>
      </c>
      <c r="D136" s="88" t="s">
        <v>26</v>
      </c>
      <c r="E136" s="88" t="s">
        <v>304</v>
      </c>
      <c r="F136" s="87">
        <v>-234300</v>
      </c>
      <c r="G136" s="87">
        <v>-1651.93</v>
      </c>
      <c r="H136" s="87">
        <v>-0.40579999999999999</v>
      </c>
    </row>
    <row r="137" spans="2:8">
      <c r="B137" s="88" t="s">
        <v>2103</v>
      </c>
      <c r="C137" s="116" t="s">
        <v>13</v>
      </c>
      <c r="D137" s="88" t="s">
        <v>54</v>
      </c>
      <c r="E137" s="88" t="s">
        <v>326</v>
      </c>
      <c r="F137" s="87">
        <v>-46000</v>
      </c>
      <c r="G137" s="87">
        <v>-717.46</v>
      </c>
      <c r="H137" s="87">
        <v>-0.1762</v>
      </c>
    </row>
    <row r="138" spans="2:8">
      <c r="B138" s="88" t="s">
        <v>2104</v>
      </c>
      <c r="C138" s="116" t="s">
        <v>13</v>
      </c>
      <c r="D138" s="88" t="s">
        <v>39</v>
      </c>
      <c r="E138" s="88" t="s">
        <v>343</v>
      </c>
      <c r="F138" s="87">
        <v>-247500</v>
      </c>
      <c r="G138" s="87">
        <v>-64.47</v>
      </c>
      <c r="H138" s="87">
        <v>-1.5800000000000002E-2</v>
      </c>
    </row>
    <row r="139" spans="2:8">
      <c r="B139" s="88" t="s">
        <v>2105</v>
      </c>
      <c r="C139" s="116" t="s">
        <v>13</v>
      </c>
      <c r="D139" s="88" t="s">
        <v>54</v>
      </c>
      <c r="E139" s="88" t="s">
        <v>323</v>
      </c>
      <c r="F139" s="87">
        <v>-413000</v>
      </c>
      <c r="G139" s="87">
        <v>-887.95</v>
      </c>
      <c r="H139" s="87">
        <v>-0.21809999999999999</v>
      </c>
    </row>
    <row r="140" spans="2:8">
      <c r="B140" s="88" t="s">
        <v>2106</v>
      </c>
      <c r="C140" s="116" t="s">
        <v>13</v>
      </c>
      <c r="D140" s="88" t="s">
        <v>32</v>
      </c>
      <c r="E140" s="88" t="s">
        <v>345</v>
      </c>
      <c r="F140" s="87">
        <v>-2975</v>
      </c>
      <c r="G140" s="87">
        <v>-36.78</v>
      </c>
      <c r="H140" s="87">
        <v>-8.9999999999999993E-3</v>
      </c>
    </row>
    <row r="141" spans="2:8">
      <c r="B141" s="88" t="s">
        <v>2107</v>
      </c>
      <c r="C141" s="116" t="s">
        <v>13</v>
      </c>
      <c r="D141" s="88" t="s">
        <v>26</v>
      </c>
      <c r="E141" s="88" t="s">
        <v>200</v>
      </c>
      <c r="F141" s="87">
        <v>-17425</v>
      </c>
      <c r="G141" s="87">
        <v>-249.21</v>
      </c>
      <c r="H141" s="87">
        <v>-6.1199999999999997E-2</v>
      </c>
    </row>
    <row r="142" spans="2:8">
      <c r="B142" s="88" t="s">
        <v>2108</v>
      </c>
      <c r="C142" s="116" t="s">
        <v>13</v>
      </c>
      <c r="D142" s="88" t="s">
        <v>339</v>
      </c>
      <c r="E142" s="88" t="s">
        <v>340</v>
      </c>
      <c r="F142" s="87">
        <v>-330</v>
      </c>
      <c r="G142" s="87">
        <v>-93.01</v>
      </c>
      <c r="H142" s="87">
        <v>-2.2800000000000001E-2</v>
      </c>
    </row>
    <row r="143" spans="2:8">
      <c r="B143" s="88" t="s">
        <v>2109</v>
      </c>
      <c r="C143" s="116" t="s">
        <v>13</v>
      </c>
      <c r="D143" s="88" t="s">
        <v>187</v>
      </c>
      <c r="E143" s="88" t="s">
        <v>188</v>
      </c>
      <c r="F143" s="87">
        <v>-85000</v>
      </c>
      <c r="G143" s="87">
        <v>-286.70999999999998</v>
      </c>
      <c r="H143" s="87">
        <v>-7.0400000000000004E-2</v>
      </c>
    </row>
    <row r="144" spans="2:8">
      <c r="B144" s="88" t="s">
        <v>2110</v>
      </c>
      <c r="C144" s="116" t="s">
        <v>13</v>
      </c>
      <c r="D144" s="88" t="s">
        <v>49</v>
      </c>
      <c r="E144" s="88" t="s">
        <v>211</v>
      </c>
      <c r="F144" s="87">
        <v>-1127500</v>
      </c>
      <c r="G144" s="87">
        <v>-7666.44</v>
      </c>
      <c r="H144" s="87">
        <v>-1.8832</v>
      </c>
    </row>
    <row r="145" spans="2:8">
      <c r="B145" s="88" t="s">
        <v>2111</v>
      </c>
      <c r="C145" s="116" t="s">
        <v>13</v>
      </c>
      <c r="D145" s="88" t="s">
        <v>179</v>
      </c>
      <c r="E145" s="88" t="s">
        <v>276</v>
      </c>
      <c r="F145" s="87">
        <v>-4708200</v>
      </c>
      <c r="G145" s="87">
        <v>-5066.0200000000004</v>
      </c>
      <c r="H145" s="87">
        <v>-1.2444999999999999</v>
      </c>
    </row>
    <row r="146" spans="2:8">
      <c r="B146" s="88" t="s">
        <v>2112</v>
      </c>
      <c r="C146" s="116" t="s">
        <v>13</v>
      </c>
      <c r="D146" s="88" t="s">
        <v>26</v>
      </c>
      <c r="E146" s="88" t="s">
        <v>202</v>
      </c>
      <c r="F146" s="87">
        <v>-445500</v>
      </c>
      <c r="G146" s="87">
        <v>-2069.12</v>
      </c>
      <c r="H146" s="87">
        <v>-0.50829999999999997</v>
      </c>
    </row>
    <row r="147" spans="2:8">
      <c r="B147" s="88" t="s">
        <v>2113</v>
      </c>
      <c r="C147" s="116" t="s">
        <v>13</v>
      </c>
      <c r="D147" s="88" t="s">
        <v>26</v>
      </c>
      <c r="E147" s="88" t="s">
        <v>293</v>
      </c>
      <c r="F147" s="87">
        <v>-196800</v>
      </c>
      <c r="G147" s="87">
        <v>-2537.83</v>
      </c>
      <c r="H147" s="87">
        <v>-0.62339999999999995</v>
      </c>
    </row>
    <row r="148" spans="2:8">
      <c r="B148" s="88" t="s">
        <v>2114</v>
      </c>
      <c r="C148" s="116" t="s">
        <v>13</v>
      </c>
      <c r="D148" s="88" t="s">
        <v>43</v>
      </c>
      <c r="E148" s="88" t="s">
        <v>306</v>
      </c>
      <c r="F148" s="87">
        <v>-64000</v>
      </c>
      <c r="G148" s="87">
        <v>-1562.5</v>
      </c>
      <c r="H148" s="87">
        <v>-0.38379999999999997</v>
      </c>
    </row>
    <row r="149" spans="2:8">
      <c r="B149" s="88" t="s">
        <v>2115</v>
      </c>
      <c r="C149" s="116" t="s">
        <v>13</v>
      </c>
      <c r="D149" s="88" t="s">
        <v>24</v>
      </c>
      <c r="E149" s="88" t="s">
        <v>320</v>
      </c>
      <c r="F149" s="87">
        <v>-8610000</v>
      </c>
      <c r="G149" s="87">
        <v>-981.54</v>
      </c>
      <c r="H149" s="87">
        <v>-0.24110000000000001</v>
      </c>
    </row>
    <row r="150" spans="2:8">
      <c r="B150" s="88" t="s">
        <v>2116</v>
      </c>
      <c r="C150" s="116" t="s">
        <v>13</v>
      </c>
      <c r="D150" s="88" t="s">
        <v>21</v>
      </c>
      <c r="E150" s="88" t="s">
        <v>220</v>
      </c>
      <c r="F150" s="87">
        <v>-410400</v>
      </c>
      <c r="G150" s="87">
        <v>-3790.66</v>
      </c>
      <c r="H150" s="87">
        <v>-0.93120000000000003</v>
      </c>
    </row>
    <row r="151" spans="2:8">
      <c r="B151" s="88" t="s">
        <v>2117</v>
      </c>
      <c r="C151" s="116" t="s">
        <v>13</v>
      </c>
      <c r="D151" s="88" t="s">
        <v>21</v>
      </c>
      <c r="E151" s="88" t="s">
        <v>303</v>
      </c>
      <c r="F151" s="87">
        <v>-34250</v>
      </c>
      <c r="G151" s="87">
        <v>-1685.34</v>
      </c>
      <c r="H151" s="87">
        <v>-0.41399999999999998</v>
      </c>
    </row>
    <row r="152" spans="2:8">
      <c r="B152" s="88" t="s">
        <v>2118</v>
      </c>
      <c r="C152" s="116" t="s">
        <v>13</v>
      </c>
      <c r="D152" s="88" t="s">
        <v>47</v>
      </c>
      <c r="E152" s="88" t="s">
        <v>334</v>
      </c>
      <c r="F152" s="87">
        <v>-7000</v>
      </c>
      <c r="G152" s="87">
        <v>-381.59</v>
      </c>
      <c r="H152" s="87">
        <v>-9.3700000000000006E-2</v>
      </c>
    </row>
    <row r="153" spans="2:8">
      <c r="B153" s="88" t="s">
        <v>2119</v>
      </c>
      <c r="C153" s="116" t="s">
        <v>13</v>
      </c>
      <c r="D153" s="88" t="s">
        <v>49</v>
      </c>
      <c r="E153" s="88" t="s">
        <v>342</v>
      </c>
      <c r="F153" s="87">
        <v>-4500</v>
      </c>
      <c r="G153" s="87">
        <v>-72.98</v>
      </c>
      <c r="H153" s="87">
        <v>-1.7899999999999999E-2</v>
      </c>
    </row>
    <row r="154" spans="2:8">
      <c r="B154" s="88" t="s">
        <v>2120</v>
      </c>
      <c r="C154" s="116" t="s">
        <v>13</v>
      </c>
      <c r="D154" s="88" t="s">
        <v>62</v>
      </c>
      <c r="E154" s="88" t="s">
        <v>290</v>
      </c>
      <c r="F154" s="87">
        <v>-456300</v>
      </c>
      <c r="G154" s="87">
        <v>-2577.41</v>
      </c>
      <c r="H154" s="87">
        <v>-0.6331</v>
      </c>
    </row>
    <row r="155" spans="2:8">
      <c r="B155" s="88" t="s">
        <v>2121</v>
      </c>
      <c r="C155" s="116" t="s">
        <v>13</v>
      </c>
      <c r="D155" s="88" t="s">
        <v>192</v>
      </c>
      <c r="E155" s="88" t="s">
        <v>227</v>
      </c>
      <c r="F155" s="87">
        <v>-500</v>
      </c>
      <c r="G155" s="87">
        <v>-11.52</v>
      </c>
      <c r="H155" s="87">
        <v>-2.8E-3</v>
      </c>
    </row>
    <row r="156" spans="2:8">
      <c r="B156" s="88" t="s">
        <v>2122</v>
      </c>
      <c r="C156" s="116" t="s">
        <v>13</v>
      </c>
      <c r="D156" s="88" t="s">
        <v>37</v>
      </c>
      <c r="E156" s="88" t="s">
        <v>53</v>
      </c>
      <c r="F156" s="87">
        <v>-103200</v>
      </c>
      <c r="G156" s="87">
        <v>-7122.97</v>
      </c>
      <c r="H156" s="87">
        <v>-1.7497</v>
      </c>
    </row>
    <row r="157" spans="2:8">
      <c r="B157" s="88" t="s">
        <v>2123</v>
      </c>
      <c r="C157" s="116" t="s">
        <v>13</v>
      </c>
      <c r="D157" s="88" t="s">
        <v>204</v>
      </c>
      <c r="E157" s="88" t="s">
        <v>205</v>
      </c>
      <c r="F157" s="87">
        <v>-1762100</v>
      </c>
      <c r="G157" s="87">
        <v>-2231.6999999999998</v>
      </c>
      <c r="H157" s="87">
        <v>-0.54820000000000002</v>
      </c>
    </row>
    <row r="158" spans="2:8">
      <c r="B158" s="88" t="s">
        <v>2124</v>
      </c>
      <c r="C158" s="116" t="s">
        <v>13</v>
      </c>
      <c r="D158" s="88" t="s">
        <v>43</v>
      </c>
      <c r="E158" s="88" t="s">
        <v>350</v>
      </c>
      <c r="F158" s="87">
        <v>-400</v>
      </c>
      <c r="G158" s="87">
        <v>-10.96</v>
      </c>
      <c r="H158" s="87">
        <v>-2.7000000000000001E-3</v>
      </c>
    </row>
    <row r="159" spans="2:8">
      <c r="B159" s="88" t="s">
        <v>2125</v>
      </c>
      <c r="C159" s="116" t="s">
        <v>13</v>
      </c>
      <c r="D159" s="88" t="s">
        <v>26</v>
      </c>
      <c r="E159" s="88" t="s">
        <v>316</v>
      </c>
      <c r="F159" s="87">
        <v>-630000</v>
      </c>
      <c r="G159" s="87">
        <v>-1111.95</v>
      </c>
      <c r="H159" s="87">
        <v>-0.27310000000000001</v>
      </c>
    </row>
    <row r="160" spans="2:8">
      <c r="B160" s="88" t="s">
        <v>2126</v>
      </c>
      <c r="C160" s="116" t="s">
        <v>13</v>
      </c>
      <c r="D160" s="88" t="s">
        <v>37</v>
      </c>
      <c r="E160" s="88" t="s">
        <v>299</v>
      </c>
      <c r="F160" s="87">
        <v>-315000</v>
      </c>
      <c r="G160" s="87">
        <v>-1877.09</v>
      </c>
      <c r="H160" s="87">
        <v>-0.46110000000000001</v>
      </c>
    </row>
    <row r="161" spans="2:8">
      <c r="B161" s="88" t="s">
        <v>2127</v>
      </c>
      <c r="C161" s="116" t="s">
        <v>13</v>
      </c>
      <c r="D161" s="88" t="s">
        <v>41</v>
      </c>
      <c r="E161" s="88" t="s">
        <v>42</v>
      </c>
      <c r="F161" s="87">
        <v>-43600</v>
      </c>
      <c r="G161" s="87">
        <v>-2682.47</v>
      </c>
      <c r="H161" s="87">
        <v>-0.65890000000000004</v>
      </c>
    </row>
    <row r="162" spans="2:8">
      <c r="B162" s="88" t="s">
        <v>352</v>
      </c>
      <c r="C162" s="116" t="s">
        <v>13</v>
      </c>
      <c r="D162" s="88" t="s">
        <v>14</v>
      </c>
      <c r="E162" s="88" t="s">
        <v>292</v>
      </c>
      <c r="F162" s="87">
        <v>-1614600</v>
      </c>
      <c r="G162" s="87">
        <v>-2544.61</v>
      </c>
      <c r="H162" s="87">
        <v>-0.62509999999999999</v>
      </c>
    </row>
    <row r="163" spans="2:8">
      <c r="B163" s="88" t="s">
        <v>2128</v>
      </c>
      <c r="C163" s="116" t="s">
        <v>13</v>
      </c>
      <c r="D163" s="88" t="s">
        <v>21</v>
      </c>
      <c r="E163" s="88" t="s">
        <v>22</v>
      </c>
      <c r="F163" s="87">
        <v>-258000</v>
      </c>
      <c r="G163" s="87">
        <v>-7505.22</v>
      </c>
      <c r="H163" s="87">
        <v>-1.8435999999999999</v>
      </c>
    </row>
    <row r="164" spans="2:8">
      <c r="B164" s="88" t="s">
        <v>2129</v>
      </c>
      <c r="C164" s="116" t="s">
        <v>13</v>
      </c>
      <c r="D164" s="88" t="s">
        <v>47</v>
      </c>
      <c r="E164" s="88" t="s">
        <v>295</v>
      </c>
      <c r="F164" s="87">
        <v>-366000</v>
      </c>
      <c r="G164" s="87">
        <v>-2238.09</v>
      </c>
      <c r="H164" s="87">
        <v>-0.54979999999999996</v>
      </c>
    </row>
    <row r="165" spans="2:8">
      <c r="B165" s="88" t="s">
        <v>2130</v>
      </c>
      <c r="C165" s="116" t="s">
        <v>13</v>
      </c>
      <c r="D165" s="88" t="s">
        <v>28</v>
      </c>
      <c r="E165" s="88" t="s">
        <v>331</v>
      </c>
      <c r="F165" s="87">
        <v>-67100</v>
      </c>
      <c r="G165" s="87">
        <v>-459.03</v>
      </c>
      <c r="H165" s="87">
        <v>-0.1128</v>
      </c>
    </row>
    <row r="166" spans="2:8">
      <c r="B166" s="88" t="s">
        <v>2131</v>
      </c>
      <c r="C166" s="116" t="s">
        <v>13</v>
      </c>
      <c r="D166" s="88" t="s">
        <v>54</v>
      </c>
      <c r="E166" s="88" t="s">
        <v>305</v>
      </c>
      <c r="F166" s="87">
        <v>-690000</v>
      </c>
      <c r="G166" s="87">
        <v>-1606.32</v>
      </c>
      <c r="H166" s="87">
        <v>-0.39460000000000001</v>
      </c>
    </row>
    <row r="167" spans="2:8">
      <c r="B167" s="88" t="s">
        <v>2132</v>
      </c>
      <c r="C167" s="116" t="s">
        <v>13</v>
      </c>
      <c r="D167" s="88" t="s">
        <v>192</v>
      </c>
      <c r="E167" s="88" t="s">
        <v>193</v>
      </c>
      <c r="F167" s="87">
        <v>-17500</v>
      </c>
      <c r="G167" s="87">
        <v>-536.29999999999995</v>
      </c>
      <c r="H167" s="87">
        <v>-0.13170000000000001</v>
      </c>
    </row>
    <row r="168" spans="2:8">
      <c r="B168" s="88" t="s">
        <v>2133</v>
      </c>
      <c r="C168" s="116" t="s">
        <v>13</v>
      </c>
      <c r="D168" s="88" t="s">
        <v>313</v>
      </c>
      <c r="E168" s="88" t="s">
        <v>332</v>
      </c>
      <c r="F168" s="87">
        <v>-88500</v>
      </c>
      <c r="G168" s="87">
        <v>-437.37</v>
      </c>
      <c r="H168" s="87">
        <v>-0.1074</v>
      </c>
    </row>
    <row r="169" spans="2:8">
      <c r="B169" s="88" t="s">
        <v>2134</v>
      </c>
      <c r="C169" s="116" t="s">
        <v>13</v>
      </c>
      <c r="D169" s="88" t="s">
        <v>336</v>
      </c>
      <c r="E169" s="88" t="s">
        <v>337</v>
      </c>
      <c r="F169" s="87">
        <v>-36000</v>
      </c>
      <c r="G169" s="87">
        <v>-301.18</v>
      </c>
      <c r="H169" s="87">
        <v>-7.3999999999999996E-2</v>
      </c>
    </row>
    <row r="170" spans="2:8">
      <c r="B170" s="88" t="s">
        <v>2135</v>
      </c>
      <c r="C170" s="116" t="s">
        <v>13</v>
      </c>
      <c r="D170" s="88" t="s">
        <v>26</v>
      </c>
      <c r="E170" s="88" t="s">
        <v>322</v>
      </c>
      <c r="F170" s="87">
        <v>-68250</v>
      </c>
      <c r="G170" s="87">
        <v>-883.6</v>
      </c>
      <c r="H170" s="87">
        <v>-0.21709999999999999</v>
      </c>
    </row>
    <row r="171" spans="2:8">
      <c r="B171" s="88" t="s">
        <v>2136</v>
      </c>
      <c r="C171" s="116" t="s">
        <v>13</v>
      </c>
      <c r="D171" s="88" t="s">
        <v>43</v>
      </c>
      <c r="E171" s="88" t="s">
        <v>60</v>
      </c>
      <c r="F171" s="87">
        <v>-484250</v>
      </c>
      <c r="G171" s="87">
        <v>-4168.42</v>
      </c>
      <c r="H171" s="87">
        <v>-1.024</v>
      </c>
    </row>
    <row r="172" spans="2:8">
      <c r="B172" s="88" t="s">
        <v>2137</v>
      </c>
      <c r="C172" s="116" t="s">
        <v>13</v>
      </c>
      <c r="D172" s="88" t="s">
        <v>24</v>
      </c>
      <c r="E172" s="88" t="s">
        <v>25</v>
      </c>
      <c r="F172" s="87">
        <v>-351690</v>
      </c>
      <c r="G172" s="87">
        <v>-1966.3</v>
      </c>
      <c r="H172" s="87">
        <v>-0.48299999999999998</v>
      </c>
    </row>
    <row r="173" spans="2:8">
      <c r="B173" s="88" t="s">
        <v>2138</v>
      </c>
      <c r="C173" s="116" t="s">
        <v>13</v>
      </c>
      <c r="D173" s="88" t="s">
        <v>43</v>
      </c>
      <c r="E173" s="88" t="s">
        <v>347</v>
      </c>
      <c r="F173" s="87">
        <v>-4600</v>
      </c>
      <c r="G173" s="87">
        <v>-18</v>
      </c>
      <c r="H173" s="87">
        <v>-4.4000000000000003E-3</v>
      </c>
    </row>
    <row r="174" spans="2:8">
      <c r="B174" s="88" t="s">
        <v>2139</v>
      </c>
      <c r="C174" s="116" t="s">
        <v>13</v>
      </c>
      <c r="D174" s="88" t="s">
        <v>43</v>
      </c>
      <c r="E174" s="88" t="s">
        <v>213</v>
      </c>
      <c r="F174" s="87">
        <v>-111800</v>
      </c>
      <c r="G174" s="87">
        <v>-3781.52</v>
      </c>
      <c r="H174" s="87">
        <v>-0.92889999999999995</v>
      </c>
    </row>
    <row r="175" spans="2:8">
      <c r="B175" s="88" t="s">
        <v>2140</v>
      </c>
      <c r="C175" s="116" t="s">
        <v>13</v>
      </c>
      <c r="D175" s="88" t="s">
        <v>30</v>
      </c>
      <c r="E175" s="88" t="s">
        <v>294</v>
      </c>
      <c r="F175" s="87">
        <v>-942000</v>
      </c>
      <c r="G175" s="87">
        <v>-2409.64</v>
      </c>
      <c r="H175" s="87">
        <v>-0.59189999999999998</v>
      </c>
    </row>
    <row r="176" spans="2:8">
      <c r="B176" s="88" t="s">
        <v>2141</v>
      </c>
      <c r="C176" s="116" t="s">
        <v>13</v>
      </c>
      <c r="D176" s="88" t="s">
        <v>45</v>
      </c>
      <c r="E176" s="88" t="s">
        <v>309</v>
      </c>
      <c r="F176" s="87">
        <v>-71825</v>
      </c>
      <c r="G176" s="87">
        <v>-1270.23</v>
      </c>
      <c r="H176" s="87">
        <v>-0.312</v>
      </c>
    </row>
    <row r="177" spans="2:8">
      <c r="B177" s="88" t="s">
        <v>2142</v>
      </c>
      <c r="C177" s="116" t="s">
        <v>13</v>
      </c>
      <c r="D177" s="88" t="s">
        <v>41</v>
      </c>
      <c r="E177" s="88" t="s">
        <v>329</v>
      </c>
      <c r="F177" s="87">
        <v>-62900</v>
      </c>
      <c r="G177" s="87">
        <v>-611.54999999999995</v>
      </c>
      <c r="H177" s="87">
        <v>-0.1502</v>
      </c>
    </row>
    <row r="178" spans="2:8">
      <c r="B178" s="88" t="s">
        <v>2143</v>
      </c>
      <c r="C178" s="116" t="s">
        <v>13</v>
      </c>
      <c r="D178" s="88" t="s">
        <v>43</v>
      </c>
      <c r="E178" s="88" t="s">
        <v>214</v>
      </c>
      <c r="F178" s="87">
        <v>-164050</v>
      </c>
      <c r="G178" s="87">
        <v>-1673.97</v>
      </c>
      <c r="H178" s="87">
        <v>-0.41120000000000001</v>
      </c>
    </row>
    <row r="179" spans="2:8">
      <c r="B179" s="88" t="s">
        <v>2144</v>
      </c>
      <c r="C179" s="116" t="s">
        <v>13</v>
      </c>
      <c r="D179" s="88" t="s">
        <v>54</v>
      </c>
      <c r="E179" s="88" t="s">
        <v>56</v>
      </c>
      <c r="F179" s="87">
        <v>-5600</v>
      </c>
      <c r="G179" s="87">
        <v>-833.36</v>
      </c>
      <c r="H179" s="87">
        <v>-0.20469999999999999</v>
      </c>
    </row>
    <row r="180" spans="2:8">
      <c r="B180" s="88" t="s">
        <v>2145</v>
      </c>
      <c r="C180" s="116" t="s">
        <v>13</v>
      </c>
      <c r="D180" s="88" t="s">
        <v>32</v>
      </c>
      <c r="E180" s="88" t="s">
        <v>300</v>
      </c>
      <c r="F180" s="87">
        <v>-109000</v>
      </c>
      <c r="G180" s="87">
        <v>-1842.48</v>
      </c>
      <c r="H180" s="87">
        <v>-0.4526</v>
      </c>
    </row>
    <row r="181" spans="2:8">
      <c r="B181" s="88" t="s">
        <v>2146</v>
      </c>
      <c r="C181" s="116" t="s">
        <v>13</v>
      </c>
      <c r="D181" s="88" t="s">
        <v>54</v>
      </c>
      <c r="E181" s="88" t="s">
        <v>222</v>
      </c>
      <c r="F181" s="87">
        <v>-118800</v>
      </c>
      <c r="G181" s="87">
        <v>-241.4</v>
      </c>
      <c r="H181" s="87">
        <v>-5.9299999999999999E-2</v>
      </c>
    </row>
    <row r="182" spans="2:8">
      <c r="B182" s="88" t="s">
        <v>2147</v>
      </c>
      <c r="C182" s="116" t="s">
        <v>13</v>
      </c>
      <c r="D182" s="88" t="s">
        <v>215</v>
      </c>
      <c r="E182" s="88" t="s">
        <v>275</v>
      </c>
      <c r="F182" s="87">
        <v>-366750</v>
      </c>
      <c r="G182" s="87">
        <v>-5177.41</v>
      </c>
      <c r="H182" s="87">
        <v>-1.2718</v>
      </c>
    </row>
    <row r="183" spans="2:8">
      <c r="B183" s="88" t="s">
        <v>2148</v>
      </c>
      <c r="C183" s="116" t="s">
        <v>13</v>
      </c>
      <c r="D183" s="88" t="s">
        <v>225</v>
      </c>
      <c r="E183" s="88" t="s">
        <v>226</v>
      </c>
      <c r="F183" s="87">
        <v>-1128600</v>
      </c>
      <c r="G183" s="87">
        <v>-3425.3</v>
      </c>
      <c r="H183" s="87">
        <v>-0.84140000000000004</v>
      </c>
    </row>
    <row r="184" spans="2:8">
      <c r="B184" s="88" t="s">
        <v>2149</v>
      </c>
      <c r="C184" s="116" t="s">
        <v>13</v>
      </c>
      <c r="D184" s="88" t="s">
        <v>189</v>
      </c>
      <c r="E184" s="88" t="s">
        <v>297</v>
      </c>
      <c r="F184" s="87">
        <v>-1421200</v>
      </c>
      <c r="G184" s="87">
        <v>-1953.44</v>
      </c>
      <c r="H184" s="87">
        <v>-0.47989999999999999</v>
      </c>
    </row>
    <row r="185" spans="2:8">
      <c r="B185" s="88" t="s">
        <v>2150</v>
      </c>
      <c r="C185" s="116" t="s">
        <v>13</v>
      </c>
      <c r="D185" s="88" t="s">
        <v>189</v>
      </c>
      <c r="E185" s="88" t="s">
        <v>315</v>
      </c>
      <c r="F185" s="87">
        <v>-2436000</v>
      </c>
      <c r="G185" s="87">
        <v>-1163.19</v>
      </c>
      <c r="H185" s="87">
        <v>-0.28570000000000001</v>
      </c>
    </row>
    <row r="186" spans="2:8">
      <c r="B186" s="88" t="s">
        <v>2151</v>
      </c>
      <c r="C186" s="116" t="s">
        <v>13</v>
      </c>
      <c r="D186" s="88" t="s">
        <v>313</v>
      </c>
      <c r="E186" s="88" t="s">
        <v>314</v>
      </c>
      <c r="F186" s="87">
        <v>-582000</v>
      </c>
      <c r="G186" s="87">
        <v>-1173.8900000000001</v>
      </c>
      <c r="H186" s="87">
        <v>-0.28839999999999999</v>
      </c>
    </row>
    <row r="187" spans="2:8">
      <c r="B187" s="88" t="s">
        <v>2152</v>
      </c>
      <c r="C187" s="116" t="s">
        <v>13</v>
      </c>
      <c r="D187" s="88" t="s">
        <v>179</v>
      </c>
      <c r="E187" s="88" t="s">
        <v>180</v>
      </c>
      <c r="F187" s="87">
        <v>-5710500</v>
      </c>
      <c r="G187" s="87">
        <v>-5456.38</v>
      </c>
      <c r="H187" s="87">
        <v>-1.3403</v>
      </c>
    </row>
    <row r="188" spans="2:8">
      <c r="B188" s="88" t="s">
        <v>2153</v>
      </c>
      <c r="C188" s="116" t="s">
        <v>13</v>
      </c>
      <c r="D188" s="88" t="s">
        <v>16</v>
      </c>
      <c r="E188" s="88" t="s">
        <v>278</v>
      </c>
      <c r="F188" s="87">
        <v>-4387500</v>
      </c>
      <c r="G188" s="87">
        <v>-4315.1099999999997</v>
      </c>
      <c r="H188" s="87">
        <v>-1.06</v>
      </c>
    </row>
    <row r="189" spans="2:8">
      <c r="B189" s="88" t="s">
        <v>2154</v>
      </c>
      <c r="C189" s="116" t="s">
        <v>13</v>
      </c>
      <c r="D189" s="88" t="s">
        <v>28</v>
      </c>
      <c r="E189" s="88" t="s">
        <v>307</v>
      </c>
      <c r="F189" s="87">
        <v>-9650</v>
      </c>
      <c r="G189" s="87">
        <v>-1558.3</v>
      </c>
      <c r="H189" s="87">
        <v>-0.38279999999999997</v>
      </c>
    </row>
    <row r="190" spans="2:8">
      <c r="B190" s="88" t="s">
        <v>2155</v>
      </c>
      <c r="C190" s="116" t="s">
        <v>13</v>
      </c>
      <c r="D190" s="88" t="s">
        <v>14</v>
      </c>
      <c r="E190" s="88" t="s">
        <v>184</v>
      </c>
      <c r="F190" s="87">
        <v>-960000</v>
      </c>
      <c r="G190" s="87">
        <v>-7000.8</v>
      </c>
      <c r="H190" s="87">
        <v>-1.7197</v>
      </c>
    </row>
    <row r="191" spans="2:8">
      <c r="B191" s="88" t="s">
        <v>2156</v>
      </c>
      <c r="C191" s="116" t="s">
        <v>13</v>
      </c>
      <c r="D191" s="88" t="s">
        <v>14</v>
      </c>
      <c r="E191" s="88" t="s">
        <v>35</v>
      </c>
      <c r="F191" s="87">
        <v>-1200</v>
      </c>
      <c r="G191" s="87">
        <v>-21.5</v>
      </c>
      <c r="H191" s="87">
        <v>-5.3E-3</v>
      </c>
    </row>
    <row r="192" spans="2:8">
      <c r="B192" s="88" t="s">
        <v>2157</v>
      </c>
      <c r="C192" s="116" t="s">
        <v>13</v>
      </c>
      <c r="D192" s="88" t="s">
        <v>215</v>
      </c>
      <c r="E192" s="88" t="s">
        <v>311</v>
      </c>
      <c r="F192" s="87">
        <v>-116000</v>
      </c>
      <c r="G192" s="87">
        <v>-1186.97</v>
      </c>
      <c r="H192" s="87">
        <v>-0.29160000000000003</v>
      </c>
    </row>
    <row r="193" spans="2:8">
      <c r="B193" s="88" t="s">
        <v>2158</v>
      </c>
      <c r="C193" s="116" t="s">
        <v>13</v>
      </c>
      <c r="D193" s="88" t="s">
        <v>28</v>
      </c>
      <c r="E193" s="88" t="s">
        <v>301</v>
      </c>
      <c r="F193" s="87">
        <v>-54200</v>
      </c>
      <c r="G193" s="87">
        <v>-1832.26</v>
      </c>
      <c r="H193" s="87">
        <v>-0.4501</v>
      </c>
    </row>
    <row r="194" spans="2:8">
      <c r="B194" s="88" t="s">
        <v>2159</v>
      </c>
      <c r="C194" s="116" t="s">
        <v>13</v>
      </c>
      <c r="D194" s="88" t="s">
        <v>37</v>
      </c>
      <c r="E194" s="88" t="s">
        <v>302</v>
      </c>
      <c r="F194" s="87">
        <v>-1386000</v>
      </c>
      <c r="G194" s="87">
        <v>-1791.41</v>
      </c>
      <c r="H194" s="87">
        <v>-0.44009999999999999</v>
      </c>
    </row>
    <row r="195" spans="2:8">
      <c r="B195" s="88" t="s">
        <v>2160</v>
      </c>
      <c r="C195" s="116" t="s">
        <v>13</v>
      </c>
      <c r="D195" s="88" t="s">
        <v>182</v>
      </c>
      <c r="E195" s="88" t="s">
        <v>274</v>
      </c>
      <c r="F195" s="87">
        <v>-2622600</v>
      </c>
      <c r="G195" s="87">
        <v>-5465.5</v>
      </c>
      <c r="H195" s="87">
        <v>-1.3426</v>
      </c>
    </row>
    <row r="196" spans="2:8">
      <c r="B196" s="88" t="s">
        <v>2161</v>
      </c>
      <c r="C196" s="116" t="s">
        <v>13</v>
      </c>
      <c r="D196" s="88" t="s">
        <v>30</v>
      </c>
      <c r="E196" s="88" t="s">
        <v>312</v>
      </c>
      <c r="F196" s="87">
        <v>-237875</v>
      </c>
      <c r="G196" s="87">
        <v>-1177.3599999999999</v>
      </c>
      <c r="H196" s="87">
        <v>-0.28920000000000001</v>
      </c>
    </row>
    <row r="197" spans="2:8">
      <c r="B197" s="88" t="s">
        <v>2162</v>
      </c>
      <c r="C197" s="116" t="s">
        <v>13</v>
      </c>
      <c r="D197" s="88" t="s">
        <v>28</v>
      </c>
      <c r="E197" s="88" t="s">
        <v>212</v>
      </c>
      <c r="F197" s="87">
        <v>-126000</v>
      </c>
      <c r="G197" s="87">
        <v>-499.53</v>
      </c>
      <c r="H197" s="87">
        <v>-0.1227</v>
      </c>
    </row>
    <row r="198" spans="2:8">
      <c r="B198" s="88" t="s">
        <v>2163</v>
      </c>
      <c r="C198" s="116" t="s">
        <v>13</v>
      </c>
      <c r="D198" s="88" t="s">
        <v>28</v>
      </c>
      <c r="E198" s="88" t="s">
        <v>201</v>
      </c>
      <c r="F198" s="87">
        <v>-315900</v>
      </c>
      <c r="G198" s="87">
        <v>-1934.41</v>
      </c>
      <c r="H198" s="87">
        <v>-0.47520000000000001</v>
      </c>
    </row>
    <row r="199" spans="2:8">
      <c r="B199" s="88" t="s">
        <v>2164</v>
      </c>
      <c r="C199" s="116" t="s">
        <v>13</v>
      </c>
      <c r="D199" s="88" t="s">
        <v>26</v>
      </c>
      <c r="E199" s="88" t="s">
        <v>341</v>
      </c>
      <c r="F199" s="87">
        <v>-9100</v>
      </c>
      <c r="G199" s="87">
        <v>-79.25</v>
      </c>
      <c r="H199" s="87">
        <v>-1.95E-2</v>
      </c>
    </row>
    <row r="200" spans="2:8">
      <c r="B200" s="88" t="s">
        <v>2165</v>
      </c>
      <c r="C200" s="116" t="s">
        <v>13</v>
      </c>
      <c r="D200" s="88" t="s">
        <v>215</v>
      </c>
      <c r="E200" s="88" t="s">
        <v>328</v>
      </c>
      <c r="F200" s="87">
        <v>-61000</v>
      </c>
      <c r="G200" s="87">
        <v>-678.69</v>
      </c>
      <c r="H200" s="87">
        <v>-0.16669999999999999</v>
      </c>
    </row>
    <row r="201" spans="2:8">
      <c r="B201" s="88" t="s">
        <v>2166</v>
      </c>
      <c r="C201" s="116" t="s">
        <v>13</v>
      </c>
      <c r="D201" s="88" t="s">
        <v>215</v>
      </c>
      <c r="E201" s="88" t="s">
        <v>298</v>
      </c>
      <c r="F201" s="87">
        <v>-130900</v>
      </c>
      <c r="G201" s="87">
        <v>-1891.9</v>
      </c>
      <c r="H201" s="87">
        <v>-0.4647</v>
      </c>
    </row>
    <row r="202" spans="2:8">
      <c r="B202" s="88" t="s">
        <v>2167</v>
      </c>
      <c r="C202" s="116" t="s">
        <v>13</v>
      </c>
      <c r="D202" s="88" t="s">
        <v>14</v>
      </c>
      <c r="E202" s="88" t="s">
        <v>310</v>
      </c>
      <c r="F202" s="87">
        <v>-1460000</v>
      </c>
      <c r="G202" s="87">
        <v>-1223.48</v>
      </c>
      <c r="H202" s="87">
        <v>-0.30049999999999999</v>
      </c>
    </row>
    <row r="203" spans="2:8">
      <c r="B203" s="88" t="s">
        <v>2168</v>
      </c>
      <c r="C203" s="116" t="s">
        <v>13</v>
      </c>
      <c r="D203" s="88" t="s">
        <v>37</v>
      </c>
      <c r="E203" s="88" t="s">
        <v>277</v>
      </c>
      <c r="F203" s="87">
        <v>-1499100</v>
      </c>
      <c r="G203" s="87">
        <v>-4871.33</v>
      </c>
      <c r="H203" s="87">
        <v>-1.1966000000000001</v>
      </c>
    </row>
    <row r="204" spans="2:8">
      <c r="B204" s="88" t="s">
        <v>2169</v>
      </c>
      <c r="C204" s="116" t="s">
        <v>13</v>
      </c>
      <c r="D204" s="88" t="s">
        <v>28</v>
      </c>
      <c r="E204" s="88" t="s">
        <v>34</v>
      </c>
      <c r="F204" s="87">
        <v>-2742400</v>
      </c>
      <c r="G204" s="87">
        <v>-5626.03</v>
      </c>
      <c r="H204" s="87">
        <v>-1.3819999999999999</v>
      </c>
    </row>
    <row r="205" spans="2:8">
      <c r="B205" s="88" t="s">
        <v>2170</v>
      </c>
      <c r="C205" s="116" t="s">
        <v>13</v>
      </c>
      <c r="D205" s="88" t="s">
        <v>26</v>
      </c>
      <c r="E205" s="88" t="s">
        <v>344</v>
      </c>
      <c r="F205" s="87">
        <v>-24800</v>
      </c>
      <c r="G205" s="87">
        <v>-54.37</v>
      </c>
      <c r="H205" s="87">
        <v>-1.34E-2</v>
      </c>
    </row>
    <row r="206" spans="2:8">
      <c r="B206" s="88" t="s">
        <v>2171</v>
      </c>
      <c r="C206" s="116" t="s">
        <v>13</v>
      </c>
      <c r="D206" s="88" t="s">
        <v>26</v>
      </c>
      <c r="E206" s="88" t="s">
        <v>351</v>
      </c>
      <c r="F206" s="87">
        <v>-550</v>
      </c>
      <c r="G206" s="87">
        <v>-10.11</v>
      </c>
      <c r="H206" s="87">
        <v>-2.5000000000000001E-3</v>
      </c>
    </row>
    <row r="207" spans="2:8">
      <c r="B207" s="88" t="s">
        <v>2172</v>
      </c>
      <c r="C207" s="116" t="s">
        <v>13</v>
      </c>
      <c r="D207" s="88" t="s">
        <v>182</v>
      </c>
      <c r="E207" s="88" t="s">
        <v>183</v>
      </c>
      <c r="F207" s="87">
        <v>-2040000</v>
      </c>
      <c r="G207" s="87">
        <v>-1227.06</v>
      </c>
      <c r="H207" s="87">
        <v>-0.3014</v>
      </c>
    </row>
    <row r="208" spans="2:8">
      <c r="B208" s="88" t="s">
        <v>2173</v>
      </c>
      <c r="C208" s="116" t="s">
        <v>13</v>
      </c>
      <c r="D208" s="88" t="s">
        <v>26</v>
      </c>
      <c r="E208" s="88" t="s">
        <v>317</v>
      </c>
      <c r="F208" s="87">
        <v>-812200</v>
      </c>
      <c r="G208" s="87">
        <v>-1003.47</v>
      </c>
      <c r="H208" s="87">
        <v>-0.2465</v>
      </c>
    </row>
    <row r="209" spans="2:8">
      <c r="B209" s="88" t="s">
        <v>2174</v>
      </c>
      <c r="C209" s="116" t="s">
        <v>13</v>
      </c>
      <c r="D209" s="88" t="s">
        <v>26</v>
      </c>
      <c r="E209" s="88" t="s">
        <v>282</v>
      </c>
      <c r="F209" s="87">
        <v>-410250</v>
      </c>
      <c r="G209" s="87">
        <v>-3572.66</v>
      </c>
      <c r="H209" s="87">
        <v>-0.87760000000000005</v>
      </c>
    </row>
    <row r="210" spans="2:8">
      <c r="B210" s="88" t="s">
        <v>2175</v>
      </c>
      <c r="C210" s="116" t="s">
        <v>13</v>
      </c>
      <c r="D210" s="88" t="s">
        <v>26</v>
      </c>
      <c r="E210" s="88" t="s">
        <v>308</v>
      </c>
      <c r="F210" s="87">
        <v>-348000</v>
      </c>
      <c r="G210" s="87">
        <v>-1500.4</v>
      </c>
      <c r="H210" s="87">
        <v>-0.36859999999999998</v>
      </c>
    </row>
    <row r="211" spans="2:8">
      <c r="B211" s="88" t="s">
        <v>2176</v>
      </c>
      <c r="C211" s="116" t="s">
        <v>13</v>
      </c>
      <c r="D211" s="88" t="s">
        <v>187</v>
      </c>
      <c r="E211" s="88" t="s">
        <v>288</v>
      </c>
      <c r="F211" s="87">
        <v>-3610000</v>
      </c>
      <c r="G211" s="87">
        <v>-2781.51</v>
      </c>
      <c r="H211" s="87">
        <v>-0.68330000000000002</v>
      </c>
    </row>
    <row r="212" spans="2:8">
      <c r="B212" s="88" t="s">
        <v>2177</v>
      </c>
      <c r="C212" s="116" t="s">
        <v>13</v>
      </c>
      <c r="D212" s="88" t="s">
        <v>49</v>
      </c>
      <c r="E212" s="88" t="s">
        <v>330</v>
      </c>
      <c r="F212" s="87">
        <v>-101595</v>
      </c>
      <c r="G212" s="87">
        <v>-569.85</v>
      </c>
      <c r="H212" s="87">
        <v>-0.14000000000000001</v>
      </c>
    </row>
    <row r="213" spans="2:8">
      <c r="B213" s="88" t="s">
        <v>2178</v>
      </c>
      <c r="C213" s="116" t="s">
        <v>13</v>
      </c>
      <c r="D213" s="88" t="s">
        <v>28</v>
      </c>
      <c r="E213" s="88" t="s">
        <v>289</v>
      </c>
      <c r="F213" s="87">
        <v>-400000</v>
      </c>
      <c r="G213" s="87">
        <v>-2753.4</v>
      </c>
      <c r="H213" s="87">
        <v>-0.6764</v>
      </c>
    </row>
    <row r="214" spans="2:8">
      <c r="B214" s="88" t="s">
        <v>2179</v>
      </c>
      <c r="C214" s="116" t="s">
        <v>13</v>
      </c>
      <c r="D214" s="88" t="s">
        <v>37</v>
      </c>
      <c r="E214" s="88" t="s">
        <v>38</v>
      </c>
      <c r="F214" s="87">
        <v>-515200</v>
      </c>
      <c r="G214" s="87">
        <v>-4178.53</v>
      </c>
      <c r="H214" s="87">
        <v>-1.0264</v>
      </c>
    </row>
    <row r="215" spans="2:8">
      <c r="B215" s="88" t="s">
        <v>2180</v>
      </c>
      <c r="C215" s="116" t="s">
        <v>13</v>
      </c>
      <c r="D215" s="88" t="s">
        <v>14</v>
      </c>
      <c r="E215" s="88" t="s">
        <v>335</v>
      </c>
      <c r="F215" s="87">
        <v>-28800</v>
      </c>
      <c r="G215" s="87">
        <v>-307.01</v>
      </c>
      <c r="H215" s="87">
        <v>-7.5399999999999995E-2</v>
      </c>
    </row>
    <row r="216" spans="2:8">
      <c r="B216" s="88" t="s">
        <v>2181</v>
      </c>
      <c r="C216" s="116" t="s">
        <v>13</v>
      </c>
      <c r="D216" s="88" t="s">
        <v>16</v>
      </c>
      <c r="E216" s="88" t="s">
        <v>324</v>
      </c>
      <c r="F216" s="87">
        <v>-329400</v>
      </c>
      <c r="G216" s="87">
        <v>-799.78</v>
      </c>
      <c r="H216" s="87">
        <v>-0.19650000000000001</v>
      </c>
    </row>
    <row r="217" spans="2:8">
      <c r="B217" s="88" t="s">
        <v>2182</v>
      </c>
      <c r="C217" s="116" t="s">
        <v>13</v>
      </c>
      <c r="D217" s="88" t="s">
        <v>32</v>
      </c>
      <c r="E217" s="88" t="s">
        <v>284</v>
      </c>
      <c r="F217" s="87">
        <v>-444000</v>
      </c>
      <c r="G217" s="87">
        <v>-3300.25</v>
      </c>
      <c r="H217" s="87">
        <v>-0.81069999999999998</v>
      </c>
    </row>
    <row r="218" spans="2:8">
      <c r="B218" s="88" t="s">
        <v>2183</v>
      </c>
      <c r="C218" s="116" t="s">
        <v>13</v>
      </c>
      <c r="D218" s="88" t="s">
        <v>14</v>
      </c>
      <c r="E218" s="88" t="s">
        <v>15</v>
      </c>
      <c r="F218" s="87">
        <v>-1384625</v>
      </c>
      <c r="G218" s="87">
        <v>-8305.67</v>
      </c>
      <c r="H218" s="87">
        <v>-2.0402999999999998</v>
      </c>
    </row>
    <row r="219" spans="2:8">
      <c r="B219" s="88" t="s">
        <v>2184</v>
      </c>
      <c r="C219" s="116" t="s">
        <v>13</v>
      </c>
      <c r="D219" s="88" t="s">
        <v>43</v>
      </c>
      <c r="E219" s="88" t="s">
        <v>185</v>
      </c>
      <c r="F219" s="87">
        <v>-96375</v>
      </c>
      <c r="G219" s="87">
        <v>-4287.29</v>
      </c>
      <c r="H219" s="87">
        <v>-1.0531999999999999</v>
      </c>
    </row>
    <row r="220" spans="2:8">
      <c r="B220" s="88" t="s">
        <v>2185</v>
      </c>
      <c r="C220" s="116" t="s">
        <v>13</v>
      </c>
      <c r="D220" s="88" t="s">
        <v>187</v>
      </c>
      <c r="E220" s="88" t="s">
        <v>272</v>
      </c>
      <c r="F220" s="87">
        <v>-5100</v>
      </c>
      <c r="G220" s="87">
        <v>-36.770000000000003</v>
      </c>
      <c r="H220" s="87">
        <v>-8.9999999999999993E-3</v>
      </c>
    </row>
    <row r="221" spans="2:8">
      <c r="B221" s="88" t="s">
        <v>2185</v>
      </c>
      <c r="C221" s="116" t="s">
        <v>13</v>
      </c>
      <c r="D221" s="88" t="s">
        <v>187</v>
      </c>
      <c r="E221" s="88" t="s">
        <v>272</v>
      </c>
      <c r="F221" s="87">
        <v>-1011500</v>
      </c>
      <c r="G221" s="87">
        <v>-7265.1</v>
      </c>
      <c r="H221" s="87">
        <v>-1.7847</v>
      </c>
    </row>
    <row r="222" spans="2:8">
      <c r="B222" s="88" t="s">
        <v>2186</v>
      </c>
      <c r="C222" s="116" t="s">
        <v>13</v>
      </c>
      <c r="D222" s="88" t="s">
        <v>41</v>
      </c>
      <c r="E222" s="88" t="s">
        <v>327</v>
      </c>
      <c r="F222" s="87">
        <v>-249000</v>
      </c>
      <c r="G222" s="87">
        <v>-680.77</v>
      </c>
      <c r="H222" s="87">
        <v>-0.16719999999999999</v>
      </c>
    </row>
    <row r="223" spans="2:8">
      <c r="B223" s="88" t="s">
        <v>2187</v>
      </c>
      <c r="C223" s="116" t="s">
        <v>13</v>
      </c>
      <c r="D223" s="88" t="s">
        <v>41</v>
      </c>
      <c r="E223" s="88" t="s">
        <v>333</v>
      </c>
      <c r="F223" s="87">
        <v>-1450</v>
      </c>
      <c r="G223" s="87">
        <v>-386.74</v>
      </c>
      <c r="H223" s="87">
        <v>-9.5000000000000001E-2</v>
      </c>
    </row>
    <row r="224" spans="2:8">
      <c r="B224" s="88" t="s">
        <v>2188</v>
      </c>
      <c r="C224" s="116" t="s">
        <v>13</v>
      </c>
      <c r="D224" s="88" t="s">
        <v>37</v>
      </c>
      <c r="E224" s="88" t="s">
        <v>279</v>
      </c>
      <c r="F224" s="87">
        <v>-168350</v>
      </c>
      <c r="G224" s="87">
        <v>-4230.55</v>
      </c>
      <c r="H224" s="87">
        <v>-1.0391999999999999</v>
      </c>
    </row>
    <row r="225" spans="2:8">
      <c r="B225" s="88" t="s">
        <v>353</v>
      </c>
      <c r="C225" s="116" t="s">
        <v>13</v>
      </c>
      <c r="D225" s="88" t="s">
        <v>14</v>
      </c>
      <c r="E225" s="88" t="s">
        <v>20</v>
      </c>
      <c r="F225" s="87">
        <v>-1845000</v>
      </c>
      <c r="G225" s="87">
        <v>-7237.94</v>
      </c>
      <c r="H225" s="87">
        <v>-1.778</v>
      </c>
    </row>
    <row r="226" spans="2:8">
      <c r="B226" s="88" t="s">
        <v>2189</v>
      </c>
      <c r="C226" s="116" t="s">
        <v>13</v>
      </c>
      <c r="D226" s="88" t="s">
        <v>41</v>
      </c>
      <c r="E226" s="88" t="s">
        <v>296</v>
      </c>
      <c r="F226" s="87">
        <v>-171950</v>
      </c>
      <c r="G226" s="87">
        <v>-2077.16</v>
      </c>
      <c r="H226" s="87">
        <v>-0.51019999999999999</v>
      </c>
    </row>
    <row r="227" spans="2:8">
      <c r="B227" s="88" t="s">
        <v>2190</v>
      </c>
      <c r="C227" s="116" t="s">
        <v>13</v>
      </c>
      <c r="D227" s="88" t="s">
        <v>43</v>
      </c>
      <c r="E227" s="88" t="s">
        <v>197</v>
      </c>
      <c r="F227" s="87">
        <v>-1099000</v>
      </c>
      <c r="G227" s="87">
        <v>-6578.61</v>
      </c>
      <c r="H227" s="87">
        <v>-1.6160000000000001</v>
      </c>
    </row>
    <row r="228" spans="2:8">
      <c r="B228" s="88" t="s">
        <v>2191</v>
      </c>
      <c r="C228" s="116" t="s">
        <v>13</v>
      </c>
      <c r="D228" s="88" t="s">
        <v>37</v>
      </c>
      <c r="E228" s="88" t="s">
        <v>321</v>
      </c>
      <c r="F228" s="87">
        <v>-72600</v>
      </c>
      <c r="G228" s="87">
        <v>-953.27</v>
      </c>
      <c r="H228" s="87">
        <v>-0.23419999999999999</v>
      </c>
    </row>
    <row r="229" spans="2:8">
      <c r="B229" s="88" t="s">
        <v>2192</v>
      </c>
      <c r="C229" s="116" t="s">
        <v>13</v>
      </c>
      <c r="D229" s="88" t="s">
        <v>28</v>
      </c>
      <c r="E229" s="88" t="s">
        <v>36</v>
      </c>
      <c r="F229" s="87">
        <v>-253500</v>
      </c>
      <c r="G229" s="87">
        <v>-5424.27</v>
      </c>
      <c r="H229" s="87">
        <v>-1.3325</v>
      </c>
    </row>
    <row r="230" spans="2:8">
      <c r="B230" s="88" t="s">
        <v>2193</v>
      </c>
      <c r="C230" s="116" t="s">
        <v>13</v>
      </c>
      <c r="D230" s="88" t="s">
        <v>16</v>
      </c>
      <c r="E230" s="88" t="s">
        <v>191</v>
      </c>
      <c r="F230" s="87">
        <v>-239400</v>
      </c>
      <c r="G230" s="87">
        <v>-1082.93</v>
      </c>
      <c r="H230" s="87">
        <v>-0.26600000000000001</v>
      </c>
    </row>
    <row r="231" spans="2:8">
      <c r="B231" s="88" t="s">
        <v>2194</v>
      </c>
      <c r="C231" s="116" t="s">
        <v>13</v>
      </c>
      <c r="D231" s="88" t="s">
        <v>28</v>
      </c>
      <c r="E231" s="88" t="s">
        <v>273</v>
      </c>
      <c r="F231" s="87">
        <v>-248700</v>
      </c>
      <c r="G231" s="87">
        <v>-5697.47</v>
      </c>
      <c r="H231" s="87">
        <v>-1.3996</v>
      </c>
    </row>
    <row r="232" spans="2:8">
      <c r="B232" s="88" t="s">
        <v>2195</v>
      </c>
      <c r="C232" s="116" t="s">
        <v>13</v>
      </c>
      <c r="D232" s="88" t="s">
        <v>187</v>
      </c>
      <c r="E232" s="88" t="s">
        <v>281</v>
      </c>
      <c r="F232" s="87">
        <v>-955800</v>
      </c>
      <c r="G232" s="87">
        <v>-3804.56</v>
      </c>
      <c r="H232" s="87">
        <v>-0.93459999999999999</v>
      </c>
    </row>
    <row r="233" spans="2:8">
      <c r="B233" s="88" t="s">
        <v>2196</v>
      </c>
      <c r="C233" s="116" t="s">
        <v>13</v>
      </c>
      <c r="D233" s="88" t="s">
        <v>21</v>
      </c>
      <c r="E233" s="88" t="s">
        <v>319</v>
      </c>
      <c r="F233" s="87">
        <v>-61600</v>
      </c>
      <c r="G233" s="87">
        <v>-990.74</v>
      </c>
      <c r="H233" s="87">
        <v>-0.24340000000000001</v>
      </c>
    </row>
    <row r="234" spans="2:8">
      <c r="B234" s="88" t="s">
        <v>2197</v>
      </c>
      <c r="C234" s="116" t="s">
        <v>13</v>
      </c>
      <c r="D234" s="88" t="s">
        <v>39</v>
      </c>
      <c r="E234" s="88" t="s">
        <v>40</v>
      </c>
      <c r="F234" s="87">
        <v>-435275</v>
      </c>
      <c r="G234" s="87">
        <v>-6314.1</v>
      </c>
      <c r="H234" s="87">
        <v>-1.5509999999999999</v>
      </c>
    </row>
    <row r="235" spans="2:8">
      <c r="B235" s="88" t="s">
        <v>2198</v>
      </c>
      <c r="C235" s="116" t="s">
        <v>13</v>
      </c>
      <c r="D235" s="88" t="s">
        <v>28</v>
      </c>
      <c r="E235" s="88" t="s">
        <v>285</v>
      </c>
      <c r="F235" s="87">
        <v>-633750</v>
      </c>
      <c r="G235" s="87">
        <v>-3201.71</v>
      </c>
      <c r="H235" s="87">
        <v>-0.78649999999999998</v>
      </c>
    </row>
    <row r="236" spans="2:8">
      <c r="B236" s="88" t="s">
        <v>2199</v>
      </c>
      <c r="C236" s="116" t="s">
        <v>13</v>
      </c>
      <c r="D236" s="88" t="s">
        <v>41</v>
      </c>
      <c r="E236" s="88" t="s">
        <v>59</v>
      </c>
      <c r="F236" s="87">
        <v>-191500</v>
      </c>
      <c r="G236" s="87">
        <v>-3339.47</v>
      </c>
      <c r="H236" s="87">
        <v>-0.82030000000000003</v>
      </c>
    </row>
    <row r="237" spans="2:8">
      <c r="B237" s="88" t="s">
        <v>2200</v>
      </c>
      <c r="C237" s="116" t="s">
        <v>13</v>
      </c>
      <c r="D237" s="88" t="s">
        <v>43</v>
      </c>
      <c r="E237" s="88" t="s">
        <v>287</v>
      </c>
      <c r="F237" s="87">
        <v>-675400</v>
      </c>
      <c r="G237" s="87">
        <v>-2944.74</v>
      </c>
      <c r="H237" s="87">
        <v>-0.72340000000000004</v>
      </c>
    </row>
    <row r="238" spans="2:8">
      <c r="B238" s="88" t="s">
        <v>2201</v>
      </c>
      <c r="C238" s="116" t="s">
        <v>13</v>
      </c>
      <c r="D238" s="88" t="s">
        <v>21</v>
      </c>
      <c r="E238" s="88" t="s">
        <v>23</v>
      </c>
      <c r="F238" s="87">
        <v>-228600</v>
      </c>
      <c r="G238" s="87">
        <v>-2882.53</v>
      </c>
      <c r="H238" s="87">
        <v>-0.70809999999999995</v>
      </c>
    </row>
    <row r="239" spans="2:8">
      <c r="B239" s="88" t="s">
        <v>2202</v>
      </c>
      <c r="C239" s="116" t="s">
        <v>13</v>
      </c>
      <c r="D239" s="88" t="s">
        <v>189</v>
      </c>
      <c r="E239" s="88" t="s">
        <v>338</v>
      </c>
      <c r="F239" s="87">
        <v>-15400</v>
      </c>
      <c r="G239" s="87">
        <v>-286.25</v>
      </c>
      <c r="H239" s="87">
        <v>-7.0300000000000001E-2</v>
      </c>
    </row>
    <row r="240" spans="2:8">
      <c r="B240" s="88" t="s">
        <v>2203</v>
      </c>
      <c r="C240" s="116" t="s">
        <v>13</v>
      </c>
      <c r="D240" s="88" t="s">
        <v>30</v>
      </c>
      <c r="E240" s="88" t="s">
        <v>325</v>
      </c>
      <c r="F240" s="87">
        <v>-66600</v>
      </c>
      <c r="G240" s="87">
        <v>-774.09</v>
      </c>
      <c r="H240" s="87">
        <v>-0.19020000000000001</v>
      </c>
    </row>
    <row r="241" spans="2:8">
      <c r="B241" s="88" t="s">
        <v>2204</v>
      </c>
      <c r="C241" s="116" t="s">
        <v>13</v>
      </c>
      <c r="D241" s="88" t="s">
        <v>16</v>
      </c>
      <c r="E241" s="88" t="s">
        <v>17</v>
      </c>
      <c r="F241" s="87">
        <v>-290000</v>
      </c>
      <c r="G241" s="87">
        <v>-6067.96</v>
      </c>
      <c r="H241" s="87">
        <v>-1.4905999999999999</v>
      </c>
    </row>
    <row r="242" spans="2:8">
      <c r="B242" s="88" t="s">
        <v>2205</v>
      </c>
      <c r="C242" s="116" t="s">
        <v>13</v>
      </c>
      <c r="D242" s="88" t="s">
        <v>26</v>
      </c>
      <c r="E242" s="88" t="s">
        <v>27</v>
      </c>
      <c r="F242" s="87">
        <v>-241800</v>
      </c>
      <c r="G242" s="87">
        <v>-6168.68</v>
      </c>
      <c r="H242" s="87">
        <v>-1.5153000000000001</v>
      </c>
    </row>
    <row r="243" spans="2:8">
      <c r="B243" s="164" t="s">
        <v>64</v>
      </c>
      <c r="C243" s="167"/>
      <c r="D243" s="164"/>
      <c r="E243" s="164"/>
      <c r="F243" s="165"/>
      <c r="G243" s="165">
        <f>SUM(G12:G128)</f>
        <v>271917.58999999997</v>
      </c>
      <c r="H243" s="165">
        <f>SUM(H12:H128)</f>
        <v>66.77</v>
      </c>
    </row>
    <row r="244" spans="2:8">
      <c r="B244" s="161" t="s">
        <v>3</v>
      </c>
      <c r="C244" s="162" t="s">
        <v>4</v>
      </c>
      <c r="D244" s="161" t="s">
        <v>65</v>
      </c>
      <c r="E244" s="161" t="s">
        <v>6</v>
      </c>
      <c r="F244" s="163" t="s">
        <v>7</v>
      </c>
      <c r="G244" s="163" t="s">
        <v>8</v>
      </c>
      <c r="H244" s="163" t="s">
        <v>9</v>
      </c>
    </row>
    <row r="245" spans="2:8">
      <c r="B245" s="164" t="s">
        <v>66</v>
      </c>
    </row>
    <row r="246" spans="2:8">
      <c r="B246" s="164" t="s">
        <v>12</v>
      </c>
    </row>
    <row r="247" spans="2:8">
      <c r="B247" s="164" t="s">
        <v>67</v>
      </c>
    </row>
    <row r="248" spans="2:8">
      <c r="B248" s="88" t="s">
        <v>2536</v>
      </c>
      <c r="C248" s="116">
        <v>3.49</v>
      </c>
      <c r="D248" s="88" t="s">
        <v>69</v>
      </c>
      <c r="E248" s="88" t="s">
        <v>355</v>
      </c>
      <c r="F248" s="87">
        <v>4000000</v>
      </c>
      <c r="G248" s="87">
        <v>4038.99</v>
      </c>
      <c r="H248" s="87">
        <v>0.99</v>
      </c>
    </row>
    <row r="249" spans="2:8">
      <c r="B249" s="88" t="s">
        <v>2537</v>
      </c>
      <c r="C249" s="116">
        <v>4.68</v>
      </c>
      <c r="D249" s="88" t="s">
        <v>69</v>
      </c>
      <c r="E249" s="88" t="s">
        <v>357</v>
      </c>
      <c r="F249" s="87">
        <v>3500000</v>
      </c>
      <c r="G249" s="87">
        <v>3680.72</v>
      </c>
      <c r="H249" s="87">
        <v>0.9</v>
      </c>
    </row>
    <row r="250" spans="2:8">
      <c r="B250" s="88" t="s">
        <v>2879</v>
      </c>
      <c r="C250" s="116">
        <v>3.94</v>
      </c>
      <c r="D250" s="88" t="s">
        <v>69</v>
      </c>
      <c r="E250" s="88" t="s">
        <v>359</v>
      </c>
      <c r="F250" s="87">
        <v>3500000</v>
      </c>
      <c r="G250" s="87">
        <v>3638.43</v>
      </c>
      <c r="H250" s="87">
        <v>0.89</v>
      </c>
    </row>
    <row r="251" spans="2:8">
      <c r="B251" s="88" t="s">
        <v>2538</v>
      </c>
      <c r="C251" s="116">
        <v>4.82</v>
      </c>
      <c r="D251" s="88" t="s">
        <v>69</v>
      </c>
      <c r="E251" s="88" t="s">
        <v>361</v>
      </c>
      <c r="F251" s="87">
        <v>3500000</v>
      </c>
      <c r="G251" s="87">
        <v>3470.75</v>
      </c>
      <c r="H251" s="87">
        <v>0.85</v>
      </c>
    </row>
    <row r="252" spans="2:8">
      <c r="B252" s="88" t="s">
        <v>2543</v>
      </c>
      <c r="C252" s="116">
        <v>4.1900000000000004</v>
      </c>
      <c r="D252" s="88" t="s">
        <v>69</v>
      </c>
      <c r="E252" s="88" t="s">
        <v>362</v>
      </c>
      <c r="F252" s="87">
        <v>2500000</v>
      </c>
      <c r="G252" s="87">
        <v>2632.61</v>
      </c>
      <c r="H252" s="87">
        <v>0.65</v>
      </c>
    </row>
    <row r="253" spans="2:8">
      <c r="B253" s="88" t="s">
        <v>2539</v>
      </c>
      <c r="C253" s="116">
        <v>4.33</v>
      </c>
      <c r="D253" s="88" t="s">
        <v>69</v>
      </c>
      <c r="E253" s="88" t="s">
        <v>364</v>
      </c>
      <c r="F253" s="87">
        <v>2500000</v>
      </c>
      <c r="G253" s="87">
        <v>2607.13</v>
      </c>
      <c r="H253" s="87">
        <v>0.64</v>
      </c>
    </row>
    <row r="254" spans="2:8">
      <c r="B254" s="88" t="s">
        <v>2880</v>
      </c>
      <c r="C254" s="116">
        <v>3.8</v>
      </c>
      <c r="D254" s="88" t="s">
        <v>69</v>
      </c>
      <c r="E254" s="88" t="s">
        <v>365</v>
      </c>
      <c r="F254" s="87">
        <v>2500000</v>
      </c>
      <c r="G254" s="87">
        <v>2583.46</v>
      </c>
      <c r="H254" s="87">
        <v>0.63</v>
      </c>
    </row>
    <row r="255" spans="2:8">
      <c r="B255" s="88" t="s">
        <v>2540</v>
      </c>
      <c r="C255" s="116">
        <v>5.04</v>
      </c>
      <c r="D255" s="88" t="s">
        <v>69</v>
      </c>
      <c r="E255" s="88" t="s">
        <v>253</v>
      </c>
      <c r="F255" s="87">
        <v>2300000</v>
      </c>
      <c r="G255" s="87">
        <v>2440.08</v>
      </c>
      <c r="H255" s="87">
        <v>0.6</v>
      </c>
    </row>
    <row r="256" spans="2:8">
      <c r="B256" s="88" t="s">
        <v>2541</v>
      </c>
      <c r="C256" s="116">
        <v>4.71</v>
      </c>
      <c r="D256" s="88" t="s">
        <v>69</v>
      </c>
      <c r="E256" s="88" t="s">
        <v>367</v>
      </c>
      <c r="F256" s="87">
        <v>2200000</v>
      </c>
      <c r="G256" s="87">
        <v>2316.66</v>
      </c>
      <c r="H256" s="87">
        <v>0.56999999999999995</v>
      </c>
    </row>
    <row r="257" spans="2:8">
      <c r="B257" s="88" t="s">
        <v>2544</v>
      </c>
      <c r="C257" s="116">
        <v>4.01</v>
      </c>
      <c r="D257" s="88" t="s">
        <v>69</v>
      </c>
      <c r="E257" s="88" t="s">
        <v>78</v>
      </c>
      <c r="F257" s="87">
        <v>2200000</v>
      </c>
      <c r="G257" s="87">
        <v>2225.54</v>
      </c>
      <c r="H257" s="87">
        <v>0.55000000000000004</v>
      </c>
    </row>
    <row r="258" spans="2:8">
      <c r="B258" s="88" t="s">
        <v>2542</v>
      </c>
      <c r="C258" s="116">
        <v>5.04</v>
      </c>
      <c r="D258" s="88" t="s">
        <v>69</v>
      </c>
      <c r="E258" s="88" t="s">
        <v>368</v>
      </c>
      <c r="F258" s="87">
        <v>2000000</v>
      </c>
      <c r="G258" s="87">
        <v>2190.9499999999998</v>
      </c>
      <c r="H258" s="87">
        <v>0.54</v>
      </c>
    </row>
    <row r="259" spans="2:8">
      <c r="B259" s="88" t="s">
        <v>2881</v>
      </c>
      <c r="C259" s="116">
        <v>4.1100000000000003</v>
      </c>
      <c r="D259" s="88" t="s">
        <v>69</v>
      </c>
      <c r="E259" s="88" t="s">
        <v>369</v>
      </c>
      <c r="F259" s="87">
        <v>1500000</v>
      </c>
      <c r="G259" s="87">
        <v>1573.69</v>
      </c>
      <c r="H259" s="87">
        <v>0.39</v>
      </c>
    </row>
    <row r="260" spans="2:8">
      <c r="B260" s="88" t="s">
        <v>2882</v>
      </c>
      <c r="C260" s="116">
        <v>3.25</v>
      </c>
      <c r="D260" s="88" t="s">
        <v>69</v>
      </c>
      <c r="E260" s="88" t="s">
        <v>371</v>
      </c>
      <c r="F260" s="87">
        <v>1000000</v>
      </c>
      <c r="G260" s="87">
        <v>1010.6</v>
      </c>
      <c r="H260" s="87">
        <v>0.25</v>
      </c>
    </row>
    <row r="261" spans="2:8">
      <c r="B261" s="88" t="s">
        <v>2545</v>
      </c>
      <c r="C261" s="116">
        <v>4.78</v>
      </c>
      <c r="D261" s="88" t="s">
        <v>69</v>
      </c>
      <c r="E261" s="88" t="s">
        <v>372</v>
      </c>
      <c r="F261" s="87">
        <v>500000</v>
      </c>
      <c r="G261" s="87">
        <v>515</v>
      </c>
      <c r="H261" s="87">
        <v>0.13</v>
      </c>
    </row>
    <row r="262" spans="2:8">
      <c r="B262" s="164" t="s">
        <v>99</v>
      </c>
      <c r="C262" s="167"/>
      <c r="D262" s="164"/>
      <c r="E262" s="164"/>
      <c r="F262" s="165"/>
      <c r="G262" s="165">
        <f>SUM(G244:G261)</f>
        <v>34924.61</v>
      </c>
      <c r="H262" s="165">
        <f>SUM(H244:H261)</f>
        <v>8.58</v>
      </c>
    </row>
    <row r="263" spans="2:8">
      <c r="B263" s="164" t="s">
        <v>256</v>
      </c>
    </row>
    <row r="264" spans="2:8">
      <c r="B264" s="88" t="s">
        <v>2206</v>
      </c>
      <c r="C264" s="116">
        <v>4.95</v>
      </c>
      <c r="D264" s="88" t="s">
        <v>104</v>
      </c>
      <c r="E264" s="88" t="s">
        <v>373</v>
      </c>
      <c r="F264" s="87">
        <v>500</v>
      </c>
      <c r="G264" s="87">
        <v>4998.5200000000004</v>
      </c>
      <c r="H264" s="87">
        <v>1.23</v>
      </c>
    </row>
    <row r="265" spans="2:8">
      <c r="B265" s="88" t="s">
        <v>374</v>
      </c>
      <c r="C265" s="116">
        <v>4.24</v>
      </c>
      <c r="D265" s="88" t="s">
        <v>104</v>
      </c>
      <c r="E265" s="88" t="s">
        <v>375</v>
      </c>
      <c r="F265" s="87">
        <v>250</v>
      </c>
      <c r="G265" s="87">
        <v>2596.0500000000002</v>
      </c>
      <c r="H265" s="87">
        <v>0.64</v>
      </c>
    </row>
    <row r="266" spans="2:8">
      <c r="B266" s="88" t="s">
        <v>376</v>
      </c>
      <c r="C266" s="116">
        <v>4.67</v>
      </c>
      <c r="D266" s="88" t="s">
        <v>104</v>
      </c>
      <c r="E266" s="88" t="s">
        <v>377</v>
      </c>
      <c r="F266" s="87">
        <v>250</v>
      </c>
      <c r="G266" s="87">
        <v>2584.37</v>
      </c>
      <c r="H266" s="87">
        <v>0.63</v>
      </c>
    </row>
    <row r="267" spans="2:8">
      <c r="B267" s="88" t="s">
        <v>1069</v>
      </c>
      <c r="C267" s="116">
        <v>5.28</v>
      </c>
      <c r="D267" s="88" t="s">
        <v>104</v>
      </c>
      <c r="E267" s="88" t="s">
        <v>378</v>
      </c>
      <c r="F267" s="87">
        <v>250</v>
      </c>
      <c r="G267" s="87">
        <v>2559.21</v>
      </c>
      <c r="H267" s="87">
        <v>0.63</v>
      </c>
    </row>
    <row r="268" spans="2:8">
      <c r="B268" s="88" t="s">
        <v>2207</v>
      </c>
      <c r="C268" s="116">
        <v>5.0999999999999996</v>
      </c>
      <c r="D268" s="88" t="s">
        <v>104</v>
      </c>
      <c r="E268" s="88" t="s">
        <v>379</v>
      </c>
      <c r="F268" s="87">
        <v>250</v>
      </c>
      <c r="G268" s="87">
        <v>2474.6999999999998</v>
      </c>
      <c r="H268" s="87">
        <v>0.61</v>
      </c>
    </row>
    <row r="269" spans="2:8">
      <c r="B269" s="88" t="s">
        <v>2208</v>
      </c>
      <c r="C269" s="116">
        <v>4.8499999999999996</v>
      </c>
      <c r="D269" s="88" t="s">
        <v>104</v>
      </c>
      <c r="E269" s="88" t="s">
        <v>380</v>
      </c>
      <c r="F269" s="87">
        <v>200</v>
      </c>
      <c r="G269" s="87">
        <v>2049.0700000000002</v>
      </c>
      <c r="H269" s="87">
        <v>0.5</v>
      </c>
    </row>
    <row r="270" spans="2:8">
      <c r="B270" s="88" t="s">
        <v>2209</v>
      </c>
      <c r="C270" s="116">
        <v>4.57</v>
      </c>
      <c r="D270" s="88" t="s">
        <v>129</v>
      </c>
      <c r="E270" s="88" t="s">
        <v>381</v>
      </c>
      <c r="F270" s="87">
        <v>150</v>
      </c>
      <c r="G270" s="87">
        <v>1556.41</v>
      </c>
      <c r="H270" s="87">
        <v>0.38</v>
      </c>
    </row>
    <row r="271" spans="2:8">
      <c r="B271" s="88" t="s">
        <v>2210</v>
      </c>
      <c r="C271" s="116">
        <v>4.51</v>
      </c>
      <c r="D271" s="88" t="s">
        <v>104</v>
      </c>
      <c r="E271" s="88" t="s">
        <v>382</v>
      </c>
      <c r="F271" s="87">
        <v>150</v>
      </c>
      <c r="G271" s="87">
        <v>1550.91</v>
      </c>
      <c r="H271" s="87">
        <v>0.38</v>
      </c>
    </row>
    <row r="272" spans="2:8">
      <c r="B272" s="88" t="s">
        <v>2211</v>
      </c>
      <c r="C272" s="116">
        <v>5.05</v>
      </c>
      <c r="D272" s="88" t="s">
        <v>104</v>
      </c>
      <c r="E272" s="88" t="s">
        <v>383</v>
      </c>
      <c r="F272" s="87">
        <v>150</v>
      </c>
      <c r="G272" s="87">
        <v>1548.79</v>
      </c>
      <c r="H272" s="87">
        <v>0.38</v>
      </c>
    </row>
    <row r="273" spans="2:8">
      <c r="B273" s="88" t="s">
        <v>653</v>
      </c>
      <c r="C273" s="116">
        <v>4.05</v>
      </c>
      <c r="D273" s="88" t="s">
        <v>104</v>
      </c>
      <c r="E273" s="88" t="s">
        <v>384</v>
      </c>
      <c r="F273" s="87">
        <v>15</v>
      </c>
      <c r="G273" s="87">
        <v>1524.01</v>
      </c>
      <c r="H273" s="87">
        <v>0.37</v>
      </c>
    </row>
    <row r="274" spans="2:8">
      <c r="B274" s="88" t="s">
        <v>1182</v>
      </c>
      <c r="C274" s="116">
        <v>4.7</v>
      </c>
      <c r="D274" s="88" t="s">
        <v>129</v>
      </c>
      <c r="E274" s="88" t="s">
        <v>385</v>
      </c>
      <c r="F274" s="87">
        <v>100</v>
      </c>
      <c r="G274" s="87">
        <v>1037.6199999999999</v>
      </c>
      <c r="H274" s="87">
        <v>0.25</v>
      </c>
    </row>
    <row r="275" spans="2:8">
      <c r="B275" s="88" t="s">
        <v>386</v>
      </c>
      <c r="C275" s="116">
        <v>4.04</v>
      </c>
      <c r="D275" s="88" t="s">
        <v>104</v>
      </c>
      <c r="E275" s="88" t="s">
        <v>387</v>
      </c>
      <c r="F275" s="87">
        <v>100</v>
      </c>
      <c r="G275" s="87">
        <v>1018.48</v>
      </c>
      <c r="H275" s="87">
        <v>0.25</v>
      </c>
    </row>
    <row r="276" spans="2:8">
      <c r="B276" s="88" t="s">
        <v>1211</v>
      </c>
      <c r="C276" s="116">
        <v>4.25</v>
      </c>
      <c r="D276" s="88" t="s">
        <v>104</v>
      </c>
      <c r="E276" s="88" t="s">
        <v>388</v>
      </c>
      <c r="F276" s="87">
        <v>100</v>
      </c>
      <c r="G276" s="87">
        <v>1016.7</v>
      </c>
      <c r="H276" s="87">
        <v>0.25</v>
      </c>
    </row>
    <row r="277" spans="2:8">
      <c r="B277" s="88" t="s">
        <v>2212</v>
      </c>
      <c r="C277" s="116">
        <v>5.52</v>
      </c>
      <c r="D277" s="88" t="s">
        <v>104</v>
      </c>
      <c r="E277" s="88" t="s">
        <v>389</v>
      </c>
      <c r="F277" s="87">
        <v>50</v>
      </c>
      <c r="G277" s="87">
        <v>530.45000000000005</v>
      </c>
      <c r="H277" s="87">
        <v>0.13</v>
      </c>
    </row>
    <row r="278" spans="2:8">
      <c r="B278" s="88" t="s">
        <v>2213</v>
      </c>
      <c r="C278" s="116">
        <v>4.25</v>
      </c>
      <c r="D278" s="88" t="s">
        <v>104</v>
      </c>
      <c r="E278" s="88" t="s">
        <v>390</v>
      </c>
      <c r="F278" s="87">
        <v>50</v>
      </c>
      <c r="G278" s="87">
        <v>516.28</v>
      </c>
      <c r="H278" s="87">
        <v>0.13</v>
      </c>
    </row>
    <row r="279" spans="2:8">
      <c r="B279" s="88" t="s">
        <v>1042</v>
      </c>
      <c r="C279" s="116">
        <v>6.3</v>
      </c>
      <c r="D279" s="88" t="s">
        <v>104</v>
      </c>
      <c r="E279" s="88" t="s">
        <v>125</v>
      </c>
      <c r="F279" s="87">
        <v>50</v>
      </c>
      <c r="G279" s="87">
        <v>512.09</v>
      </c>
      <c r="H279" s="87">
        <v>0.13</v>
      </c>
    </row>
    <row r="280" spans="2:8">
      <c r="B280" s="88" t="s">
        <v>2214</v>
      </c>
      <c r="C280" s="116">
        <v>4.12</v>
      </c>
      <c r="D280" s="88" t="s">
        <v>104</v>
      </c>
      <c r="E280" s="88" t="s">
        <v>391</v>
      </c>
      <c r="F280" s="87">
        <v>50</v>
      </c>
      <c r="G280" s="87">
        <v>506.97</v>
      </c>
      <c r="H280" s="87">
        <v>0.12</v>
      </c>
    </row>
    <row r="281" spans="2:8">
      <c r="B281" s="164" t="s">
        <v>144</v>
      </c>
      <c r="C281" s="167"/>
      <c r="D281" s="164"/>
      <c r="E281" s="164"/>
      <c r="F281" s="165"/>
      <c r="G281" s="165">
        <f>SUM(G263:G280)</f>
        <v>28580.63</v>
      </c>
      <c r="H281" s="165">
        <f>SUM(H263:H280)</f>
        <v>7.01</v>
      </c>
    </row>
    <row r="282" spans="2:8">
      <c r="B282" s="164" t="s">
        <v>145</v>
      </c>
    </row>
    <row r="283" spans="2:8">
      <c r="B283" s="88" t="s">
        <v>2886</v>
      </c>
      <c r="C283" s="116">
        <v>3.47</v>
      </c>
      <c r="D283" s="88" t="s">
        <v>69</v>
      </c>
      <c r="E283" s="88" t="s">
        <v>392</v>
      </c>
      <c r="F283" s="87">
        <v>2500000</v>
      </c>
      <c r="G283" s="87">
        <v>2455.25</v>
      </c>
      <c r="H283" s="87">
        <v>0.6</v>
      </c>
    </row>
    <row r="284" spans="2:8">
      <c r="B284" s="88" t="s">
        <v>2887</v>
      </c>
      <c r="C284" s="116">
        <v>3.43</v>
      </c>
      <c r="D284" s="88" t="s">
        <v>69</v>
      </c>
      <c r="E284" s="88" t="s">
        <v>393</v>
      </c>
      <c r="F284" s="87">
        <v>2000000</v>
      </c>
      <c r="G284" s="87">
        <v>1969.64</v>
      </c>
      <c r="H284" s="87">
        <v>0.48</v>
      </c>
    </row>
    <row r="285" spans="2:8">
      <c r="B285" s="88" t="s">
        <v>2888</v>
      </c>
      <c r="C285" s="116">
        <v>3.15</v>
      </c>
      <c r="D285" s="88" t="s">
        <v>69</v>
      </c>
      <c r="E285" s="88" t="s">
        <v>394</v>
      </c>
      <c r="F285" s="87">
        <v>1500000</v>
      </c>
      <c r="G285" s="87">
        <v>1495.99</v>
      </c>
      <c r="H285" s="87">
        <v>0.37</v>
      </c>
    </row>
    <row r="286" spans="2:8">
      <c r="B286" s="88" t="s">
        <v>2889</v>
      </c>
      <c r="C286" s="116">
        <v>3.39</v>
      </c>
      <c r="D286" s="88" t="s">
        <v>69</v>
      </c>
      <c r="E286" s="88" t="s">
        <v>395</v>
      </c>
      <c r="F286" s="87">
        <v>1500000</v>
      </c>
      <c r="G286" s="87">
        <v>1480.35</v>
      </c>
      <c r="H286" s="87">
        <v>0.36</v>
      </c>
    </row>
    <row r="287" spans="2:8">
      <c r="B287" s="88" t="s">
        <v>2890</v>
      </c>
      <c r="C287" s="116">
        <v>3.44</v>
      </c>
      <c r="D287" s="88" t="s">
        <v>69</v>
      </c>
      <c r="E287" s="88" t="s">
        <v>396</v>
      </c>
      <c r="F287" s="87">
        <v>1000000</v>
      </c>
      <c r="G287" s="87">
        <v>983.53</v>
      </c>
      <c r="H287" s="87">
        <v>0.24</v>
      </c>
    </row>
    <row r="288" spans="2:8">
      <c r="B288" s="164" t="s">
        <v>150</v>
      </c>
      <c r="C288" s="167"/>
      <c r="D288" s="164"/>
      <c r="E288" s="164"/>
      <c r="F288" s="165"/>
      <c r="G288" s="165">
        <f>SUM(G282:G287)</f>
        <v>8384.76</v>
      </c>
      <c r="H288" s="165">
        <f>SUM(H282:H287)</f>
        <v>2.0499999999999998</v>
      </c>
    </row>
    <row r="289" spans="2:10">
      <c r="B289" s="164" t="s">
        <v>2883</v>
      </c>
    </row>
    <row r="290" spans="2:10">
      <c r="B290" s="88" t="s">
        <v>397</v>
      </c>
      <c r="G290" s="87">
        <v>2340</v>
      </c>
      <c r="H290" s="87">
        <v>0.5748161090421926</v>
      </c>
    </row>
    <row r="291" spans="2:10">
      <c r="B291" s="88" t="s">
        <v>398</v>
      </c>
      <c r="G291" s="87">
        <v>300</v>
      </c>
      <c r="H291" s="87">
        <v>7.3694372954127257E-2</v>
      </c>
    </row>
    <row r="292" spans="2:10">
      <c r="B292" s="88" t="s">
        <v>261</v>
      </c>
      <c r="G292" s="87">
        <v>13328</v>
      </c>
      <c r="H292" s="87">
        <v>3.2739953424420269</v>
      </c>
    </row>
    <row r="293" spans="2:10">
      <c r="B293" s="88" t="s">
        <v>399</v>
      </c>
      <c r="G293" s="87">
        <v>2730</v>
      </c>
      <c r="H293" s="87">
        <v>0.67061879388255807</v>
      </c>
    </row>
    <row r="294" spans="2:10">
      <c r="B294" s="88" t="s">
        <v>400</v>
      </c>
      <c r="G294" s="87">
        <v>12</v>
      </c>
      <c r="H294" s="87">
        <v>2.9477749181650902E-3</v>
      </c>
    </row>
    <row r="295" spans="2:10">
      <c r="B295" s="88" t="s">
        <v>2010</v>
      </c>
      <c r="G295" s="87">
        <v>5301</v>
      </c>
      <c r="H295" s="87">
        <v>1.3021795700994285</v>
      </c>
    </row>
    <row r="296" spans="2:10">
      <c r="B296" s="88" t="s">
        <v>401</v>
      </c>
      <c r="G296" s="87">
        <v>16342</v>
      </c>
      <c r="H296" s="87">
        <v>4.0143781427211591</v>
      </c>
    </row>
    <row r="297" spans="2:10">
      <c r="B297" s="88" t="s">
        <v>402</v>
      </c>
      <c r="G297" s="87">
        <v>4290</v>
      </c>
      <c r="H297" s="87">
        <v>1.0538295332440197</v>
      </c>
    </row>
    <row r="298" spans="2:10">
      <c r="B298" s="164" t="s">
        <v>2884</v>
      </c>
      <c r="C298" s="167"/>
      <c r="D298" s="164"/>
      <c r="E298" s="164"/>
      <c r="F298" s="165"/>
      <c r="G298" s="165">
        <f>SUM(G290:G297)</f>
        <v>44643</v>
      </c>
      <c r="H298" s="165">
        <f>SUM(H290:H297)</f>
        <v>10.966459639303679</v>
      </c>
    </row>
    <row r="299" spans="2:10">
      <c r="B299" s="164" t="s">
        <v>403</v>
      </c>
      <c r="C299" s="167"/>
      <c r="D299" s="164"/>
      <c r="E299" s="164"/>
      <c r="F299" s="165"/>
      <c r="G299" s="165">
        <v>11896.85</v>
      </c>
      <c r="H299" s="165">
        <v>2.92</v>
      </c>
    </row>
    <row r="300" spans="2:10">
      <c r="B300" s="164" t="s">
        <v>404</v>
      </c>
      <c r="C300" s="167"/>
      <c r="D300" s="164"/>
      <c r="E300" s="164"/>
      <c r="F300" s="165"/>
      <c r="G300" s="165">
        <v>135.36000000000001</v>
      </c>
      <c r="H300" s="165">
        <v>0.03</v>
      </c>
    </row>
    <row r="301" spans="2:10">
      <c r="B301" s="164" t="s">
        <v>153</v>
      </c>
      <c r="C301" s="167"/>
      <c r="D301" s="164"/>
      <c r="E301" s="164"/>
      <c r="F301" s="165"/>
      <c r="G301" s="10">
        <v>400482.80000000005</v>
      </c>
      <c r="H301" s="10">
        <v>98.38</v>
      </c>
      <c r="J301" s="168"/>
    </row>
    <row r="302" spans="2:10">
      <c r="B302" s="164" t="s">
        <v>405</v>
      </c>
      <c r="C302" s="167"/>
      <c r="D302" s="164"/>
      <c r="E302" s="164"/>
      <c r="F302" s="165"/>
      <c r="G302" s="10">
        <v>6603.9122877099644</v>
      </c>
      <c r="H302" s="10">
        <v>1.6200000000000045</v>
      </c>
    </row>
    <row r="303" spans="2:10">
      <c r="B303" s="164" t="s">
        <v>155</v>
      </c>
      <c r="C303" s="167"/>
      <c r="D303" s="164"/>
      <c r="E303" s="164"/>
      <c r="F303" s="165"/>
      <c r="G303" s="10">
        <v>407086.71228770999</v>
      </c>
      <c r="H303" s="10">
        <v>100</v>
      </c>
    </row>
    <row r="304" spans="2:10">
      <c r="B304" s="164" t="s">
        <v>156</v>
      </c>
    </row>
    <row r="305" spans="2:3">
      <c r="B305" s="164" t="s">
        <v>157</v>
      </c>
    </row>
    <row r="306" spans="2:3">
      <c r="B306" s="8" t="s">
        <v>3037</v>
      </c>
    </row>
    <row r="307" spans="2:3">
      <c r="B307" s="164" t="s">
        <v>160</v>
      </c>
    </row>
    <row r="308" spans="2:3">
      <c r="B308" s="164" t="s">
        <v>161</v>
      </c>
    </row>
    <row r="309" spans="2:3">
      <c r="B309" s="164" t="s">
        <v>162</v>
      </c>
    </row>
    <row r="310" spans="2:3">
      <c r="B310" s="164" t="s">
        <v>406</v>
      </c>
      <c r="C310" s="167"/>
    </row>
    <row r="311" spans="2:3">
      <c r="B311" s="164" t="s">
        <v>407</v>
      </c>
      <c r="C311" s="167"/>
    </row>
    <row r="312" spans="2:3">
      <c r="B312" s="164" t="s">
        <v>408</v>
      </c>
      <c r="C312" s="167"/>
    </row>
    <row r="313" spans="2:3">
      <c r="B313" s="164" t="s">
        <v>409</v>
      </c>
      <c r="C313" s="167"/>
    </row>
    <row r="314" spans="2:3">
      <c r="B314" s="164" t="s">
        <v>410</v>
      </c>
      <c r="C314" s="167"/>
    </row>
    <row r="315" spans="2:3">
      <c r="B315" s="164" t="s">
        <v>411</v>
      </c>
      <c r="C315" s="167"/>
    </row>
    <row r="316" spans="2:3">
      <c r="B316" s="164" t="s">
        <v>412</v>
      </c>
      <c r="C316" s="167"/>
    </row>
    <row r="317" spans="2:3">
      <c r="B317" s="164" t="s">
        <v>413</v>
      </c>
      <c r="C317" s="167"/>
    </row>
    <row r="318" spans="2:3">
      <c r="B318" s="164" t="s">
        <v>2366</v>
      </c>
      <c r="C318" s="167"/>
    </row>
    <row r="319" spans="2:3">
      <c r="B319" s="164" t="s">
        <v>175</v>
      </c>
    </row>
    <row r="320" spans="2:3">
      <c r="B320" s="164" t="s">
        <v>176</v>
      </c>
    </row>
    <row r="322" spans="2:12" s="214" customFormat="1">
      <c r="B322" s="241"/>
      <c r="C322" s="242"/>
      <c r="D322" s="243"/>
      <c r="E322" s="244"/>
      <c r="F322" s="215"/>
      <c r="G322" s="215"/>
      <c r="H322" s="215"/>
    </row>
    <row r="323" spans="2:12" s="214" customFormat="1" ht="14.25">
      <c r="B323" s="245" t="s">
        <v>3036</v>
      </c>
      <c r="C323" s="20"/>
      <c r="D323" s="243"/>
      <c r="E323" s="244"/>
      <c r="F323" s="215"/>
      <c r="G323" s="215"/>
      <c r="H323" s="215"/>
    </row>
    <row r="324" spans="2:12" s="214" customFormat="1" ht="25.5">
      <c r="B324" s="246" t="s">
        <v>2535</v>
      </c>
      <c r="C324" s="246" t="s">
        <v>3029</v>
      </c>
      <c r="D324" s="243"/>
      <c r="E324" s="244"/>
      <c r="F324" s="215"/>
      <c r="G324" s="215"/>
      <c r="H324" s="215"/>
    </row>
    <row r="325" spans="2:12" s="214" customFormat="1">
      <c r="B325" s="247" t="s">
        <v>3030</v>
      </c>
      <c r="C325" s="248">
        <v>0</v>
      </c>
      <c r="D325" s="243"/>
      <c r="E325" s="244"/>
      <c r="F325" s="215"/>
      <c r="G325" s="215"/>
      <c r="H325" s="215"/>
    </row>
    <row r="326" spans="2:12" s="214" customFormat="1">
      <c r="B326" s="247" t="s">
        <v>3031</v>
      </c>
      <c r="C326" s="248">
        <v>44643</v>
      </c>
      <c r="D326" s="243"/>
      <c r="E326" s="244"/>
      <c r="F326" s="215"/>
      <c r="G326" s="215"/>
      <c r="H326" s="215"/>
    </row>
    <row r="327" spans="2:12" s="214" customFormat="1">
      <c r="B327" s="247" t="s">
        <v>3032</v>
      </c>
      <c r="C327" s="248">
        <v>33700</v>
      </c>
      <c r="D327" s="243"/>
      <c r="E327" s="244"/>
      <c r="F327" s="215"/>
      <c r="G327" s="215"/>
      <c r="H327" s="215"/>
    </row>
    <row r="328" spans="2:12" s="214" customFormat="1">
      <c r="B328" s="247" t="s">
        <v>3033</v>
      </c>
      <c r="C328" s="248">
        <v>8500</v>
      </c>
      <c r="D328" s="243"/>
      <c r="E328" s="244"/>
      <c r="F328" s="215"/>
      <c r="G328" s="215"/>
      <c r="H328" s="215"/>
    </row>
    <row r="329" spans="2:12" s="214" customFormat="1">
      <c r="B329" s="13" t="s">
        <v>3034</v>
      </c>
      <c r="C329" s="248">
        <v>0</v>
      </c>
      <c r="D329" s="243"/>
      <c r="E329" s="244"/>
      <c r="F329" s="215"/>
      <c r="G329" s="215"/>
      <c r="H329" s="215"/>
    </row>
    <row r="330" spans="2:12" s="214" customFormat="1">
      <c r="B330" s="249" t="s">
        <v>3035</v>
      </c>
      <c r="C330" s="250">
        <f>SUM(C325:C329)</f>
        <v>86843</v>
      </c>
      <c r="D330" s="243"/>
      <c r="E330" s="244"/>
      <c r="F330" s="215"/>
      <c r="G330" s="215"/>
      <c r="H330" s="215"/>
    </row>
    <row r="331" spans="2:12" s="214" customFormat="1">
      <c r="B331" s="241"/>
      <c r="C331" s="242"/>
      <c r="D331" s="243"/>
      <c r="E331" s="244"/>
      <c r="F331" s="215"/>
      <c r="G331" s="215"/>
      <c r="H331" s="215"/>
    </row>
    <row r="333" spans="2:12" ht="15">
      <c r="B333" s="150" t="s">
        <v>2546</v>
      </c>
      <c r="C333" s="151">
        <v>44255</v>
      </c>
      <c r="L333" s="89"/>
    </row>
    <row r="334" spans="2:12" s="122" customFormat="1" ht="45">
      <c r="B334" s="171" t="s">
        <v>2547</v>
      </c>
      <c r="C334" s="171" t="s">
        <v>2548</v>
      </c>
      <c r="D334" s="90" t="s">
        <v>2549</v>
      </c>
      <c r="E334" s="171" t="s">
        <v>2550</v>
      </c>
      <c r="F334" s="171" t="s">
        <v>2551</v>
      </c>
      <c r="G334" s="172"/>
      <c r="H334" s="172"/>
      <c r="L334" s="200"/>
    </row>
    <row r="335" spans="2:12" ht="12.75" customHeight="1">
      <c r="B335" s="118" t="s">
        <v>2555</v>
      </c>
      <c r="C335" s="230">
        <v>-1386000</v>
      </c>
      <c r="D335" s="231">
        <v>126.573144949495</v>
      </c>
      <c r="E335" s="231">
        <v>129.25</v>
      </c>
      <c r="F335" s="267">
        <v>86843</v>
      </c>
    </row>
    <row r="336" spans="2:12" ht="12.75" customHeight="1">
      <c r="B336" s="118" t="s">
        <v>2556</v>
      </c>
      <c r="C336" s="230">
        <v>-248700</v>
      </c>
      <c r="D336" s="231">
        <v>2394.5740051467601</v>
      </c>
      <c r="E336" s="231">
        <v>2290.9</v>
      </c>
      <c r="F336" s="268"/>
    </row>
    <row r="337" spans="2:6" ht="12.75" customHeight="1">
      <c r="B337" s="118" t="s">
        <v>2557</v>
      </c>
      <c r="C337" s="230">
        <v>-191500</v>
      </c>
      <c r="D337" s="231">
        <v>1721.99890966057</v>
      </c>
      <c r="E337" s="231">
        <v>1743.85</v>
      </c>
      <c r="F337" s="268"/>
    </row>
    <row r="338" spans="2:6" ht="12.75" customHeight="1">
      <c r="B338" s="118" t="s">
        <v>2558</v>
      </c>
      <c r="C338" s="230">
        <v>-484250</v>
      </c>
      <c r="D338" s="231">
        <v>863.11132908621596</v>
      </c>
      <c r="E338" s="231">
        <v>860.8</v>
      </c>
      <c r="F338" s="268"/>
    </row>
    <row r="339" spans="2:6" ht="12.75" customHeight="1">
      <c r="B339" s="118" t="s">
        <v>2559</v>
      </c>
      <c r="C339" s="230">
        <v>-17500</v>
      </c>
      <c r="D339" s="231">
        <v>3004.4623080000001</v>
      </c>
      <c r="E339" s="231">
        <v>3064.55</v>
      </c>
      <c r="F339" s="268"/>
    </row>
    <row r="340" spans="2:6" ht="12.75" customHeight="1">
      <c r="B340" s="118" t="s">
        <v>2560</v>
      </c>
      <c r="C340" s="230">
        <v>-960000</v>
      </c>
      <c r="D340" s="231">
        <v>732.21094864583301</v>
      </c>
      <c r="E340" s="231">
        <v>729.25</v>
      </c>
      <c r="F340" s="268"/>
    </row>
    <row r="341" spans="2:6" ht="12.75" customHeight="1">
      <c r="B341" s="118" t="s">
        <v>2561</v>
      </c>
      <c r="C341" s="230">
        <v>-2975</v>
      </c>
      <c r="D341" s="231">
        <v>1226.76894117647</v>
      </c>
      <c r="E341" s="231">
        <v>1236.4000000000001</v>
      </c>
      <c r="F341" s="268"/>
    </row>
    <row r="342" spans="2:6" ht="12.75" customHeight="1">
      <c r="B342" s="118" t="s">
        <v>2562</v>
      </c>
      <c r="C342" s="230">
        <v>-400</v>
      </c>
      <c r="D342" s="231">
        <v>2782.3193000000001</v>
      </c>
      <c r="E342" s="231">
        <v>2740.4</v>
      </c>
      <c r="F342" s="268"/>
    </row>
    <row r="343" spans="2:6" ht="12.75" customHeight="1">
      <c r="B343" s="118" t="s">
        <v>2563</v>
      </c>
      <c r="C343" s="230">
        <v>-690000</v>
      </c>
      <c r="D343" s="231">
        <v>231.74200349275401</v>
      </c>
      <c r="E343" s="231">
        <v>232.8</v>
      </c>
      <c r="F343" s="268"/>
    </row>
    <row r="344" spans="2:6" ht="12.75" customHeight="1">
      <c r="B344" s="118" t="s">
        <v>2564</v>
      </c>
      <c r="C344" s="230">
        <v>-36000</v>
      </c>
      <c r="D344" s="231">
        <v>845.72531666666703</v>
      </c>
      <c r="E344" s="231">
        <v>836.6</v>
      </c>
      <c r="F344" s="268"/>
    </row>
    <row r="345" spans="2:6" ht="12.75" customHeight="1">
      <c r="B345" s="118" t="s">
        <v>2565</v>
      </c>
      <c r="C345" s="230">
        <v>-130900</v>
      </c>
      <c r="D345" s="231">
        <v>1485.7746961038999</v>
      </c>
      <c r="E345" s="231">
        <v>1445.3</v>
      </c>
      <c r="F345" s="268"/>
    </row>
    <row r="346" spans="2:6" ht="12.75" customHeight="1">
      <c r="B346" s="118" t="s">
        <v>2566</v>
      </c>
      <c r="C346" s="230">
        <v>-1421200</v>
      </c>
      <c r="D346" s="231">
        <v>136.99901621165199</v>
      </c>
      <c r="E346" s="231">
        <v>137.44999999999999</v>
      </c>
      <c r="F346" s="268"/>
    </row>
    <row r="347" spans="2:6" ht="12.75" customHeight="1">
      <c r="B347" s="118" t="s">
        <v>2567</v>
      </c>
      <c r="C347" s="230">
        <v>-366000</v>
      </c>
      <c r="D347" s="231">
        <v>600.86837314207696</v>
      </c>
      <c r="E347" s="231">
        <v>611.5</v>
      </c>
      <c r="F347" s="268"/>
    </row>
    <row r="348" spans="2:6" ht="12.75" customHeight="1">
      <c r="B348" s="118" t="s">
        <v>2568</v>
      </c>
      <c r="C348" s="230">
        <v>-2436000</v>
      </c>
      <c r="D348" s="231">
        <v>44.065797947454797</v>
      </c>
      <c r="E348" s="231">
        <v>47.75</v>
      </c>
      <c r="F348" s="268"/>
    </row>
    <row r="349" spans="2:6" ht="12.75" customHeight="1">
      <c r="B349" s="118" t="s">
        <v>2569</v>
      </c>
      <c r="C349" s="230">
        <v>-239400</v>
      </c>
      <c r="D349" s="231">
        <v>441.317949707602</v>
      </c>
      <c r="E349" s="231">
        <v>452.35</v>
      </c>
      <c r="F349" s="268"/>
    </row>
    <row r="350" spans="2:6" ht="12.75" customHeight="1">
      <c r="B350" s="118" t="s">
        <v>2570</v>
      </c>
      <c r="C350" s="230">
        <v>-54200</v>
      </c>
      <c r="D350" s="231">
        <v>3393.22956752768</v>
      </c>
      <c r="E350" s="231">
        <v>3380.55</v>
      </c>
      <c r="F350" s="268"/>
    </row>
    <row r="351" spans="2:6" ht="12.75" customHeight="1">
      <c r="B351" s="118" t="s">
        <v>2571</v>
      </c>
      <c r="C351" s="230">
        <v>-351690</v>
      </c>
      <c r="D351" s="231">
        <v>571.36620847905795</v>
      </c>
      <c r="E351" s="231">
        <v>559.1</v>
      </c>
      <c r="F351" s="268"/>
    </row>
    <row r="352" spans="2:6" ht="12.75" customHeight="1">
      <c r="B352" s="118" t="s">
        <v>2572</v>
      </c>
      <c r="C352" s="230">
        <v>-4600</v>
      </c>
      <c r="D352" s="231">
        <v>399.2201</v>
      </c>
      <c r="E352" s="231">
        <v>391.2</v>
      </c>
      <c r="F352" s="268"/>
    </row>
    <row r="353" spans="2:6" ht="12.75" customHeight="1">
      <c r="B353" s="118" t="s">
        <v>2573</v>
      </c>
      <c r="C353" s="230">
        <v>-31500</v>
      </c>
      <c r="D353" s="231">
        <v>10146.533862222201</v>
      </c>
      <c r="E353" s="231">
        <v>9699.9</v>
      </c>
      <c r="F353" s="268"/>
    </row>
    <row r="354" spans="2:6" ht="12.75" customHeight="1">
      <c r="B354" s="118" t="s">
        <v>2574</v>
      </c>
      <c r="C354" s="230">
        <v>-102250</v>
      </c>
      <c r="D354" s="231">
        <v>3973.0134331540298</v>
      </c>
      <c r="E354" s="231">
        <v>3821.85</v>
      </c>
      <c r="F354" s="268"/>
    </row>
    <row r="355" spans="2:6" ht="12.75" customHeight="1">
      <c r="B355" s="118" t="s">
        <v>2575</v>
      </c>
      <c r="C355" s="230">
        <v>-67100</v>
      </c>
      <c r="D355" s="231">
        <v>716.90911236959801</v>
      </c>
      <c r="E355" s="231">
        <v>684.1</v>
      </c>
      <c r="F355" s="268"/>
    </row>
    <row r="356" spans="2:6" ht="12.75" customHeight="1">
      <c r="B356" s="118" t="s">
        <v>2576</v>
      </c>
      <c r="C356" s="230">
        <v>-46000</v>
      </c>
      <c r="D356" s="231">
        <v>1600.90932717391</v>
      </c>
      <c r="E356" s="231">
        <v>1559.7</v>
      </c>
      <c r="F356" s="268"/>
    </row>
    <row r="357" spans="2:6" ht="12.75" customHeight="1">
      <c r="B357" s="118" t="s">
        <v>2577</v>
      </c>
      <c r="C357" s="230">
        <v>-675400</v>
      </c>
      <c r="D357" s="231">
        <v>444.00979206396198</v>
      </c>
      <c r="E357" s="231">
        <v>436</v>
      </c>
      <c r="F357" s="268"/>
    </row>
    <row r="358" spans="2:6" ht="12.75" customHeight="1">
      <c r="B358" s="118" t="s">
        <v>2578</v>
      </c>
      <c r="C358" s="230">
        <v>-1614600</v>
      </c>
      <c r="D358" s="231">
        <v>165.25233499318699</v>
      </c>
      <c r="E358" s="231">
        <v>157.6</v>
      </c>
      <c r="F358" s="268"/>
    </row>
    <row r="359" spans="2:6" ht="12.75" customHeight="1">
      <c r="B359" s="118" t="s">
        <v>2579</v>
      </c>
      <c r="C359" s="230">
        <v>-101595</v>
      </c>
      <c r="D359" s="231">
        <v>558.16686431418896</v>
      </c>
      <c r="E359" s="231">
        <v>560.9</v>
      </c>
      <c r="F359" s="268"/>
    </row>
    <row r="360" spans="2:6" ht="12.75" customHeight="1">
      <c r="B360" s="118" t="s">
        <v>2580</v>
      </c>
      <c r="C360" s="230">
        <v>-96375</v>
      </c>
      <c r="D360" s="231">
        <v>4617.38825566796</v>
      </c>
      <c r="E360" s="231">
        <v>4448.55</v>
      </c>
      <c r="F360" s="268"/>
    </row>
    <row r="361" spans="2:6" ht="12.75" customHeight="1">
      <c r="B361" s="118" t="s">
        <v>2581</v>
      </c>
      <c r="C361" s="230">
        <v>-633750</v>
      </c>
      <c r="D361" s="231">
        <v>506.27616355029602</v>
      </c>
      <c r="E361" s="231">
        <v>505.2</v>
      </c>
      <c r="F361" s="268"/>
    </row>
    <row r="362" spans="2:6" ht="12.75" customHeight="1">
      <c r="B362" s="118" t="s">
        <v>2582</v>
      </c>
      <c r="C362" s="230">
        <v>-111800</v>
      </c>
      <c r="D362" s="231">
        <v>3539.1365314847899</v>
      </c>
      <c r="E362" s="231">
        <v>3382.4</v>
      </c>
      <c r="F362" s="268"/>
    </row>
    <row r="363" spans="2:6" ht="12.75" customHeight="1">
      <c r="B363" s="118" t="s">
        <v>2583</v>
      </c>
      <c r="C363" s="230">
        <v>-1128600</v>
      </c>
      <c r="D363" s="231">
        <v>310.23367889420501</v>
      </c>
      <c r="E363" s="231">
        <v>303.5</v>
      </c>
      <c r="F363" s="268"/>
    </row>
    <row r="364" spans="2:6" ht="12.75" customHeight="1">
      <c r="B364" s="118" t="s">
        <v>2584</v>
      </c>
      <c r="C364" s="230">
        <v>-500</v>
      </c>
      <c r="D364" s="231">
        <v>2292.5407</v>
      </c>
      <c r="E364" s="231">
        <v>2303.5500000000002</v>
      </c>
      <c r="F364" s="268"/>
    </row>
    <row r="365" spans="2:6" ht="12.75" customHeight="1">
      <c r="B365" s="118" t="s">
        <v>2585</v>
      </c>
      <c r="C365" s="230">
        <v>-118800</v>
      </c>
      <c r="D365" s="231">
        <v>202.97242752525301</v>
      </c>
      <c r="E365" s="231">
        <v>203.2</v>
      </c>
      <c r="F365" s="268"/>
    </row>
    <row r="366" spans="2:6" ht="12.75" customHeight="1">
      <c r="B366" s="118" t="s">
        <v>2586</v>
      </c>
      <c r="C366" s="230">
        <v>-168350</v>
      </c>
      <c r="D366" s="231">
        <v>2586.2712487674498</v>
      </c>
      <c r="E366" s="231">
        <v>2512.9499999999998</v>
      </c>
      <c r="F366" s="268"/>
    </row>
    <row r="367" spans="2:6" ht="12.75" customHeight="1">
      <c r="B367" s="118" t="s">
        <v>2587</v>
      </c>
      <c r="C367" s="230">
        <v>-72600</v>
      </c>
      <c r="D367" s="231">
        <v>1339.6247987603299</v>
      </c>
      <c r="E367" s="231">
        <v>1313.05</v>
      </c>
      <c r="F367" s="268"/>
    </row>
    <row r="368" spans="2:6" ht="12.75" customHeight="1">
      <c r="B368" s="118" t="s">
        <v>2588</v>
      </c>
      <c r="C368" s="230">
        <v>-1460000</v>
      </c>
      <c r="D368" s="231">
        <v>84.038052054794505</v>
      </c>
      <c r="E368" s="231">
        <v>83.8</v>
      </c>
      <c r="F368" s="268"/>
    </row>
    <row r="369" spans="2:6" ht="12.75" customHeight="1">
      <c r="B369" s="118" t="s">
        <v>2589</v>
      </c>
      <c r="C369" s="230">
        <v>-171950</v>
      </c>
      <c r="D369" s="231">
        <v>1231.35173480663</v>
      </c>
      <c r="E369" s="231">
        <v>1208</v>
      </c>
      <c r="F369" s="268"/>
    </row>
    <row r="370" spans="2:6" ht="12.75" customHeight="1">
      <c r="B370" s="118" t="s">
        <v>2590</v>
      </c>
      <c r="C370" s="230">
        <v>-249000</v>
      </c>
      <c r="D370" s="231">
        <v>267.46145317269099</v>
      </c>
      <c r="E370" s="231">
        <v>273.39999999999998</v>
      </c>
      <c r="F370" s="268"/>
    </row>
    <row r="371" spans="2:6" ht="12.75" customHeight="1">
      <c r="B371" s="118" t="s">
        <v>2591</v>
      </c>
      <c r="C371" s="230">
        <v>-400000</v>
      </c>
      <c r="D371" s="231">
        <v>702.21261770000001</v>
      </c>
      <c r="E371" s="231">
        <v>688.35</v>
      </c>
      <c r="F371" s="268"/>
    </row>
    <row r="372" spans="2:6" ht="12.75" customHeight="1">
      <c r="B372" s="118" t="s">
        <v>2592</v>
      </c>
      <c r="C372" s="230">
        <v>-213900</v>
      </c>
      <c r="D372" s="231">
        <v>485.37822047685802</v>
      </c>
      <c r="E372" s="231">
        <v>469.1</v>
      </c>
      <c r="F372" s="268"/>
    </row>
    <row r="373" spans="2:6" ht="12.75" customHeight="1">
      <c r="B373" s="118" t="s">
        <v>2593</v>
      </c>
      <c r="C373" s="230">
        <v>-247500</v>
      </c>
      <c r="D373" s="231">
        <v>25.281297979798001</v>
      </c>
      <c r="E373" s="231">
        <v>26.05</v>
      </c>
      <c r="F373" s="268"/>
    </row>
    <row r="374" spans="2:6" ht="12.75" customHeight="1">
      <c r="B374" s="118" t="s">
        <v>2594</v>
      </c>
      <c r="C374" s="230">
        <v>-253500</v>
      </c>
      <c r="D374" s="231">
        <v>2194.6682526232698</v>
      </c>
      <c r="E374" s="231">
        <v>2139.75</v>
      </c>
      <c r="F374" s="268"/>
    </row>
    <row r="375" spans="2:6" ht="12.75" customHeight="1">
      <c r="B375" s="118" t="s">
        <v>2595</v>
      </c>
      <c r="C375" s="230">
        <v>-329400</v>
      </c>
      <c r="D375" s="231">
        <v>243.31944845173001</v>
      </c>
      <c r="E375" s="231">
        <v>242.8</v>
      </c>
      <c r="F375" s="268"/>
    </row>
    <row r="376" spans="2:6" ht="12.75" customHeight="1">
      <c r="B376" s="118" t="s">
        <v>2596</v>
      </c>
      <c r="C376" s="230">
        <v>-241800</v>
      </c>
      <c r="D376" s="231">
        <v>2690.4813975186098</v>
      </c>
      <c r="E376" s="231">
        <v>2551.15</v>
      </c>
      <c r="F376" s="268"/>
    </row>
    <row r="377" spans="2:6" ht="12.75" customHeight="1">
      <c r="B377" s="118" t="s">
        <v>2597</v>
      </c>
      <c r="C377" s="230">
        <v>-632800</v>
      </c>
      <c r="D377" s="231">
        <v>940.38232564791394</v>
      </c>
      <c r="E377" s="231">
        <v>914.95</v>
      </c>
      <c r="F377" s="268"/>
    </row>
    <row r="378" spans="2:6" ht="12.75" customHeight="1">
      <c r="B378" s="118" t="s">
        <v>2598</v>
      </c>
      <c r="C378" s="230">
        <v>-61000</v>
      </c>
      <c r="D378" s="231">
        <v>1132.69586311475</v>
      </c>
      <c r="E378" s="231">
        <v>1112.5999999999999</v>
      </c>
      <c r="F378" s="268"/>
    </row>
    <row r="379" spans="2:6" ht="12.75" customHeight="1">
      <c r="B379" s="118" t="s">
        <v>2599</v>
      </c>
      <c r="C379" s="230">
        <v>-234300</v>
      </c>
      <c r="D379" s="231">
        <v>704.71867025181405</v>
      </c>
      <c r="E379" s="231">
        <v>705.05</v>
      </c>
      <c r="F379" s="268"/>
    </row>
    <row r="380" spans="2:6" ht="12.75" customHeight="1">
      <c r="B380" s="118" t="s">
        <v>2600</v>
      </c>
      <c r="C380" s="230">
        <v>-4387500</v>
      </c>
      <c r="D380" s="231">
        <v>98.094838023931601</v>
      </c>
      <c r="E380" s="231">
        <v>98.35</v>
      </c>
      <c r="F380" s="268"/>
    </row>
    <row r="381" spans="2:6" ht="12.75" customHeight="1">
      <c r="B381" s="118" t="s">
        <v>2601</v>
      </c>
      <c r="C381" s="230">
        <v>-1384625</v>
      </c>
      <c r="D381" s="231">
        <v>627.34172396136103</v>
      </c>
      <c r="E381" s="231">
        <v>599.85</v>
      </c>
      <c r="F381" s="268"/>
    </row>
    <row r="382" spans="2:6" ht="12.75" customHeight="1">
      <c r="B382" s="118" t="s">
        <v>2602</v>
      </c>
      <c r="C382" s="230">
        <v>-2742400</v>
      </c>
      <c r="D382" s="231">
        <v>208.988933766044</v>
      </c>
      <c r="E382" s="231">
        <v>205.15</v>
      </c>
      <c r="F382" s="268"/>
    </row>
    <row r="383" spans="2:6" ht="12.75" customHeight="1">
      <c r="B383" s="118" t="s">
        <v>2603</v>
      </c>
      <c r="C383" s="230">
        <v>-228600</v>
      </c>
      <c r="D383" s="231">
        <v>1291.1982902449699</v>
      </c>
      <c r="E383" s="231">
        <v>1260.95</v>
      </c>
      <c r="F383" s="268"/>
    </row>
    <row r="384" spans="2:6" ht="12.75" customHeight="1">
      <c r="B384" s="118" t="s">
        <v>2604</v>
      </c>
      <c r="C384" s="230">
        <v>-28800</v>
      </c>
      <c r="D384" s="231">
        <v>1049.2159503472201</v>
      </c>
      <c r="E384" s="231">
        <v>1066</v>
      </c>
      <c r="F384" s="268"/>
    </row>
    <row r="385" spans="2:6" ht="12.75" customHeight="1">
      <c r="B385" s="118" t="s">
        <v>2605</v>
      </c>
      <c r="C385" s="230">
        <v>-237875</v>
      </c>
      <c r="D385" s="231">
        <v>512.63409471361001</v>
      </c>
      <c r="E385" s="231">
        <v>494.95</v>
      </c>
      <c r="F385" s="268"/>
    </row>
    <row r="386" spans="2:6" ht="12.75" customHeight="1">
      <c r="B386" s="118" t="s">
        <v>2606</v>
      </c>
      <c r="C386" s="230">
        <v>-34250</v>
      </c>
      <c r="D386" s="231">
        <v>5034.59455824818</v>
      </c>
      <c r="E386" s="231">
        <v>4920.7</v>
      </c>
      <c r="F386" s="268"/>
    </row>
    <row r="387" spans="2:6" ht="12.75" customHeight="1">
      <c r="B387" s="118" t="s">
        <v>2607</v>
      </c>
      <c r="C387" s="230">
        <v>-8610000</v>
      </c>
      <c r="D387" s="231">
        <v>12.2665074332172</v>
      </c>
      <c r="E387" s="231">
        <v>11.4</v>
      </c>
      <c r="F387" s="268"/>
    </row>
    <row r="388" spans="2:6" ht="12.75" customHeight="1">
      <c r="B388" s="118" t="s">
        <v>2608</v>
      </c>
      <c r="C388" s="230">
        <v>-445500</v>
      </c>
      <c r="D388" s="231">
        <v>482.15922873176203</v>
      </c>
      <c r="E388" s="231">
        <v>464.45</v>
      </c>
      <c r="F388" s="268"/>
    </row>
    <row r="389" spans="2:6" ht="12.75" customHeight="1">
      <c r="B389" s="118" t="s">
        <v>2609</v>
      </c>
      <c r="C389" s="230">
        <v>-24800</v>
      </c>
      <c r="D389" s="231">
        <v>229.579116129032</v>
      </c>
      <c r="E389" s="231">
        <v>219.25</v>
      </c>
      <c r="F389" s="268"/>
    </row>
    <row r="390" spans="2:6" ht="12.75" customHeight="1">
      <c r="B390" s="118" t="s">
        <v>2610</v>
      </c>
      <c r="C390" s="230">
        <v>-4500</v>
      </c>
      <c r="D390" s="231">
        <v>1538.6587666666701</v>
      </c>
      <c r="E390" s="231">
        <v>1621.85</v>
      </c>
      <c r="F390" s="268"/>
    </row>
    <row r="391" spans="2:6" ht="12.75" customHeight="1">
      <c r="B391" s="118" t="s">
        <v>2611</v>
      </c>
      <c r="C391" s="230">
        <v>-17425</v>
      </c>
      <c r="D391" s="231">
        <v>1418.3327936872299</v>
      </c>
      <c r="E391" s="231">
        <v>1430.2</v>
      </c>
      <c r="F391" s="268"/>
    </row>
    <row r="392" spans="2:6" ht="12.75" customHeight="1">
      <c r="B392" s="118" t="s">
        <v>2612</v>
      </c>
      <c r="C392" s="230">
        <v>-71825</v>
      </c>
      <c r="D392" s="231">
        <v>1790.5267933170901</v>
      </c>
      <c r="E392" s="231">
        <v>1768.5</v>
      </c>
      <c r="F392" s="268"/>
    </row>
    <row r="393" spans="2:6" ht="12.75" customHeight="1">
      <c r="B393" s="118" t="s">
        <v>2613</v>
      </c>
      <c r="C393" s="230">
        <v>-85000</v>
      </c>
      <c r="D393" s="231">
        <v>331.19728917647097</v>
      </c>
      <c r="E393" s="231">
        <v>337.3</v>
      </c>
      <c r="F393" s="268"/>
    </row>
    <row r="394" spans="2:6" ht="12.75" customHeight="1">
      <c r="B394" s="118" t="s">
        <v>2614</v>
      </c>
      <c r="C394" s="230">
        <v>-955800</v>
      </c>
      <c r="D394" s="231">
        <v>413.32752377066299</v>
      </c>
      <c r="E394" s="231">
        <v>398.05</v>
      </c>
      <c r="F394" s="268"/>
    </row>
    <row r="395" spans="2:6" ht="12.75" customHeight="1">
      <c r="B395" s="118" t="s">
        <v>2615</v>
      </c>
      <c r="C395" s="230">
        <v>-1200</v>
      </c>
      <c r="D395" s="231">
        <v>1788.5253333333301</v>
      </c>
      <c r="E395" s="231">
        <v>1791.4</v>
      </c>
      <c r="F395" s="268"/>
    </row>
    <row r="396" spans="2:6" ht="12.75" customHeight="1">
      <c r="B396" s="118" t="s">
        <v>2616</v>
      </c>
      <c r="C396" s="230">
        <v>-164050</v>
      </c>
      <c r="D396" s="231">
        <v>1018.48154410241</v>
      </c>
      <c r="E396" s="231">
        <v>1020.4</v>
      </c>
      <c r="F396" s="268"/>
    </row>
    <row r="397" spans="2:6" ht="12.75" customHeight="1">
      <c r="B397" s="118" t="s">
        <v>2617</v>
      </c>
      <c r="C397" s="230">
        <v>-435275</v>
      </c>
      <c r="D397" s="231">
        <v>1482.3605152374901</v>
      </c>
      <c r="E397" s="231">
        <v>1450.6</v>
      </c>
      <c r="F397" s="268"/>
    </row>
    <row r="398" spans="2:6" ht="12.75" customHeight="1">
      <c r="B398" s="118" t="s">
        <v>2618</v>
      </c>
      <c r="C398" s="230">
        <v>-348000</v>
      </c>
      <c r="D398" s="231">
        <v>440.186512873563</v>
      </c>
      <c r="E398" s="231">
        <v>431.15</v>
      </c>
      <c r="F398" s="268"/>
    </row>
    <row r="399" spans="2:6" ht="12.75" customHeight="1">
      <c r="B399" s="118" t="s">
        <v>2619</v>
      </c>
      <c r="C399" s="230">
        <v>-126000</v>
      </c>
      <c r="D399" s="231">
        <v>419.55823968253998</v>
      </c>
      <c r="E399" s="231">
        <v>396.45</v>
      </c>
      <c r="F399" s="268"/>
    </row>
    <row r="400" spans="2:6" ht="12.75" customHeight="1">
      <c r="B400" s="118" t="s">
        <v>2620</v>
      </c>
      <c r="C400" s="230">
        <v>-515200</v>
      </c>
      <c r="D400" s="231">
        <v>853.24640322205005</v>
      </c>
      <c r="E400" s="231">
        <v>811.05</v>
      </c>
      <c r="F400" s="268"/>
    </row>
    <row r="401" spans="2:6" ht="12.75" customHeight="1">
      <c r="B401" s="118" t="s">
        <v>2621</v>
      </c>
      <c r="C401" s="230">
        <v>-5600</v>
      </c>
      <c r="D401" s="231">
        <v>15435.404971428599</v>
      </c>
      <c r="E401" s="231">
        <v>14881.5</v>
      </c>
      <c r="F401" s="268"/>
    </row>
    <row r="402" spans="2:6" ht="12.75" customHeight="1">
      <c r="B402" s="118" t="s">
        <v>2622</v>
      </c>
      <c r="C402" s="230">
        <v>-30</v>
      </c>
      <c r="D402" s="231">
        <v>85982.966666666704</v>
      </c>
      <c r="E402" s="231">
        <v>85002.1</v>
      </c>
      <c r="F402" s="268"/>
    </row>
    <row r="403" spans="2:6" ht="12.75" customHeight="1">
      <c r="B403" s="118" t="s">
        <v>2623</v>
      </c>
      <c r="C403" s="230">
        <v>-103200</v>
      </c>
      <c r="D403" s="231">
        <v>7253.3735272286804</v>
      </c>
      <c r="E403" s="231">
        <v>6902.1</v>
      </c>
      <c r="F403" s="268"/>
    </row>
    <row r="404" spans="2:6" ht="12.75" customHeight="1">
      <c r="B404" s="118" t="s">
        <v>2624</v>
      </c>
      <c r="C404" s="230">
        <v>-413000</v>
      </c>
      <c r="D404" s="231">
        <v>212.47793462469701</v>
      </c>
      <c r="E404" s="231">
        <v>215</v>
      </c>
      <c r="F404" s="268"/>
    </row>
    <row r="405" spans="2:6" ht="12.75" customHeight="1">
      <c r="B405" s="118" t="s">
        <v>2625</v>
      </c>
      <c r="C405" s="230">
        <v>-62900</v>
      </c>
      <c r="D405" s="231">
        <v>964.98764976152597</v>
      </c>
      <c r="E405" s="231">
        <v>972.25</v>
      </c>
      <c r="F405" s="268"/>
    </row>
    <row r="406" spans="2:6" ht="12.75" customHeight="1">
      <c r="B406" s="118" t="s">
        <v>2626</v>
      </c>
      <c r="C406" s="230">
        <v>-61600</v>
      </c>
      <c r="D406" s="231">
        <v>1659.3701090909101</v>
      </c>
      <c r="E406" s="231">
        <v>1608.35</v>
      </c>
      <c r="F406" s="268"/>
    </row>
    <row r="407" spans="2:6" ht="12.75" customHeight="1">
      <c r="B407" s="118" t="s">
        <v>2627</v>
      </c>
      <c r="C407" s="230">
        <v>-1127500</v>
      </c>
      <c r="D407" s="231">
        <v>652.73880576496697</v>
      </c>
      <c r="E407" s="231">
        <v>679.95</v>
      </c>
      <c r="F407" s="268"/>
    </row>
    <row r="408" spans="2:6" ht="12.75" customHeight="1">
      <c r="B408" s="118" t="s">
        <v>2628</v>
      </c>
      <c r="C408" s="230">
        <v>-9100</v>
      </c>
      <c r="D408" s="231">
        <v>876.01051758241795</v>
      </c>
      <c r="E408" s="231">
        <v>870.85</v>
      </c>
      <c r="F408" s="268"/>
    </row>
    <row r="409" spans="2:6" ht="12.75" customHeight="1">
      <c r="B409" s="118" t="s">
        <v>2629</v>
      </c>
      <c r="C409" s="230">
        <v>-630000</v>
      </c>
      <c r="D409" s="231">
        <v>175.67354423809499</v>
      </c>
      <c r="E409" s="231">
        <v>176.5</v>
      </c>
      <c r="F409" s="268"/>
    </row>
    <row r="410" spans="2:6" ht="12.75" customHeight="1">
      <c r="B410" s="118" t="s">
        <v>2630</v>
      </c>
      <c r="C410" s="230">
        <v>-68250</v>
      </c>
      <c r="D410" s="231">
        <v>1305.7218165567799</v>
      </c>
      <c r="E410" s="231">
        <v>1294.6500000000001</v>
      </c>
      <c r="F410" s="268"/>
    </row>
    <row r="411" spans="2:6" ht="12.75" customHeight="1">
      <c r="B411" s="118" t="s">
        <v>2631</v>
      </c>
      <c r="C411" s="230">
        <v>-66600</v>
      </c>
      <c r="D411" s="231">
        <v>1162.9702921921901</v>
      </c>
      <c r="E411" s="231">
        <v>1162.3</v>
      </c>
      <c r="F411" s="268"/>
    </row>
    <row r="412" spans="2:6" ht="12.75" customHeight="1">
      <c r="B412" s="118" t="s">
        <v>2632</v>
      </c>
      <c r="C412" s="230">
        <v>-2040000</v>
      </c>
      <c r="D412" s="231">
        <v>53.337265196078398</v>
      </c>
      <c r="E412" s="231">
        <v>60.15</v>
      </c>
      <c r="F412" s="268"/>
    </row>
    <row r="413" spans="2:6" ht="12.75" customHeight="1">
      <c r="B413" s="118" t="s">
        <v>2633</v>
      </c>
      <c r="C413" s="230">
        <v>-9650</v>
      </c>
      <c r="D413" s="231">
        <v>16424.042768911899</v>
      </c>
      <c r="E413" s="231">
        <v>16148.15</v>
      </c>
      <c r="F413" s="268"/>
    </row>
    <row r="414" spans="2:6" ht="12.75" customHeight="1">
      <c r="B414" s="118" t="s">
        <v>2634</v>
      </c>
      <c r="C414" s="230">
        <v>-550</v>
      </c>
      <c r="D414" s="231">
        <v>1886.2223090909099</v>
      </c>
      <c r="E414" s="231">
        <v>1839</v>
      </c>
      <c r="F414" s="268"/>
    </row>
    <row r="415" spans="2:6" ht="12.75" customHeight="1">
      <c r="B415" s="118" t="s">
        <v>2635</v>
      </c>
      <c r="C415" s="230">
        <v>-4708200</v>
      </c>
      <c r="D415" s="231">
        <v>103.47393523427201</v>
      </c>
      <c r="E415" s="231">
        <v>107.6</v>
      </c>
      <c r="F415" s="268"/>
    </row>
    <row r="416" spans="2:6" ht="12.75" customHeight="1">
      <c r="B416" s="118" t="s">
        <v>2636</v>
      </c>
      <c r="C416" s="230">
        <v>-1762100</v>
      </c>
      <c r="D416" s="231">
        <v>124.255972595199</v>
      </c>
      <c r="E416" s="231">
        <v>126.65</v>
      </c>
      <c r="F416" s="268"/>
    </row>
    <row r="417" spans="2:6" ht="12.75" customHeight="1">
      <c r="B417" s="118" t="s">
        <v>2637</v>
      </c>
      <c r="C417" s="230">
        <v>-109000</v>
      </c>
      <c r="D417" s="231">
        <v>1790.1568246789</v>
      </c>
      <c r="E417" s="231">
        <v>1690.35</v>
      </c>
      <c r="F417" s="268"/>
    </row>
    <row r="418" spans="2:6" ht="12.75" customHeight="1">
      <c r="B418" s="118" t="s">
        <v>2638</v>
      </c>
      <c r="C418" s="230">
        <v>-812200</v>
      </c>
      <c r="D418" s="231">
        <v>122.938103767545</v>
      </c>
      <c r="E418" s="231">
        <v>123.55</v>
      </c>
      <c r="F418" s="268"/>
    </row>
    <row r="419" spans="2:6" ht="12.75" customHeight="1">
      <c r="B419" s="118" t="s">
        <v>2639</v>
      </c>
      <c r="C419" s="230">
        <v>-330</v>
      </c>
      <c r="D419" s="231">
        <v>28629.7319393939</v>
      </c>
      <c r="E419" s="231">
        <v>28183.65</v>
      </c>
      <c r="F419" s="268"/>
    </row>
    <row r="420" spans="2:6" ht="12.75" customHeight="1">
      <c r="B420" s="118" t="s">
        <v>2640</v>
      </c>
      <c r="C420" s="230">
        <v>-942000</v>
      </c>
      <c r="D420" s="231">
        <v>251.43276751592401</v>
      </c>
      <c r="E420" s="231">
        <v>255.8</v>
      </c>
      <c r="F420" s="268"/>
    </row>
    <row r="421" spans="2:6" ht="12.75" customHeight="1">
      <c r="B421" s="118" t="s">
        <v>2641</v>
      </c>
      <c r="C421" s="230">
        <v>-290000</v>
      </c>
      <c r="D421" s="231">
        <v>2066.5381324137902</v>
      </c>
      <c r="E421" s="231">
        <v>2092.4</v>
      </c>
      <c r="F421" s="268"/>
    </row>
    <row r="422" spans="2:6" ht="12.75" customHeight="1">
      <c r="B422" s="118" t="s">
        <v>2642</v>
      </c>
      <c r="C422" s="230">
        <v>-1099000</v>
      </c>
      <c r="D422" s="231">
        <v>607.79533384895399</v>
      </c>
      <c r="E422" s="231">
        <v>598.6</v>
      </c>
      <c r="F422" s="268"/>
    </row>
    <row r="423" spans="2:6" ht="12.75" customHeight="1">
      <c r="B423" s="118" t="s">
        <v>2643</v>
      </c>
      <c r="C423" s="230">
        <v>-15400</v>
      </c>
      <c r="D423" s="231">
        <v>1868.1563012987001</v>
      </c>
      <c r="E423" s="231">
        <v>1858.75</v>
      </c>
      <c r="F423" s="268"/>
    </row>
    <row r="424" spans="2:6" ht="12.75" customHeight="1">
      <c r="B424" s="118" t="s">
        <v>2644</v>
      </c>
      <c r="C424" s="230">
        <v>-1845000</v>
      </c>
      <c r="D424" s="231">
        <v>394.45137150135503</v>
      </c>
      <c r="E424" s="231">
        <v>392.3</v>
      </c>
      <c r="F424" s="268"/>
    </row>
    <row r="425" spans="2:6" ht="12.75" customHeight="1">
      <c r="B425" s="118" t="s">
        <v>2645</v>
      </c>
      <c r="C425" s="230">
        <v>-3610000</v>
      </c>
      <c r="D425" s="231">
        <v>71.280235096952893</v>
      </c>
      <c r="E425" s="231">
        <v>77.05</v>
      </c>
      <c r="F425" s="268"/>
    </row>
    <row r="426" spans="2:6" ht="12.75" customHeight="1">
      <c r="B426" s="118" t="s">
        <v>2646</v>
      </c>
      <c r="C426" s="230">
        <v>-2622600</v>
      </c>
      <c r="D426" s="231">
        <v>204.76924716693401</v>
      </c>
      <c r="E426" s="231">
        <v>208.4</v>
      </c>
      <c r="F426" s="268"/>
    </row>
    <row r="427" spans="2:6" ht="12.75" customHeight="1">
      <c r="B427" s="118" t="s">
        <v>2647</v>
      </c>
      <c r="C427" s="230">
        <v>-1450</v>
      </c>
      <c r="D427" s="231">
        <v>26603.1526137931</v>
      </c>
      <c r="E427" s="231">
        <v>26671.8</v>
      </c>
      <c r="F427" s="268"/>
    </row>
    <row r="428" spans="2:6" ht="12.75" customHeight="1">
      <c r="B428" s="118" t="s">
        <v>2648</v>
      </c>
      <c r="C428" s="230">
        <v>-7000</v>
      </c>
      <c r="D428" s="231">
        <v>5467.42976857143</v>
      </c>
      <c r="E428" s="231">
        <v>5451.35</v>
      </c>
      <c r="F428" s="268"/>
    </row>
    <row r="429" spans="2:6" ht="12.75" customHeight="1">
      <c r="B429" s="118" t="s">
        <v>2649</v>
      </c>
      <c r="C429" s="230">
        <v>-88500</v>
      </c>
      <c r="D429" s="231">
        <v>504.00429322033898</v>
      </c>
      <c r="E429" s="231">
        <v>494.2</v>
      </c>
      <c r="F429" s="268"/>
    </row>
    <row r="430" spans="2:6" ht="12.75" customHeight="1">
      <c r="B430" s="118" t="s">
        <v>2650</v>
      </c>
      <c r="C430" s="230">
        <v>-196800</v>
      </c>
      <c r="D430" s="231">
        <v>1384.14005447154</v>
      </c>
      <c r="E430" s="231">
        <v>1289.55</v>
      </c>
      <c r="F430" s="268"/>
    </row>
    <row r="431" spans="2:6" ht="12.75" customHeight="1">
      <c r="B431" s="118" t="s">
        <v>2651</v>
      </c>
      <c r="C431" s="230">
        <v>-410250</v>
      </c>
      <c r="D431" s="231">
        <v>869.88327285801302</v>
      </c>
      <c r="E431" s="231">
        <v>870.85</v>
      </c>
      <c r="F431" s="268"/>
    </row>
    <row r="432" spans="2:6" ht="12.75" customHeight="1">
      <c r="B432" s="118" t="s">
        <v>2652</v>
      </c>
      <c r="C432" s="230">
        <v>-444000</v>
      </c>
      <c r="D432" s="231">
        <v>626.52372963964001</v>
      </c>
      <c r="E432" s="231">
        <v>743.3</v>
      </c>
      <c r="F432" s="268"/>
    </row>
    <row r="433" spans="2:6" ht="12.75" customHeight="1">
      <c r="B433" s="118" t="s">
        <v>2653</v>
      </c>
      <c r="C433" s="230">
        <v>-1499100</v>
      </c>
      <c r="D433" s="231">
        <v>323.86986863451398</v>
      </c>
      <c r="E433" s="231">
        <v>324.95</v>
      </c>
      <c r="F433" s="268"/>
    </row>
    <row r="434" spans="2:6" ht="12.75" customHeight="1">
      <c r="B434" s="118" t="s">
        <v>2654</v>
      </c>
      <c r="C434" s="230">
        <v>-5100</v>
      </c>
      <c r="D434" s="231">
        <v>699.91</v>
      </c>
      <c r="E434" s="231">
        <v>720.9</v>
      </c>
      <c r="F434" s="268"/>
    </row>
    <row r="435" spans="2:6" ht="12.75" customHeight="1">
      <c r="B435" s="118" t="s">
        <v>2655</v>
      </c>
      <c r="C435" s="230">
        <v>-1011500</v>
      </c>
      <c r="D435" s="231">
        <v>697.47187756796802</v>
      </c>
      <c r="E435" s="231">
        <v>718.25</v>
      </c>
      <c r="F435" s="268"/>
    </row>
    <row r="436" spans="2:6" ht="12.75" customHeight="1">
      <c r="B436" s="118" t="s">
        <v>2656</v>
      </c>
      <c r="C436" s="230">
        <v>-315900</v>
      </c>
      <c r="D436" s="231">
        <v>630.11081418170295</v>
      </c>
      <c r="E436" s="231">
        <v>612.35</v>
      </c>
      <c r="F436" s="268"/>
    </row>
    <row r="437" spans="2:6" ht="12.75" customHeight="1">
      <c r="B437" s="118" t="s">
        <v>2657</v>
      </c>
      <c r="C437" s="230">
        <v>-5710500</v>
      </c>
      <c r="D437" s="231">
        <v>90.435869421241605</v>
      </c>
      <c r="E437" s="231">
        <v>95.55</v>
      </c>
      <c r="F437" s="268"/>
    </row>
    <row r="438" spans="2:6" ht="12.75" customHeight="1">
      <c r="B438" s="118" t="s">
        <v>2658</v>
      </c>
      <c r="C438" s="230">
        <v>-315000</v>
      </c>
      <c r="D438" s="231">
        <v>595.43003117460296</v>
      </c>
      <c r="E438" s="231">
        <v>595.9</v>
      </c>
      <c r="F438" s="268"/>
    </row>
    <row r="439" spans="2:6" ht="12.75" customHeight="1">
      <c r="B439" s="118" t="s">
        <v>2659</v>
      </c>
      <c r="C439" s="230">
        <v>-366750</v>
      </c>
      <c r="D439" s="231">
        <v>1435.9318200136299</v>
      </c>
      <c r="E439" s="231">
        <v>1411.7</v>
      </c>
      <c r="F439" s="268"/>
    </row>
    <row r="440" spans="2:6" ht="12.75" customHeight="1">
      <c r="B440" s="118" t="s">
        <v>2660</v>
      </c>
      <c r="C440" s="230">
        <v>-258000</v>
      </c>
      <c r="D440" s="231">
        <v>3022.69257093023</v>
      </c>
      <c r="E440" s="231">
        <v>2909</v>
      </c>
      <c r="F440" s="268"/>
    </row>
    <row r="441" spans="2:6" ht="12.75" customHeight="1">
      <c r="B441" s="118" t="s">
        <v>2661</v>
      </c>
      <c r="C441" s="230">
        <v>-410400</v>
      </c>
      <c r="D441" s="231">
        <v>969.39250029239804</v>
      </c>
      <c r="E441" s="231">
        <v>923.65</v>
      </c>
      <c r="F441" s="268"/>
    </row>
    <row r="442" spans="2:6" ht="12.75" customHeight="1">
      <c r="B442" s="118" t="s">
        <v>2662</v>
      </c>
      <c r="C442" s="230">
        <v>-64000</v>
      </c>
      <c r="D442" s="231">
        <v>2465.0841784375002</v>
      </c>
      <c r="E442" s="231">
        <v>2441.4</v>
      </c>
      <c r="F442" s="268"/>
    </row>
    <row r="443" spans="2:6" ht="12.75" customHeight="1">
      <c r="B443" s="118" t="s">
        <v>2663</v>
      </c>
      <c r="C443" s="230">
        <v>-141000</v>
      </c>
      <c r="D443" s="231">
        <v>376.60344822694998</v>
      </c>
      <c r="E443" s="231">
        <v>383.55</v>
      </c>
      <c r="F443" s="268"/>
    </row>
    <row r="444" spans="2:6" ht="12.75" customHeight="1">
      <c r="B444" s="118" t="s">
        <v>2664</v>
      </c>
      <c r="C444" s="230">
        <v>-456300</v>
      </c>
      <c r="D444" s="231">
        <v>549.70504304185795</v>
      </c>
      <c r="E444" s="231">
        <v>564.85</v>
      </c>
      <c r="F444" s="268"/>
    </row>
    <row r="445" spans="2:6" ht="12.75" customHeight="1">
      <c r="B445" s="118" t="s">
        <v>2665</v>
      </c>
      <c r="C445" s="230">
        <v>-43600</v>
      </c>
      <c r="D445" s="231">
        <v>6268.88120504587</v>
      </c>
      <c r="E445" s="231">
        <v>6152.45</v>
      </c>
      <c r="F445" s="268"/>
    </row>
    <row r="446" spans="2:6" ht="12.75" customHeight="1">
      <c r="B446" s="118" t="s">
        <v>2666</v>
      </c>
      <c r="C446" s="230">
        <v>-658750</v>
      </c>
      <c r="D446" s="231">
        <v>558.10143360910797</v>
      </c>
      <c r="E446" s="231">
        <v>536.5</v>
      </c>
      <c r="F446" s="268"/>
    </row>
    <row r="447" spans="2:6" ht="12.75" customHeight="1">
      <c r="B447" s="118" t="s">
        <v>2667</v>
      </c>
      <c r="C447" s="230">
        <v>-116000</v>
      </c>
      <c r="D447" s="231">
        <v>1009.48199568966</v>
      </c>
      <c r="E447" s="231">
        <v>1023.25</v>
      </c>
      <c r="F447" s="268"/>
    </row>
    <row r="448" spans="2:6" ht="12.75" customHeight="1">
      <c r="B448" s="118" t="s">
        <v>2668</v>
      </c>
      <c r="C448" s="230">
        <v>-582000</v>
      </c>
      <c r="D448" s="231">
        <v>206.52034003436401</v>
      </c>
      <c r="E448" s="231">
        <v>201.7</v>
      </c>
      <c r="F448" s="269"/>
    </row>
    <row r="451" spans="2:3" ht="15">
      <c r="B451" s="232" t="s">
        <v>2669</v>
      </c>
      <c r="C451" s="233">
        <v>0.66769999999999996</v>
      </c>
    </row>
    <row r="453" spans="2:3" ht="15">
      <c r="B453" s="234" t="s">
        <v>2670</v>
      </c>
      <c r="C453" s="235"/>
    </row>
    <row r="454" spans="2:3" ht="15">
      <c r="B454" s="234"/>
      <c r="C454" s="235"/>
    </row>
    <row r="455" spans="2:3" ht="15.75">
      <c r="B455" s="147" t="s">
        <v>2671</v>
      </c>
      <c r="C455" s="148" t="s">
        <v>2672</v>
      </c>
    </row>
    <row r="456" spans="2:3" ht="15">
      <c r="B456" s="134" t="s">
        <v>2673</v>
      </c>
      <c r="C456" s="135">
        <v>21</v>
      </c>
    </row>
    <row r="457" spans="2:3" ht="15">
      <c r="B457" s="134" t="s">
        <v>2907</v>
      </c>
      <c r="C457" s="135">
        <v>15</v>
      </c>
    </row>
    <row r="458" spans="2:3" ht="15">
      <c r="B458" s="134" t="s">
        <v>2674</v>
      </c>
      <c r="C458" s="135">
        <v>20</v>
      </c>
    </row>
    <row r="459" spans="2:3" ht="15">
      <c r="B459" s="134" t="s">
        <v>2908</v>
      </c>
      <c r="C459" s="135">
        <v>9</v>
      </c>
    </row>
    <row r="460" spans="2:3" ht="15">
      <c r="B460" s="134" t="s">
        <v>2675</v>
      </c>
      <c r="C460" s="135">
        <v>19</v>
      </c>
    </row>
    <row r="461" spans="2:3" ht="15">
      <c r="B461" s="134" t="s">
        <v>2909</v>
      </c>
      <c r="C461" s="135">
        <v>8</v>
      </c>
    </row>
    <row r="462" spans="2:3" ht="15">
      <c r="B462" s="134" t="s">
        <v>2676</v>
      </c>
      <c r="C462" s="135">
        <v>9</v>
      </c>
    </row>
    <row r="463" spans="2:3" ht="15">
      <c r="B463" s="134" t="s">
        <v>2910</v>
      </c>
      <c r="C463" s="135">
        <v>10</v>
      </c>
    </row>
    <row r="464" spans="2:3" ht="15">
      <c r="B464" s="134" t="s">
        <v>2677</v>
      </c>
      <c r="C464" s="135">
        <v>16</v>
      </c>
    </row>
    <row r="465" spans="2:3" ht="15">
      <c r="B465" s="134" t="s">
        <v>2911</v>
      </c>
      <c r="C465" s="135">
        <v>10</v>
      </c>
    </row>
    <row r="466" spans="2:3" ht="15">
      <c r="B466" s="134" t="s">
        <v>2678</v>
      </c>
      <c r="C466" s="135">
        <v>9</v>
      </c>
    </row>
    <row r="467" spans="2:3" ht="15">
      <c r="B467" s="134" t="s">
        <v>2912</v>
      </c>
      <c r="C467" s="135">
        <v>10</v>
      </c>
    </row>
    <row r="468" spans="2:3" ht="15">
      <c r="B468" s="134" t="s">
        <v>2679</v>
      </c>
      <c r="C468" s="135">
        <v>19</v>
      </c>
    </row>
    <row r="469" spans="2:3" ht="15">
      <c r="B469" s="134" t="s">
        <v>2913</v>
      </c>
      <c r="C469" s="135">
        <v>8</v>
      </c>
    </row>
    <row r="470" spans="2:3" ht="15">
      <c r="B470" s="134" t="s">
        <v>2914</v>
      </c>
      <c r="C470" s="135">
        <v>1</v>
      </c>
    </row>
    <row r="471" spans="2:3" ht="15">
      <c r="B471" s="134" t="s">
        <v>2680</v>
      </c>
      <c r="C471" s="135">
        <v>18</v>
      </c>
    </row>
    <row r="472" spans="2:3" ht="15">
      <c r="B472" s="134" t="s">
        <v>2915</v>
      </c>
      <c r="C472" s="135">
        <v>6</v>
      </c>
    </row>
    <row r="473" spans="2:3" ht="15">
      <c r="B473" s="134" t="s">
        <v>2916</v>
      </c>
      <c r="C473" s="135">
        <v>1</v>
      </c>
    </row>
    <row r="474" spans="2:3" ht="15">
      <c r="B474" s="134" t="s">
        <v>2681</v>
      </c>
      <c r="C474" s="135">
        <v>18</v>
      </c>
    </row>
    <row r="475" spans="2:3" ht="15">
      <c r="B475" s="134" t="s">
        <v>2917</v>
      </c>
      <c r="C475" s="135">
        <v>10</v>
      </c>
    </row>
    <row r="476" spans="2:3" ht="15">
      <c r="B476" s="134" t="s">
        <v>2682</v>
      </c>
      <c r="C476" s="135">
        <v>11</v>
      </c>
    </row>
    <row r="477" spans="2:3" ht="15">
      <c r="B477" s="134" t="s">
        <v>2918</v>
      </c>
      <c r="C477" s="135">
        <v>12</v>
      </c>
    </row>
    <row r="478" spans="2:3" ht="15">
      <c r="B478" s="134" t="s">
        <v>2683</v>
      </c>
      <c r="C478" s="135">
        <v>13</v>
      </c>
    </row>
    <row r="479" spans="2:3" ht="15">
      <c r="B479" s="134" t="s">
        <v>2919</v>
      </c>
      <c r="C479" s="135">
        <v>8</v>
      </c>
    </row>
    <row r="480" spans="2:3" ht="15">
      <c r="B480" s="134" t="s">
        <v>2684</v>
      </c>
      <c r="C480" s="135">
        <v>7</v>
      </c>
    </row>
    <row r="481" spans="2:3" ht="15">
      <c r="B481" s="134" t="s">
        <v>2920</v>
      </c>
      <c r="C481" s="135">
        <v>3</v>
      </c>
    </row>
    <row r="482" spans="2:3" ht="15">
      <c r="B482" s="134" t="s">
        <v>2825</v>
      </c>
      <c r="C482" s="135">
        <v>4</v>
      </c>
    </row>
    <row r="483" spans="2:3" ht="15">
      <c r="B483" s="134" t="s">
        <v>2921</v>
      </c>
      <c r="C483" s="135">
        <v>12</v>
      </c>
    </row>
    <row r="484" spans="2:3" ht="15">
      <c r="B484" s="134" t="s">
        <v>2685</v>
      </c>
      <c r="C484" s="135">
        <v>5</v>
      </c>
    </row>
    <row r="485" spans="2:3" ht="15">
      <c r="B485" s="134" t="s">
        <v>2686</v>
      </c>
      <c r="C485" s="135">
        <v>7</v>
      </c>
    </row>
    <row r="486" spans="2:3" ht="15">
      <c r="B486" s="134" t="s">
        <v>2687</v>
      </c>
      <c r="C486" s="135">
        <v>16</v>
      </c>
    </row>
    <row r="487" spans="2:3" ht="15">
      <c r="B487" s="134" t="s">
        <v>2922</v>
      </c>
      <c r="C487" s="135">
        <v>9</v>
      </c>
    </row>
    <row r="488" spans="2:3" ht="15">
      <c r="B488" s="134" t="s">
        <v>2688</v>
      </c>
      <c r="C488" s="135">
        <v>11</v>
      </c>
    </row>
    <row r="489" spans="2:3" ht="15">
      <c r="B489" s="134" t="s">
        <v>2923</v>
      </c>
      <c r="C489" s="135">
        <v>4</v>
      </c>
    </row>
    <row r="490" spans="2:3" ht="15">
      <c r="B490" s="134" t="s">
        <v>2689</v>
      </c>
      <c r="C490" s="135">
        <v>11</v>
      </c>
    </row>
    <row r="491" spans="2:3" ht="15">
      <c r="B491" s="134" t="s">
        <v>2924</v>
      </c>
      <c r="C491" s="135">
        <v>5</v>
      </c>
    </row>
    <row r="492" spans="2:3" ht="15">
      <c r="B492" s="134" t="s">
        <v>2690</v>
      </c>
      <c r="C492" s="135">
        <v>23</v>
      </c>
    </row>
    <row r="493" spans="2:3" ht="15">
      <c r="B493" s="134" t="s">
        <v>2925</v>
      </c>
      <c r="C493" s="135">
        <v>9</v>
      </c>
    </row>
    <row r="494" spans="2:3" ht="15">
      <c r="B494" s="134" t="s">
        <v>2691</v>
      </c>
      <c r="C494" s="135">
        <v>11</v>
      </c>
    </row>
    <row r="495" spans="2:3" ht="15">
      <c r="B495" s="134" t="s">
        <v>2926</v>
      </c>
      <c r="C495" s="135">
        <v>7</v>
      </c>
    </row>
    <row r="496" spans="2:3" ht="15">
      <c r="B496" s="134" t="s">
        <v>2692</v>
      </c>
      <c r="C496" s="135">
        <v>7</v>
      </c>
    </row>
    <row r="497" spans="2:3" ht="15">
      <c r="B497" s="134" t="s">
        <v>2927</v>
      </c>
      <c r="C497" s="135">
        <v>3</v>
      </c>
    </row>
    <row r="498" spans="2:3" ht="15">
      <c r="B498" s="134" t="s">
        <v>2693</v>
      </c>
      <c r="C498" s="135">
        <v>8</v>
      </c>
    </row>
    <row r="499" spans="2:3" ht="15">
      <c r="B499" s="134" t="s">
        <v>2928</v>
      </c>
      <c r="C499" s="135">
        <v>9</v>
      </c>
    </row>
    <row r="500" spans="2:3" ht="15">
      <c r="B500" s="134" t="s">
        <v>2694</v>
      </c>
      <c r="C500" s="135">
        <v>2</v>
      </c>
    </row>
    <row r="501" spans="2:3" ht="15">
      <c r="B501" s="134" t="s">
        <v>2695</v>
      </c>
      <c r="C501" s="135">
        <v>19</v>
      </c>
    </row>
    <row r="502" spans="2:3" ht="15">
      <c r="B502" s="134" t="s">
        <v>2929</v>
      </c>
      <c r="C502" s="135">
        <v>10</v>
      </c>
    </row>
    <row r="503" spans="2:3" ht="15">
      <c r="B503" s="134" t="s">
        <v>2696</v>
      </c>
      <c r="C503" s="135">
        <v>20</v>
      </c>
    </row>
    <row r="504" spans="2:3" ht="15">
      <c r="B504" s="134" t="s">
        <v>2930</v>
      </c>
      <c r="C504" s="135">
        <v>9</v>
      </c>
    </row>
    <row r="505" spans="2:3" ht="15">
      <c r="B505" s="134" t="s">
        <v>2697</v>
      </c>
      <c r="C505" s="135">
        <v>15</v>
      </c>
    </row>
    <row r="506" spans="2:3" ht="15">
      <c r="B506" s="134" t="s">
        <v>2931</v>
      </c>
      <c r="C506" s="135">
        <v>9</v>
      </c>
    </row>
    <row r="507" spans="2:3" ht="15">
      <c r="B507" s="134" t="s">
        <v>2698</v>
      </c>
      <c r="C507" s="135">
        <v>13</v>
      </c>
    </row>
    <row r="508" spans="2:3" ht="15">
      <c r="B508" s="134" t="s">
        <v>2932</v>
      </c>
      <c r="C508" s="135">
        <v>10</v>
      </c>
    </row>
    <row r="509" spans="2:3" ht="15">
      <c r="B509" s="134" t="s">
        <v>2699</v>
      </c>
      <c r="C509" s="135">
        <v>7</v>
      </c>
    </row>
    <row r="510" spans="2:3" ht="15">
      <c r="B510" s="134" t="s">
        <v>2700</v>
      </c>
      <c r="C510" s="135">
        <v>7</v>
      </c>
    </row>
    <row r="511" spans="2:3" ht="15">
      <c r="B511" s="134" t="s">
        <v>2701</v>
      </c>
      <c r="C511" s="135">
        <v>2</v>
      </c>
    </row>
    <row r="512" spans="2:3" ht="15">
      <c r="B512" s="134" t="s">
        <v>2702</v>
      </c>
      <c r="C512" s="135">
        <v>16</v>
      </c>
    </row>
    <row r="513" spans="2:3" ht="15">
      <c r="B513" s="134" t="s">
        <v>2933</v>
      </c>
      <c r="C513" s="135">
        <v>34</v>
      </c>
    </row>
    <row r="514" spans="2:3" ht="15">
      <c r="B514" s="134" t="s">
        <v>2703</v>
      </c>
      <c r="C514" s="135">
        <v>13</v>
      </c>
    </row>
    <row r="515" spans="2:3" ht="15">
      <c r="B515" s="134" t="s">
        <v>2934</v>
      </c>
      <c r="C515" s="135">
        <v>10</v>
      </c>
    </row>
    <row r="516" spans="2:3" ht="15">
      <c r="B516" s="134" t="s">
        <v>2704</v>
      </c>
      <c r="C516" s="135">
        <v>20</v>
      </c>
    </row>
    <row r="517" spans="2:3" ht="15">
      <c r="B517" s="134" t="s">
        <v>2705</v>
      </c>
      <c r="C517" s="135">
        <v>13</v>
      </c>
    </row>
    <row r="518" spans="2:3" ht="15">
      <c r="B518" s="134" t="s">
        <v>2706</v>
      </c>
      <c r="C518" s="135">
        <v>13</v>
      </c>
    </row>
    <row r="519" spans="2:3" ht="15">
      <c r="B519" s="134" t="s">
        <v>2935</v>
      </c>
      <c r="C519" s="135">
        <v>8</v>
      </c>
    </row>
    <row r="520" spans="2:3" ht="15">
      <c r="B520" s="134" t="s">
        <v>2707</v>
      </c>
      <c r="C520" s="135">
        <v>10</v>
      </c>
    </row>
    <row r="521" spans="2:3" ht="15">
      <c r="B521" s="134" t="s">
        <v>2936</v>
      </c>
      <c r="C521" s="135">
        <v>1</v>
      </c>
    </row>
    <row r="522" spans="2:3" ht="15">
      <c r="B522" s="134" t="s">
        <v>2937</v>
      </c>
      <c r="C522" s="135">
        <v>9</v>
      </c>
    </row>
    <row r="523" spans="2:3" ht="15">
      <c r="B523" s="134" t="s">
        <v>2708</v>
      </c>
      <c r="C523" s="135">
        <v>13</v>
      </c>
    </row>
    <row r="524" spans="2:3" ht="15">
      <c r="B524" s="134" t="s">
        <v>2938</v>
      </c>
      <c r="C524" s="135">
        <v>16</v>
      </c>
    </row>
    <row r="525" spans="2:3" ht="15">
      <c r="B525" s="134" t="s">
        <v>2709</v>
      </c>
      <c r="C525" s="135">
        <v>14</v>
      </c>
    </row>
    <row r="526" spans="2:3" ht="15">
      <c r="B526" s="134" t="s">
        <v>2939</v>
      </c>
      <c r="C526" s="135">
        <v>10</v>
      </c>
    </row>
    <row r="527" spans="2:3" ht="15">
      <c r="B527" s="134" t="s">
        <v>2710</v>
      </c>
      <c r="C527" s="135">
        <v>11</v>
      </c>
    </row>
    <row r="528" spans="2:3" ht="15">
      <c r="B528" s="134" t="s">
        <v>2940</v>
      </c>
      <c r="C528" s="135">
        <v>9</v>
      </c>
    </row>
    <row r="529" spans="2:3" ht="15">
      <c r="B529" s="134" t="s">
        <v>2711</v>
      </c>
      <c r="C529" s="135">
        <v>9</v>
      </c>
    </row>
    <row r="530" spans="2:3" ht="15">
      <c r="B530" s="134" t="s">
        <v>2941</v>
      </c>
      <c r="C530" s="135">
        <v>8</v>
      </c>
    </row>
    <row r="531" spans="2:3" ht="15">
      <c r="B531" s="134" t="s">
        <v>2712</v>
      </c>
      <c r="C531" s="135">
        <v>22</v>
      </c>
    </row>
    <row r="532" spans="2:3" ht="15">
      <c r="B532" s="134" t="s">
        <v>2942</v>
      </c>
      <c r="C532" s="135">
        <v>4</v>
      </c>
    </row>
    <row r="533" spans="2:3" ht="15">
      <c r="B533" s="134" t="s">
        <v>2943</v>
      </c>
      <c r="C533" s="135">
        <v>8</v>
      </c>
    </row>
    <row r="534" spans="2:3" ht="15">
      <c r="B534" s="134" t="s">
        <v>2944</v>
      </c>
      <c r="C534" s="135">
        <v>28</v>
      </c>
    </row>
    <row r="535" spans="2:3" ht="15">
      <c r="B535" s="134" t="s">
        <v>2713</v>
      </c>
      <c r="C535" s="135">
        <v>21</v>
      </c>
    </row>
    <row r="536" spans="2:3" ht="15">
      <c r="B536" s="134" t="s">
        <v>2714</v>
      </c>
      <c r="C536" s="135">
        <v>16</v>
      </c>
    </row>
    <row r="537" spans="2:3" ht="15">
      <c r="B537" s="134" t="s">
        <v>2715</v>
      </c>
      <c r="C537" s="135">
        <v>16</v>
      </c>
    </row>
    <row r="538" spans="2:3" ht="15">
      <c r="B538" s="134" t="s">
        <v>2716</v>
      </c>
      <c r="C538" s="135">
        <v>4</v>
      </c>
    </row>
    <row r="539" spans="2:3" ht="15">
      <c r="B539" s="134" t="s">
        <v>2945</v>
      </c>
      <c r="C539" s="135">
        <v>2</v>
      </c>
    </row>
    <row r="540" spans="2:3" ht="15">
      <c r="B540" s="134" t="s">
        <v>2717</v>
      </c>
      <c r="C540" s="135">
        <v>2</v>
      </c>
    </row>
    <row r="541" spans="2:3" ht="15">
      <c r="B541" s="134" t="s">
        <v>2718</v>
      </c>
      <c r="C541" s="135">
        <v>4</v>
      </c>
    </row>
    <row r="542" spans="2:3" ht="15">
      <c r="B542" s="134" t="s">
        <v>2946</v>
      </c>
      <c r="C542" s="135">
        <v>2</v>
      </c>
    </row>
    <row r="543" spans="2:3" ht="15">
      <c r="B543" s="134" t="s">
        <v>2719</v>
      </c>
      <c r="C543" s="135">
        <v>20</v>
      </c>
    </row>
    <row r="544" spans="2:3" ht="15">
      <c r="B544" s="134" t="s">
        <v>2947</v>
      </c>
      <c r="C544" s="135">
        <v>6</v>
      </c>
    </row>
    <row r="545" spans="2:3" ht="15">
      <c r="B545" s="134" t="s">
        <v>2720</v>
      </c>
      <c r="C545" s="135">
        <v>23</v>
      </c>
    </row>
    <row r="546" spans="2:3" ht="15">
      <c r="B546" s="134" t="s">
        <v>2721</v>
      </c>
      <c r="C546" s="135">
        <v>25</v>
      </c>
    </row>
    <row r="547" spans="2:3" ht="15">
      <c r="B547" s="134" t="s">
        <v>2722</v>
      </c>
      <c r="C547" s="135">
        <v>19</v>
      </c>
    </row>
    <row r="548" spans="2:3" ht="15">
      <c r="B548" s="134" t="s">
        <v>2948</v>
      </c>
      <c r="C548" s="135">
        <v>3</v>
      </c>
    </row>
    <row r="549" spans="2:3" ht="15">
      <c r="B549" s="134" t="s">
        <v>2723</v>
      </c>
      <c r="C549" s="135">
        <v>18</v>
      </c>
    </row>
    <row r="550" spans="2:3" ht="15">
      <c r="B550" s="134" t="s">
        <v>2949</v>
      </c>
      <c r="C550" s="135">
        <v>8</v>
      </c>
    </row>
    <row r="551" spans="2:3" ht="15">
      <c r="B551" s="134" t="s">
        <v>2724</v>
      </c>
      <c r="C551" s="135">
        <v>17</v>
      </c>
    </row>
    <row r="552" spans="2:3" ht="15">
      <c r="B552" s="134" t="s">
        <v>2950</v>
      </c>
      <c r="C552" s="135">
        <v>14</v>
      </c>
    </row>
    <row r="553" spans="2:3" ht="15">
      <c r="B553" s="134" t="s">
        <v>2725</v>
      </c>
      <c r="C553" s="135">
        <v>7</v>
      </c>
    </row>
    <row r="554" spans="2:3" ht="15">
      <c r="B554" s="134" t="s">
        <v>2951</v>
      </c>
      <c r="C554" s="135">
        <v>17</v>
      </c>
    </row>
    <row r="555" spans="2:3" ht="15">
      <c r="B555" s="134" t="s">
        <v>2726</v>
      </c>
      <c r="C555" s="135">
        <v>15</v>
      </c>
    </row>
    <row r="556" spans="2:3" ht="15">
      <c r="B556" s="134" t="s">
        <v>2727</v>
      </c>
      <c r="C556" s="135">
        <v>28</v>
      </c>
    </row>
    <row r="557" spans="2:3" ht="15">
      <c r="B557" s="134" t="s">
        <v>2952</v>
      </c>
      <c r="C557" s="135">
        <v>4</v>
      </c>
    </row>
    <row r="558" spans="2:3" ht="15">
      <c r="B558" s="134" t="s">
        <v>2728</v>
      </c>
      <c r="C558" s="135">
        <v>11</v>
      </c>
    </row>
    <row r="559" spans="2:3" ht="15">
      <c r="B559" s="134" t="s">
        <v>2729</v>
      </c>
      <c r="C559" s="135">
        <v>16</v>
      </c>
    </row>
    <row r="560" spans="2:3" ht="15">
      <c r="B560" s="134" t="s">
        <v>2826</v>
      </c>
      <c r="C560" s="135">
        <v>6</v>
      </c>
    </row>
    <row r="561" spans="2:3" ht="15">
      <c r="B561" s="134" t="s">
        <v>2730</v>
      </c>
      <c r="C561" s="135">
        <v>9</v>
      </c>
    </row>
    <row r="562" spans="2:3" ht="15">
      <c r="B562" s="134" t="s">
        <v>2731</v>
      </c>
      <c r="C562" s="135">
        <v>7</v>
      </c>
    </row>
    <row r="563" spans="2:3" ht="15">
      <c r="B563" s="134" t="s">
        <v>2953</v>
      </c>
      <c r="C563" s="135">
        <v>6</v>
      </c>
    </row>
    <row r="564" spans="2:3" ht="15">
      <c r="B564" s="134" t="s">
        <v>2732</v>
      </c>
      <c r="C564" s="135">
        <v>29</v>
      </c>
    </row>
    <row r="565" spans="2:3" ht="15">
      <c r="B565" s="134" t="s">
        <v>2954</v>
      </c>
      <c r="C565" s="135">
        <v>22</v>
      </c>
    </row>
    <row r="566" spans="2:3" ht="15">
      <c r="B566" s="134" t="s">
        <v>2733</v>
      </c>
      <c r="C566" s="135">
        <v>6</v>
      </c>
    </row>
    <row r="567" spans="2:3" ht="15">
      <c r="B567" s="134" t="s">
        <v>2955</v>
      </c>
      <c r="C567" s="135">
        <v>2</v>
      </c>
    </row>
    <row r="568" spans="2:3" ht="15">
      <c r="B568" s="134" t="s">
        <v>2734</v>
      </c>
      <c r="C568" s="135">
        <v>20</v>
      </c>
    </row>
    <row r="569" spans="2:3" ht="15">
      <c r="B569" s="134" t="s">
        <v>2956</v>
      </c>
      <c r="C569" s="135">
        <v>8</v>
      </c>
    </row>
    <row r="570" spans="2:3" ht="15">
      <c r="B570" s="134" t="s">
        <v>2735</v>
      </c>
      <c r="C570" s="135">
        <v>10</v>
      </c>
    </row>
    <row r="571" spans="2:3" ht="15">
      <c r="B571" s="134" t="s">
        <v>2736</v>
      </c>
      <c r="C571" s="135">
        <v>11</v>
      </c>
    </row>
    <row r="572" spans="2:3" ht="15">
      <c r="B572" s="134" t="s">
        <v>2957</v>
      </c>
      <c r="C572" s="135">
        <v>3</v>
      </c>
    </row>
    <row r="573" spans="2:3" ht="15">
      <c r="B573" s="134" t="s">
        <v>2737</v>
      </c>
      <c r="C573" s="135">
        <v>5</v>
      </c>
    </row>
    <row r="574" spans="2:3" ht="15">
      <c r="B574" s="134" t="s">
        <v>2738</v>
      </c>
      <c r="C574" s="135">
        <v>30</v>
      </c>
    </row>
    <row r="575" spans="2:3" ht="15">
      <c r="B575" s="134" t="s">
        <v>2739</v>
      </c>
      <c r="C575" s="135">
        <v>5</v>
      </c>
    </row>
    <row r="576" spans="2:3" ht="15">
      <c r="B576" s="134" t="s">
        <v>2958</v>
      </c>
      <c r="C576" s="135">
        <v>2</v>
      </c>
    </row>
    <row r="577" spans="2:3" ht="15">
      <c r="B577" s="134" t="s">
        <v>2959</v>
      </c>
      <c r="C577" s="135">
        <v>2</v>
      </c>
    </row>
    <row r="578" spans="2:3" ht="15">
      <c r="B578" s="134" t="s">
        <v>2740</v>
      </c>
      <c r="C578" s="135">
        <v>18</v>
      </c>
    </row>
    <row r="579" spans="2:3" ht="15">
      <c r="B579" s="134" t="s">
        <v>2960</v>
      </c>
      <c r="C579" s="135">
        <v>3</v>
      </c>
    </row>
    <row r="580" spans="2:3" ht="15">
      <c r="B580" s="134" t="s">
        <v>2961</v>
      </c>
      <c r="C580" s="135">
        <v>4</v>
      </c>
    </row>
    <row r="581" spans="2:3" ht="15">
      <c r="B581" s="134" t="s">
        <v>2962</v>
      </c>
      <c r="C581" s="135">
        <v>5</v>
      </c>
    </row>
    <row r="582" spans="2:3" ht="15">
      <c r="B582" s="134" t="s">
        <v>2741</v>
      </c>
      <c r="C582" s="135">
        <v>23</v>
      </c>
    </row>
    <row r="583" spans="2:3" ht="15">
      <c r="B583" s="134" t="s">
        <v>2963</v>
      </c>
      <c r="C583" s="135">
        <v>13</v>
      </c>
    </row>
    <row r="584" spans="2:3" ht="15">
      <c r="B584" s="134" t="s">
        <v>2742</v>
      </c>
      <c r="C584" s="135">
        <v>13</v>
      </c>
    </row>
    <row r="585" spans="2:3" ht="15">
      <c r="B585" s="134" t="s">
        <v>2964</v>
      </c>
      <c r="C585" s="135">
        <v>2</v>
      </c>
    </row>
    <row r="586" spans="2:3" ht="15">
      <c r="B586" s="134" t="s">
        <v>2743</v>
      </c>
      <c r="C586" s="135">
        <v>5</v>
      </c>
    </row>
    <row r="587" spans="2:3" ht="15">
      <c r="B587" s="134" t="s">
        <v>2965</v>
      </c>
      <c r="C587" s="135">
        <v>1</v>
      </c>
    </row>
    <row r="588" spans="2:3" ht="15">
      <c r="B588" s="134" t="s">
        <v>2744</v>
      </c>
      <c r="C588" s="135">
        <v>11</v>
      </c>
    </row>
    <row r="589" spans="2:3" ht="15">
      <c r="B589" s="134" t="s">
        <v>2966</v>
      </c>
      <c r="C589" s="135">
        <v>8</v>
      </c>
    </row>
    <row r="590" spans="2:3" ht="15">
      <c r="B590" s="134" t="s">
        <v>2745</v>
      </c>
      <c r="C590" s="135">
        <v>9</v>
      </c>
    </row>
    <row r="591" spans="2:3" ht="15">
      <c r="B591" s="134" t="s">
        <v>2967</v>
      </c>
      <c r="C591" s="135">
        <v>9</v>
      </c>
    </row>
    <row r="592" spans="2:3" ht="15">
      <c r="B592" s="134" t="s">
        <v>2746</v>
      </c>
      <c r="C592" s="135">
        <v>8</v>
      </c>
    </row>
    <row r="593" spans="2:3" ht="15">
      <c r="B593" s="134" t="s">
        <v>2968</v>
      </c>
      <c r="C593" s="135">
        <v>8</v>
      </c>
    </row>
    <row r="594" spans="2:3" ht="15">
      <c r="B594" s="134" t="s">
        <v>2747</v>
      </c>
      <c r="C594" s="135">
        <v>20</v>
      </c>
    </row>
    <row r="595" spans="2:3" ht="15">
      <c r="B595" s="134" t="s">
        <v>2969</v>
      </c>
      <c r="C595" s="135">
        <v>1</v>
      </c>
    </row>
    <row r="596" spans="2:3" ht="15">
      <c r="B596" s="134" t="s">
        <v>2748</v>
      </c>
      <c r="C596" s="135">
        <v>8</v>
      </c>
    </row>
    <row r="597" spans="2:3" ht="15">
      <c r="B597" s="134" t="s">
        <v>2970</v>
      </c>
      <c r="C597" s="135">
        <v>12</v>
      </c>
    </row>
    <row r="598" spans="2:3" ht="15">
      <c r="B598" s="134" t="s">
        <v>2749</v>
      </c>
      <c r="C598" s="135">
        <v>12</v>
      </c>
    </row>
    <row r="599" spans="2:3" ht="15">
      <c r="B599" s="134" t="s">
        <v>2971</v>
      </c>
      <c r="C599" s="135">
        <v>12</v>
      </c>
    </row>
    <row r="600" spans="2:3" ht="15">
      <c r="B600" s="134" t="s">
        <v>2750</v>
      </c>
      <c r="C600" s="135">
        <v>12</v>
      </c>
    </row>
    <row r="601" spans="2:3" ht="15">
      <c r="B601" s="134" t="s">
        <v>2972</v>
      </c>
      <c r="C601" s="135">
        <v>5</v>
      </c>
    </row>
    <row r="602" spans="2:3" ht="15">
      <c r="B602" s="134" t="s">
        <v>2751</v>
      </c>
      <c r="C602" s="135">
        <v>26</v>
      </c>
    </row>
    <row r="603" spans="2:3" ht="15">
      <c r="B603" s="134" t="s">
        <v>2752</v>
      </c>
      <c r="C603" s="135">
        <v>21</v>
      </c>
    </row>
    <row r="604" spans="2:3" ht="15">
      <c r="B604" s="134" t="s">
        <v>2753</v>
      </c>
      <c r="C604" s="135">
        <v>7</v>
      </c>
    </row>
    <row r="605" spans="2:3" ht="15">
      <c r="B605" s="134" t="s">
        <v>2754</v>
      </c>
      <c r="C605" s="135">
        <v>7</v>
      </c>
    </row>
    <row r="606" spans="2:3" ht="15">
      <c r="B606" s="134" t="s">
        <v>2755</v>
      </c>
      <c r="C606" s="135">
        <v>21</v>
      </c>
    </row>
    <row r="607" spans="2:3" ht="15">
      <c r="B607" s="134" t="s">
        <v>2973</v>
      </c>
      <c r="C607" s="135">
        <v>8</v>
      </c>
    </row>
    <row r="608" spans="2:3" ht="15">
      <c r="B608" s="134" t="s">
        <v>2756</v>
      </c>
      <c r="C608" s="135">
        <v>10</v>
      </c>
    </row>
    <row r="609" spans="2:3" ht="15">
      <c r="B609" s="134" t="s">
        <v>2974</v>
      </c>
      <c r="C609" s="135">
        <v>2</v>
      </c>
    </row>
    <row r="610" spans="2:3" ht="15">
      <c r="B610" s="134" t="s">
        <v>2757</v>
      </c>
      <c r="C610" s="135">
        <v>6</v>
      </c>
    </row>
    <row r="611" spans="2:3" ht="15">
      <c r="B611" s="134" t="s">
        <v>2758</v>
      </c>
      <c r="C611" s="135">
        <v>2</v>
      </c>
    </row>
    <row r="612" spans="2:3" ht="15">
      <c r="B612" s="134" t="s">
        <v>2759</v>
      </c>
      <c r="C612" s="135">
        <v>14</v>
      </c>
    </row>
    <row r="613" spans="2:3" ht="15">
      <c r="B613" s="134" t="s">
        <v>2975</v>
      </c>
      <c r="C613" s="135">
        <v>3</v>
      </c>
    </row>
    <row r="614" spans="2:3" ht="15">
      <c r="B614" s="134" t="s">
        <v>2760</v>
      </c>
      <c r="C614" s="135">
        <v>7</v>
      </c>
    </row>
    <row r="615" spans="2:3" ht="15">
      <c r="B615" s="134" t="s">
        <v>2761</v>
      </c>
      <c r="C615" s="135">
        <v>14</v>
      </c>
    </row>
    <row r="616" spans="2:3" ht="15">
      <c r="B616" s="134" t="s">
        <v>2762</v>
      </c>
      <c r="C616" s="135">
        <v>21</v>
      </c>
    </row>
    <row r="617" spans="2:3" ht="15">
      <c r="B617" s="134" t="s">
        <v>2976</v>
      </c>
      <c r="C617" s="135">
        <v>3</v>
      </c>
    </row>
    <row r="618" spans="2:3" ht="15">
      <c r="B618" s="134" t="s">
        <v>2763</v>
      </c>
      <c r="C618" s="135">
        <v>7</v>
      </c>
    </row>
    <row r="619" spans="2:3" ht="15">
      <c r="B619" s="134" t="s">
        <v>2977</v>
      </c>
      <c r="C619" s="135">
        <v>9</v>
      </c>
    </row>
    <row r="620" spans="2:3" ht="15">
      <c r="B620" s="134" t="s">
        <v>2764</v>
      </c>
      <c r="C620" s="135">
        <v>8</v>
      </c>
    </row>
    <row r="621" spans="2:3" ht="15">
      <c r="B621" s="134" t="s">
        <v>2978</v>
      </c>
      <c r="C621" s="135">
        <v>1</v>
      </c>
    </row>
    <row r="622" spans="2:3" ht="15">
      <c r="B622" s="134" t="s">
        <v>2765</v>
      </c>
      <c r="C622" s="135">
        <v>16</v>
      </c>
    </row>
    <row r="623" spans="2:3" ht="15">
      <c r="B623" s="134" t="s">
        <v>2979</v>
      </c>
      <c r="C623" s="135">
        <v>16</v>
      </c>
    </row>
    <row r="624" spans="2:3" ht="15">
      <c r="B624" s="134" t="s">
        <v>2766</v>
      </c>
      <c r="C624" s="135">
        <v>6</v>
      </c>
    </row>
    <row r="625" spans="2:3" ht="15">
      <c r="B625" s="134" t="s">
        <v>2980</v>
      </c>
      <c r="C625" s="135">
        <v>1</v>
      </c>
    </row>
    <row r="626" spans="2:3" ht="15">
      <c r="B626" s="134" t="s">
        <v>2767</v>
      </c>
      <c r="C626" s="135">
        <v>6</v>
      </c>
    </row>
    <row r="627" spans="2:3" ht="15">
      <c r="B627" s="134" t="s">
        <v>2981</v>
      </c>
      <c r="C627" s="135">
        <v>14</v>
      </c>
    </row>
    <row r="628" spans="2:3" ht="15">
      <c r="B628" s="134" t="s">
        <v>2768</v>
      </c>
      <c r="C628" s="135">
        <v>2</v>
      </c>
    </row>
    <row r="629" spans="2:3" ht="15">
      <c r="B629" s="134" t="s">
        <v>2769</v>
      </c>
      <c r="C629" s="135">
        <v>10</v>
      </c>
    </row>
    <row r="630" spans="2:3" ht="15">
      <c r="B630" s="134" t="s">
        <v>2982</v>
      </c>
      <c r="C630" s="135">
        <v>5</v>
      </c>
    </row>
    <row r="631" spans="2:3" ht="15">
      <c r="B631" s="134" t="s">
        <v>2770</v>
      </c>
      <c r="C631" s="135">
        <v>26</v>
      </c>
    </row>
    <row r="632" spans="2:3" ht="15">
      <c r="B632" s="134" t="s">
        <v>2983</v>
      </c>
      <c r="C632" s="135">
        <v>5</v>
      </c>
    </row>
    <row r="633" spans="2:3" ht="15">
      <c r="B633" s="134" t="s">
        <v>2771</v>
      </c>
      <c r="C633" s="135">
        <v>11</v>
      </c>
    </row>
    <row r="634" spans="2:3" ht="15">
      <c r="B634" s="134" t="s">
        <v>2984</v>
      </c>
      <c r="C634" s="135">
        <v>3</v>
      </c>
    </row>
    <row r="635" spans="2:3" ht="15">
      <c r="B635" s="134" t="s">
        <v>2772</v>
      </c>
      <c r="C635" s="135">
        <v>12</v>
      </c>
    </row>
    <row r="636" spans="2:3" ht="15">
      <c r="B636" s="134" t="s">
        <v>2985</v>
      </c>
      <c r="C636" s="135">
        <v>2</v>
      </c>
    </row>
    <row r="637" spans="2:3" ht="15">
      <c r="B637" s="134" t="s">
        <v>2986</v>
      </c>
      <c r="C637" s="135">
        <v>1</v>
      </c>
    </row>
    <row r="638" spans="2:3" ht="15">
      <c r="B638" s="134" t="s">
        <v>2987</v>
      </c>
      <c r="C638" s="135">
        <v>6</v>
      </c>
    </row>
    <row r="639" spans="2:3" ht="15">
      <c r="B639" s="134" t="s">
        <v>2988</v>
      </c>
      <c r="C639" s="135">
        <v>7</v>
      </c>
    </row>
    <row r="640" spans="2:3" ht="15">
      <c r="B640" s="134" t="s">
        <v>2773</v>
      </c>
      <c r="C640" s="135">
        <v>34</v>
      </c>
    </row>
    <row r="641" spans="2:3" ht="15">
      <c r="B641" s="134" t="s">
        <v>2774</v>
      </c>
      <c r="C641" s="135">
        <v>11</v>
      </c>
    </row>
    <row r="642" spans="2:3" ht="15">
      <c r="B642" s="134" t="s">
        <v>2775</v>
      </c>
      <c r="C642" s="135">
        <v>27</v>
      </c>
    </row>
    <row r="643" spans="2:3" ht="15">
      <c r="B643" s="134" t="s">
        <v>2989</v>
      </c>
      <c r="C643" s="135">
        <v>19</v>
      </c>
    </row>
    <row r="644" spans="2:3" ht="15">
      <c r="B644" s="134" t="s">
        <v>2776</v>
      </c>
      <c r="C644" s="135">
        <v>8</v>
      </c>
    </row>
    <row r="645" spans="2:3" ht="15">
      <c r="B645" s="134" t="s">
        <v>2777</v>
      </c>
      <c r="C645" s="135">
        <v>15</v>
      </c>
    </row>
    <row r="646" spans="2:3" ht="15">
      <c r="B646" s="134" t="s">
        <v>2990</v>
      </c>
      <c r="C646" s="135">
        <v>9</v>
      </c>
    </row>
    <row r="647" spans="2:3" ht="15">
      <c r="B647" s="134" t="s">
        <v>2778</v>
      </c>
      <c r="C647" s="135">
        <v>11</v>
      </c>
    </row>
    <row r="648" spans="2:3" ht="15">
      <c r="B648" s="134" t="s">
        <v>2991</v>
      </c>
      <c r="C648" s="135">
        <v>10</v>
      </c>
    </row>
    <row r="649" spans="2:3" ht="15">
      <c r="B649" s="134" t="s">
        <v>2779</v>
      </c>
      <c r="C649" s="135">
        <v>7</v>
      </c>
    </row>
    <row r="650" spans="2:3" ht="15">
      <c r="B650" s="134" t="s">
        <v>2992</v>
      </c>
      <c r="C650" s="135">
        <v>6</v>
      </c>
    </row>
    <row r="651" spans="2:3" ht="15">
      <c r="B651" s="134" t="s">
        <v>2780</v>
      </c>
      <c r="C651" s="135">
        <v>10</v>
      </c>
    </row>
    <row r="652" spans="2:3" ht="15">
      <c r="B652" s="134" t="s">
        <v>2781</v>
      </c>
      <c r="C652" s="135">
        <v>4</v>
      </c>
    </row>
    <row r="653" spans="2:3" ht="15">
      <c r="B653" s="134" t="s">
        <v>2782</v>
      </c>
      <c r="C653" s="135">
        <v>10</v>
      </c>
    </row>
    <row r="654" spans="2:3" ht="15">
      <c r="B654" s="134" t="s">
        <v>2993</v>
      </c>
      <c r="C654" s="135">
        <v>3</v>
      </c>
    </row>
    <row r="655" spans="2:3" ht="15">
      <c r="B655" s="134" t="s">
        <v>2783</v>
      </c>
      <c r="C655" s="135">
        <v>3</v>
      </c>
    </row>
    <row r="656" spans="2:3" ht="15">
      <c r="B656" s="134" t="s">
        <v>2994</v>
      </c>
      <c r="C656" s="135">
        <v>1</v>
      </c>
    </row>
    <row r="657" spans="2:3" ht="15">
      <c r="B657" s="134" t="s">
        <v>2784</v>
      </c>
      <c r="C657" s="135">
        <v>10</v>
      </c>
    </row>
    <row r="658" spans="2:3" ht="15">
      <c r="B658" s="134" t="s">
        <v>2995</v>
      </c>
      <c r="C658" s="135">
        <v>15</v>
      </c>
    </row>
    <row r="659" spans="2:3" ht="15">
      <c r="B659" s="134" t="s">
        <v>2785</v>
      </c>
      <c r="C659" s="135">
        <v>6</v>
      </c>
    </row>
    <row r="660" spans="2:3" ht="15">
      <c r="B660" s="134" t="s">
        <v>2996</v>
      </c>
      <c r="C660" s="135">
        <v>1</v>
      </c>
    </row>
    <row r="661" spans="2:3" ht="15">
      <c r="B661" s="134" t="s">
        <v>2786</v>
      </c>
      <c r="C661" s="135">
        <v>13</v>
      </c>
    </row>
    <row r="662" spans="2:3" ht="15">
      <c r="B662" s="134" t="s">
        <v>2997</v>
      </c>
      <c r="C662" s="135">
        <v>9</v>
      </c>
    </row>
    <row r="663" spans="2:3" ht="15">
      <c r="B663" s="134" t="s">
        <v>2787</v>
      </c>
      <c r="C663" s="135">
        <v>13</v>
      </c>
    </row>
    <row r="664" spans="2:3" ht="15">
      <c r="B664" s="134" t="s">
        <v>2998</v>
      </c>
      <c r="C664" s="135">
        <v>10</v>
      </c>
    </row>
    <row r="665" spans="2:3" ht="15">
      <c r="B665" s="134" t="s">
        <v>2788</v>
      </c>
      <c r="C665" s="135">
        <v>12</v>
      </c>
    </row>
    <row r="666" spans="2:3" ht="15">
      <c r="B666" s="134" t="s">
        <v>2999</v>
      </c>
      <c r="C666" s="135">
        <v>8</v>
      </c>
    </row>
    <row r="667" spans="2:3" ht="15">
      <c r="B667" s="134" t="s">
        <v>2789</v>
      </c>
      <c r="C667" s="135">
        <v>10</v>
      </c>
    </row>
    <row r="668" spans="2:3" ht="15">
      <c r="B668" s="134" t="s">
        <v>3000</v>
      </c>
      <c r="C668" s="135">
        <v>14</v>
      </c>
    </row>
    <row r="669" spans="2:3" ht="15">
      <c r="B669" s="134" t="s">
        <v>3001</v>
      </c>
      <c r="C669" s="135">
        <v>1</v>
      </c>
    </row>
    <row r="670" spans="2:3" ht="15">
      <c r="B670" s="134" t="s">
        <v>2790</v>
      </c>
      <c r="C670" s="135">
        <v>10</v>
      </c>
    </row>
    <row r="671" spans="2:3" ht="15">
      <c r="B671" s="134" t="s">
        <v>3002</v>
      </c>
      <c r="C671" s="135">
        <v>5</v>
      </c>
    </row>
    <row r="672" spans="2:3" ht="15">
      <c r="B672" s="134" t="s">
        <v>2791</v>
      </c>
      <c r="C672" s="135">
        <v>17</v>
      </c>
    </row>
    <row r="673" spans="2:3" ht="15">
      <c r="B673" s="134" t="s">
        <v>3003</v>
      </c>
      <c r="C673" s="135">
        <v>9</v>
      </c>
    </row>
    <row r="674" spans="2:3" ht="15">
      <c r="B674" s="134" t="s">
        <v>2792</v>
      </c>
      <c r="C674" s="135">
        <v>10</v>
      </c>
    </row>
    <row r="675" spans="2:3" ht="15">
      <c r="B675" s="134" t="s">
        <v>2793</v>
      </c>
      <c r="C675" s="135">
        <v>12</v>
      </c>
    </row>
    <row r="676" spans="2:3" ht="15">
      <c r="B676" s="134" t="s">
        <v>2794</v>
      </c>
      <c r="C676" s="135">
        <v>9</v>
      </c>
    </row>
    <row r="677" spans="2:3" ht="15">
      <c r="B677" s="134" t="s">
        <v>3004</v>
      </c>
      <c r="C677" s="135">
        <v>8</v>
      </c>
    </row>
    <row r="678" spans="2:3" ht="15">
      <c r="B678" s="134" t="s">
        <v>2795</v>
      </c>
      <c r="C678" s="135">
        <v>13</v>
      </c>
    </row>
    <row r="679" spans="2:3" ht="15">
      <c r="B679" s="134" t="s">
        <v>3005</v>
      </c>
      <c r="C679" s="135">
        <v>14</v>
      </c>
    </row>
    <row r="680" spans="2:3" ht="15">
      <c r="B680" s="134" t="s">
        <v>2796</v>
      </c>
      <c r="C680" s="135">
        <v>22</v>
      </c>
    </row>
    <row r="681" spans="2:3" ht="15">
      <c r="B681" s="134" t="s">
        <v>3006</v>
      </c>
      <c r="C681" s="135">
        <v>13</v>
      </c>
    </row>
    <row r="682" spans="2:3" ht="15">
      <c r="B682" s="134" t="s">
        <v>2797</v>
      </c>
      <c r="C682" s="135">
        <v>25</v>
      </c>
    </row>
    <row r="683" spans="2:3" ht="15">
      <c r="B683" s="134" t="s">
        <v>2798</v>
      </c>
      <c r="C683" s="135">
        <v>7</v>
      </c>
    </row>
    <row r="684" spans="2:3" ht="15">
      <c r="B684" s="134" t="s">
        <v>2799</v>
      </c>
      <c r="C684" s="135">
        <v>11</v>
      </c>
    </row>
    <row r="685" spans="2:3" ht="15">
      <c r="B685" s="134" t="s">
        <v>3007</v>
      </c>
      <c r="C685" s="135">
        <v>9</v>
      </c>
    </row>
    <row r="686" spans="2:3" ht="15">
      <c r="B686" s="134" t="s">
        <v>3008</v>
      </c>
      <c r="C686" s="135">
        <v>4</v>
      </c>
    </row>
    <row r="687" spans="2:3" ht="15">
      <c r="B687" s="134" t="s">
        <v>3009</v>
      </c>
      <c r="C687" s="135">
        <v>4</v>
      </c>
    </row>
    <row r="688" spans="2:3" ht="15">
      <c r="B688" s="134" t="s">
        <v>2800</v>
      </c>
      <c r="C688" s="135">
        <v>22</v>
      </c>
    </row>
    <row r="689" spans="2:3" ht="15">
      <c r="B689" s="134" t="s">
        <v>3010</v>
      </c>
      <c r="C689" s="135">
        <v>16</v>
      </c>
    </row>
    <row r="690" spans="2:3" ht="15">
      <c r="B690" s="134" t="s">
        <v>2801</v>
      </c>
      <c r="C690" s="135">
        <v>17</v>
      </c>
    </row>
    <row r="691" spans="2:3" ht="15">
      <c r="B691" s="134" t="s">
        <v>3011</v>
      </c>
      <c r="C691" s="135">
        <v>18</v>
      </c>
    </row>
    <row r="692" spans="2:3" ht="15">
      <c r="B692" s="134" t="s">
        <v>2802</v>
      </c>
      <c r="C692" s="135">
        <v>16</v>
      </c>
    </row>
    <row r="693" spans="2:3" ht="15">
      <c r="B693" s="134" t="s">
        <v>2803</v>
      </c>
      <c r="C693" s="135">
        <v>13</v>
      </c>
    </row>
    <row r="694" spans="2:3" ht="15">
      <c r="B694" s="134" t="s">
        <v>2804</v>
      </c>
      <c r="C694" s="135">
        <v>14</v>
      </c>
    </row>
    <row r="695" spans="2:3" ht="15">
      <c r="B695" s="134" t="s">
        <v>3012</v>
      </c>
      <c r="C695" s="135">
        <v>10</v>
      </c>
    </row>
    <row r="696" spans="2:3" ht="15">
      <c r="B696" s="134" t="s">
        <v>2805</v>
      </c>
      <c r="C696" s="135">
        <v>8</v>
      </c>
    </row>
    <row r="697" spans="2:3" ht="15">
      <c r="B697" s="134" t="s">
        <v>2806</v>
      </c>
      <c r="C697" s="135">
        <v>12</v>
      </c>
    </row>
    <row r="698" spans="2:3" ht="15">
      <c r="B698" s="134" t="s">
        <v>3013</v>
      </c>
      <c r="C698" s="135">
        <v>14</v>
      </c>
    </row>
    <row r="701" spans="2:3" ht="15.75">
      <c r="B701" s="147" t="s">
        <v>2807</v>
      </c>
      <c r="C701" s="148" t="s">
        <v>2672</v>
      </c>
    </row>
    <row r="702" spans="2:3" ht="15">
      <c r="B702" s="134" t="s">
        <v>2673</v>
      </c>
      <c r="C702" s="135">
        <v>21</v>
      </c>
    </row>
    <row r="703" spans="2:3" ht="15">
      <c r="B703" s="134" t="s">
        <v>2907</v>
      </c>
      <c r="C703" s="135">
        <v>15</v>
      </c>
    </row>
    <row r="704" spans="2:3" ht="15">
      <c r="B704" s="134" t="s">
        <v>2674</v>
      </c>
      <c r="C704" s="135">
        <v>20</v>
      </c>
    </row>
    <row r="705" spans="2:3" ht="15">
      <c r="B705" s="134" t="s">
        <v>2908</v>
      </c>
      <c r="C705" s="135">
        <v>9</v>
      </c>
    </row>
    <row r="706" spans="2:3" ht="15">
      <c r="B706" s="134" t="s">
        <v>2675</v>
      </c>
      <c r="C706" s="135">
        <v>19</v>
      </c>
    </row>
    <row r="707" spans="2:3" ht="15">
      <c r="B707" s="134" t="s">
        <v>2909</v>
      </c>
      <c r="C707" s="135">
        <v>8</v>
      </c>
    </row>
    <row r="708" spans="2:3" ht="15">
      <c r="B708" s="134" t="s">
        <v>2676</v>
      </c>
      <c r="C708" s="135">
        <v>9</v>
      </c>
    </row>
    <row r="709" spans="2:3" ht="15">
      <c r="B709" s="134" t="s">
        <v>2910</v>
      </c>
      <c r="C709" s="135">
        <v>10</v>
      </c>
    </row>
    <row r="710" spans="2:3" ht="15">
      <c r="B710" s="134" t="s">
        <v>2677</v>
      </c>
      <c r="C710" s="135">
        <v>16</v>
      </c>
    </row>
    <row r="711" spans="2:3" ht="15">
      <c r="B711" s="134" t="s">
        <v>2911</v>
      </c>
      <c r="C711" s="135">
        <v>10</v>
      </c>
    </row>
    <row r="712" spans="2:3" ht="15">
      <c r="B712" s="134" t="s">
        <v>2678</v>
      </c>
      <c r="C712" s="135">
        <v>9</v>
      </c>
    </row>
    <row r="713" spans="2:3" ht="15">
      <c r="B713" s="134" t="s">
        <v>2912</v>
      </c>
      <c r="C713" s="135">
        <v>10</v>
      </c>
    </row>
    <row r="714" spans="2:3" ht="15">
      <c r="B714" s="134" t="s">
        <v>2679</v>
      </c>
      <c r="C714" s="135">
        <v>19</v>
      </c>
    </row>
    <row r="715" spans="2:3" ht="15">
      <c r="B715" s="134" t="s">
        <v>2913</v>
      </c>
      <c r="C715" s="135">
        <v>8</v>
      </c>
    </row>
    <row r="716" spans="2:3" ht="15">
      <c r="B716" s="134" t="s">
        <v>2914</v>
      </c>
      <c r="C716" s="135">
        <v>1</v>
      </c>
    </row>
    <row r="717" spans="2:3" ht="15">
      <c r="B717" s="134" t="s">
        <v>2680</v>
      </c>
      <c r="C717" s="135">
        <v>18</v>
      </c>
    </row>
    <row r="718" spans="2:3" ht="15">
      <c r="B718" s="134" t="s">
        <v>2915</v>
      </c>
      <c r="C718" s="135">
        <v>6</v>
      </c>
    </row>
    <row r="719" spans="2:3" ht="15">
      <c r="B719" s="134" t="s">
        <v>2916</v>
      </c>
      <c r="C719" s="135">
        <v>1</v>
      </c>
    </row>
    <row r="720" spans="2:3" ht="15">
      <c r="B720" s="134" t="s">
        <v>2681</v>
      </c>
      <c r="C720" s="135">
        <v>18</v>
      </c>
    </row>
    <row r="721" spans="2:3" ht="15">
      <c r="B721" s="134" t="s">
        <v>2917</v>
      </c>
      <c r="C721" s="135">
        <v>10</v>
      </c>
    </row>
    <row r="722" spans="2:3" ht="15">
      <c r="B722" s="134" t="s">
        <v>2682</v>
      </c>
      <c r="C722" s="135">
        <v>11</v>
      </c>
    </row>
    <row r="723" spans="2:3" ht="15">
      <c r="B723" s="134" t="s">
        <v>2918</v>
      </c>
      <c r="C723" s="135">
        <v>12</v>
      </c>
    </row>
    <row r="724" spans="2:3" ht="15">
      <c r="B724" s="134" t="s">
        <v>2683</v>
      </c>
      <c r="C724" s="135">
        <v>13</v>
      </c>
    </row>
    <row r="725" spans="2:3" ht="15">
      <c r="B725" s="134" t="s">
        <v>2919</v>
      </c>
      <c r="C725" s="135">
        <v>8</v>
      </c>
    </row>
    <row r="726" spans="2:3" ht="15">
      <c r="B726" s="134" t="s">
        <v>2684</v>
      </c>
      <c r="C726" s="135">
        <v>7</v>
      </c>
    </row>
    <row r="727" spans="2:3" ht="15">
      <c r="B727" s="134" t="s">
        <v>2920</v>
      </c>
      <c r="C727" s="135">
        <v>3</v>
      </c>
    </row>
    <row r="728" spans="2:3" ht="15">
      <c r="B728" s="134" t="s">
        <v>2825</v>
      </c>
      <c r="C728" s="135">
        <v>4</v>
      </c>
    </row>
    <row r="729" spans="2:3" ht="15">
      <c r="B729" s="134" t="s">
        <v>2921</v>
      </c>
      <c r="C729" s="135">
        <v>12</v>
      </c>
    </row>
    <row r="730" spans="2:3" ht="15">
      <c r="B730" s="134" t="s">
        <v>2685</v>
      </c>
      <c r="C730" s="135">
        <v>5</v>
      </c>
    </row>
    <row r="731" spans="2:3" ht="15">
      <c r="B731" s="134" t="s">
        <v>2686</v>
      </c>
      <c r="C731" s="135">
        <v>7</v>
      </c>
    </row>
    <row r="732" spans="2:3" ht="15">
      <c r="B732" s="134" t="s">
        <v>2687</v>
      </c>
      <c r="C732" s="135">
        <v>16</v>
      </c>
    </row>
    <row r="733" spans="2:3" ht="15">
      <c r="B733" s="134" t="s">
        <v>2922</v>
      </c>
      <c r="C733" s="135">
        <v>9</v>
      </c>
    </row>
    <row r="734" spans="2:3" ht="15">
      <c r="B734" s="134" t="s">
        <v>2688</v>
      </c>
      <c r="C734" s="135">
        <v>11</v>
      </c>
    </row>
    <row r="735" spans="2:3" ht="15">
      <c r="B735" s="134" t="s">
        <v>2923</v>
      </c>
      <c r="C735" s="135">
        <v>4</v>
      </c>
    </row>
    <row r="736" spans="2:3" ht="15">
      <c r="B736" s="134" t="s">
        <v>2689</v>
      </c>
      <c r="C736" s="135">
        <v>11</v>
      </c>
    </row>
    <row r="737" spans="2:3" ht="15">
      <c r="B737" s="134" t="s">
        <v>2924</v>
      </c>
      <c r="C737" s="135">
        <v>5</v>
      </c>
    </row>
    <row r="738" spans="2:3" ht="15">
      <c r="B738" s="134" t="s">
        <v>2690</v>
      </c>
      <c r="C738" s="135">
        <v>23</v>
      </c>
    </row>
    <row r="739" spans="2:3" ht="15">
      <c r="B739" s="134" t="s">
        <v>2925</v>
      </c>
      <c r="C739" s="135">
        <v>9</v>
      </c>
    </row>
    <row r="740" spans="2:3" ht="15">
      <c r="B740" s="134" t="s">
        <v>2691</v>
      </c>
      <c r="C740" s="135">
        <v>11</v>
      </c>
    </row>
    <row r="741" spans="2:3" ht="15">
      <c r="B741" s="134" t="s">
        <v>2926</v>
      </c>
      <c r="C741" s="135">
        <v>7</v>
      </c>
    </row>
    <row r="742" spans="2:3" ht="15">
      <c r="B742" s="134" t="s">
        <v>2692</v>
      </c>
      <c r="C742" s="135">
        <v>7</v>
      </c>
    </row>
    <row r="743" spans="2:3" ht="15">
      <c r="B743" s="134" t="s">
        <v>2927</v>
      </c>
      <c r="C743" s="135">
        <v>3</v>
      </c>
    </row>
    <row r="744" spans="2:3" ht="15">
      <c r="B744" s="134" t="s">
        <v>2693</v>
      </c>
      <c r="C744" s="135">
        <v>8</v>
      </c>
    </row>
    <row r="745" spans="2:3" ht="15">
      <c r="B745" s="134" t="s">
        <v>2928</v>
      </c>
      <c r="C745" s="135">
        <v>9</v>
      </c>
    </row>
    <row r="746" spans="2:3" ht="15">
      <c r="B746" s="134" t="s">
        <v>2694</v>
      </c>
      <c r="C746" s="135">
        <v>2</v>
      </c>
    </row>
    <row r="747" spans="2:3" ht="15">
      <c r="B747" s="134" t="s">
        <v>2695</v>
      </c>
      <c r="C747" s="135">
        <v>19</v>
      </c>
    </row>
    <row r="748" spans="2:3" ht="15">
      <c r="B748" s="134" t="s">
        <v>2929</v>
      </c>
      <c r="C748" s="135">
        <v>10</v>
      </c>
    </row>
    <row r="749" spans="2:3" ht="15">
      <c r="B749" s="134" t="s">
        <v>2696</v>
      </c>
      <c r="C749" s="135">
        <v>20</v>
      </c>
    </row>
    <row r="750" spans="2:3" ht="15">
      <c r="B750" s="134" t="s">
        <v>2930</v>
      </c>
      <c r="C750" s="135">
        <v>9</v>
      </c>
    </row>
    <row r="751" spans="2:3" ht="15">
      <c r="B751" s="134" t="s">
        <v>2697</v>
      </c>
      <c r="C751" s="135">
        <v>15</v>
      </c>
    </row>
    <row r="752" spans="2:3" ht="15">
      <c r="B752" s="134" t="s">
        <v>2931</v>
      </c>
      <c r="C752" s="135">
        <v>9</v>
      </c>
    </row>
    <row r="753" spans="2:3" ht="15">
      <c r="B753" s="134" t="s">
        <v>2698</v>
      </c>
      <c r="C753" s="135">
        <v>13</v>
      </c>
    </row>
    <row r="754" spans="2:3" ht="15">
      <c r="B754" s="134" t="s">
        <v>2932</v>
      </c>
      <c r="C754" s="135">
        <v>10</v>
      </c>
    </row>
    <row r="755" spans="2:3" ht="15">
      <c r="B755" s="134" t="s">
        <v>2699</v>
      </c>
      <c r="C755" s="135">
        <v>7</v>
      </c>
    </row>
    <row r="756" spans="2:3" ht="15">
      <c r="B756" s="134" t="s">
        <v>2700</v>
      </c>
      <c r="C756" s="135">
        <v>7</v>
      </c>
    </row>
    <row r="757" spans="2:3" ht="15">
      <c r="B757" s="134" t="s">
        <v>2701</v>
      </c>
      <c r="C757" s="135">
        <v>2</v>
      </c>
    </row>
    <row r="758" spans="2:3" ht="15">
      <c r="B758" s="134" t="s">
        <v>2702</v>
      </c>
      <c r="C758" s="135">
        <v>16</v>
      </c>
    </row>
    <row r="759" spans="2:3" ht="15">
      <c r="B759" s="134" t="s">
        <v>2933</v>
      </c>
      <c r="C759" s="135">
        <v>34</v>
      </c>
    </row>
    <row r="760" spans="2:3" ht="15">
      <c r="B760" s="134" t="s">
        <v>2703</v>
      </c>
      <c r="C760" s="135">
        <v>13</v>
      </c>
    </row>
    <row r="761" spans="2:3" ht="15">
      <c r="B761" s="134" t="s">
        <v>2934</v>
      </c>
      <c r="C761" s="135">
        <v>10</v>
      </c>
    </row>
    <row r="762" spans="2:3" ht="15">
      <c r="B762" s="134" t="s">
        <v>2704</v>
      </c>
      <c r="C762" s="135">
        <v>20</v>
      </c>
    </row>
    <row r="763" spans="2:3" ht="15">
      <c r="B763" s="134" t="s">
        <v>2705</v>
      </c>
      <c r="C763" s="135">
        <v>13</v>
      </c>
    </row>
    <row r="764" spans="2:3" ht="15">
      <c r="B764" s="134" t="s">
        <v>2706</v>
      </c>
      <c r="C764" s="135">
        <v>13</v>
      </c>
    </row>
    <row r="765" spans="2:3" ht="15">
      <c r="B765" s="134" t="s">
        <v>2935</v>
      </c>
      <c r="C765" s="135">
        <v>8</v>
      </c>
    </row>
    <row r="766" spans="2:3" ht="15">
      <c r="B766" s="134" t="s">
        <v>2707</v>
      </c>
      <c r="C766" s="135">
        <v>10</v>
      </c>
    </row>
    <row r="767" spans="2:3" ht="15">
      <c r="B767" s="134" t="s">
        <v>2936</v>
      </c>
      <c r="C767" s="135">
        <v>1</v>
      </c>
    </row>
    <row r="768" spans="2:3" ht="15">
      <c r="B768" s="134" t="s">
        <v>2937</v>
      </c>
      <c r="C768" s="135">
        <v>9</v>
      </c>
    </row>
    <row r="769" spans="2:3" ht="15">
      <c r="B769" s="134" t="s">
        <v>2708</v>
      </c>
      <c r="C769" s="135">
        <v>13</v>
      </c>
    </row>
    <row r="770" spans="2:3" ht="15">
      <c r="B770" s="134" t="s">
        <v>2938</v>
      </c>
      <c r="C770" s="135">
        <v>16</v>
      </c>
    </row>
    <row r="771" spans="2:3" ht="15">
      <c r="B771" s="134" t="s">
        <v>2709</v>
      </c>
      <c r="C771" s="135">
        <v>14</v>
      </c>
    </row>
    <row r="772" spans="2:3" ht="15">
      <c r="B772" s="134" t="s">
        <v>2939</v>
      </c>
      <c r="C772" s="135">
        <v>10</v>
      </c>
    </row>
    <row r="773" spans="2:3" ht="15">
      <c r="B773" s="134" t="s">
        <v>2710</v>
      </c>
      <c r="C773" s="135">
        <v>11</v>
      </c>
    </row>
    <row r="774" spans="2:3" ht="15">
      <c r="B774" s="134" t="s">
        <v>2940</v>
      </c>
      <c r="C774" s="135">
        <v>9</v>
      </c>
    </row>
    <row r="775" spans="2:3" ht="15">
      <c r="B775" s="134" t="s">
        <v>2711</v>
      </c>
      <c r="C775" s="135">
        <v>9</v>
      </c>
    </row>
    <row r="776" spans="2:3" ht="15">
      <c r="B776" s="134" t="s">
        <v>2941</v>
      </c>
      <c r="C776" s="135">
        <v>8</v>
      </c>
    </row>
    <row r="777" spans="2:3" ht="15">
      <c r="B777" s="134" t="s">
        <v>2712</v>
      </c>
      <c r="C777" s="135">
        <v>22</v>
      </c>
    </row>
    <row r="778" spans="2:3" ht="15">
      <c r="B778" s="134" t="s">
        <v>2942</v>
      </c>
      <c r="C778" s="135">
        <v>4</v>
      </c>
    </row>
    <row r="779" spans="2:3" ht="15">
      <c r="B779" s="134" t="s">
        <v>2943</v>
      </c>
      <c r="C779" s="135">
        <v>8</v>
      </c>
    </row>
    <row r="780" spans="2:3" ht="15">
      <c r="B780" s="134" t="s">
        <v>2944</v>
      </c>
      <c r="C780" s="135">
        <v>28</v>
      </c>
    </row>
    <row r="781" spans="2:3" ht="15">
      <c r="B781" s="134" t="s">
        <v>2713</v>
      </c>
      <c r="C781" s="135">
        <v>21</v>
      </c>
    </row>
    <row r="782" spans="2:3" ht="15">
      <c r="B782" s="134" t="s">
        <v>2714</v>
      </c>
      <c r="C782" s="135">
        <v>16</v>
      </c>
    </row>
    <row r="783" spans="2:3" ht="15">
      <c r="B783" s="134" t="s">
        <v>2715</v>
      </c>
      <c r="C783" s="135">
        <v>16</v>
      </c>
    </row>
    <row r="784" spans="2:3" ht="15">
      <c r="B784" s="134" t="s">
        <v>2716</v>
      </c>
      <c r="C784" s="135">
        <v>4</v>
      </c>
    </row>
    <row r="785" spans="2:3" ht="15">
      <c r="B785" s="134" t="s">
        <v>2945</v>
      </c>
      <c r="C785" s="135">
        <v>2</v>
      </c>
    </row>
    <row r="786" spans="2:3" ht="15">
      <c r="B786" s="134" t="s">
        <v>2717</v>
      </c>
      <c r="C786" s="135">
        <v>2</v>
      </c>
    </row>
    <row r="787" spans="2:3" ht="15">
      <c r="B787" s="134" t="s">
        <v>2718</v>
      </c>
      <c r="C787" s="135">
        <v>4</v>
      </c>
    </row>
    <row r="788" spans="2:3" ht="15">
      <c r="B788" s="134" t="s">
        <v>2946</v>
      </c>
      <c r="C788" s="135">
        <v>2</v>
      </c>
    </row>
    <row r="789" spans="2:3" ht="15">
      <c r="B789" s="134" t="s">
        <v>2719</v>
      </c>
      <c r="C789" s="135">
        <v>20</v>
      </c>
    </row>
    <row r="790" spans="2:3" ht="15">
      <c r="B790" s="134" t="s">
        <v>2947</v>
      </c>
      <c r="C790" s="135">
        <v>6</v>
      </c>
    </row>
    <row r="791" spans="2:3" ht="15">
      <c r="B791" s="134" t="s">
        <v>2720</v>
      </c>
      <c r="C791" s="135">
        <v>23</v>
      </c>
    </row>
    <row r="792" spans="2:3" ht="15">
      <c r="B792" s="134" t="s">
        <v>2721</v>
      </c>
      <c r="C792" s="135">
        <v>25</v>
      </c>
    </row>
    <row r="793" spans="2:3" ht="15">
      <c r="B793" s="134" t="s">
        <v>2722</v>
      </c>
      <c r="C793" s="135">
        <v>19</v>
      </c>
    </row>
    <row r="794" spans="2:3" ht="15">
      <c r="B794" s="134" t="s">
        <v>2948</v>
      </c>
      <c r="C794" s="135">
        <v>3</v>
      </c>
    </row>
    <row r="795" spans="2:3" ht="15">
      <c r="B795" s="134" t="s">
        <v>2723</v>
      </c>
      <c r="C795" s="135">
        <v>18</v>
      </c>
    </row>
    <row r="796" spans="2:3" ht="15">
      <c r="B796" s="134" t="s">
        <v>2949</v>
      </c>
      <c r="C796" s="135">
        <v>8</v>
      </c>
    </row>
    <row r="797" spans="2:3" ht="15">
      <c r="B797" s="134" t="s">
        <v>2724</v>
      </c>
      <c r="C797" s="135">
        <v>17</v>
      </c>
    </row>
    <row r="798" spans="2:3" ht="15">
      <c r="B798" s="134" t="s">
        <v>2950</v>
      </c>
      <c r="C798" s="135">
        <v>14</v>
      </c>
    </row>
    <row r="799" spans="2:3" ht="15">
      <c r="B799" s="134" t="s">
        <v>2725</v>
      </c>
      <c r="C799" s="135">
        <v>7</v>
      </c>
    </row>
    <row r="800" spans="2:3" ht="15">
      <c r="B800" s="134" t="s">
        <v>2951</v>
      </c>
      <c r="C800" s="135">
        <v>17</v>
      </c>
    </row>
    <row r="801" spans="2:3" ht="15">
      <c r="B801" s="134" t="s">
        <v>2726</v>
      </c>
      <c r="C801" s="135">
        <v>15</v>
      </c>
    </row>
    <row r="802" spans="2:3" ht="15">
      <c r="B802" s="134" t="s">
        <v>2727</v>
      </c>
      <c r="C802" s="135">
        <v>28</v>
      </c>
    </row>
    <row r="803" spans="2:3" ht="15">
      <c r="B803" s="134" t="s">
        <v>2952</v>
      </c>
      <c r="C803" s="135">
        <v>4</v>
      </c>
    </row>
    <row r="804" spans="2:3" ht="15">
      <c r="B804" s="134" t="s">
        <v>2728</v>
      </c>
      <c r="C804" s="135">
        <v>11</v>
      </c>
    </row>
    <row r="805" spans="2:3" ht="15">
      <c r="B805" s="134" t="s">
        <v>2729</v>
      </c>
      <c r="C805" s="135">
        <v>16</v>
      </c>
    </row>
    <row r="806" spans="2:3" ht="15">
      <c r="B806" s="134" t="s">
        <v>2826</v>
      </c>
      <c r="C806" s="135">
        <v>6</v>
      </c>
    </row>
    <row r="807" spans="2:3" ht="15">
      <c r="B807" s="134" t="s">
        <v>2730</v>
      </c>
      <c r="C807" s="135">
        <v>9</v>
      </c>
    </row>
    <row r="808" spans="2:3" ht="15">
      <c r="B808" s="134" t="s">
        <v>2731</v>
      </c>
      <c r="C808" s="135">
        <v>7</v>
      </c>
    </row>
    <row r="809" spans="2:3" ht="15">
      <c r="B809" s="134" t="s">
        <v>2953</v>
      </c>
      <c r="C809" s="135">
        <v>6</v>
      </c>
    </row>
    <row r="810" spans="2:3" ht="15">
      <c r="B810" s="134" t="s">
        <v>2732</v>
      </c>
      <c r="C810" s="135">
        <v>29</v>
      </c>
    </row>
    <row r="811" spans="2:3" ht="15">
      <c r="B811" s="134" t="s">
        <v>2954</v>
      </c>
      <c r="C811" s="135">
        <v>22</v>
      </c>
    </row>
    <row r="812" spans="2:3" ht="15">
      <c r="B812" s="134" t="s">
        <v>2733</v>
      </c>
      <c r="C812" s="135">
        <v>6</v>
      </c>
    </row>
    <row r="813" spans="2:3" ht="15">
      <c r="B813" s="134" t="s">
        <v>2955</v>
      </c>
      <c r="C813" s="135">
        <v>2</v>
      </c>
    </row>
    <row r="814" spans="2:3" ht="15">
      <c r="B814" s="134" t="s">
        <v>2734</v>
      </c>
      <c r="C814" s="135">
        <v>20</v>
      </c>
    </row>
    <row r="815" spans="2:3" ht="15">
      <c r="B815" s="134" t="s">
        <v>2956</v>
      </c>
      <c r="C815" s="135">
        <v>8</v>
      </c>
    </row>
    <row r="816" spans="2:3" ht="15">
      <c r="B816" s="134" t="s">
        <v>2735</v>
      </c>
      <c r="C816" s="135">
        <v>10</v>
      </c>
    </row>
    <row r="817" spans="2:3" ht="15">
      <c r="B817" s="134" t="s">
        <v>2736</v>
      </c>
      <c r="C817" s="135">
        <v>11</v>
      </c>
    </row>
    <row r="818" spans="2:3" ht="15">
      <c r="B818" s="134" t="s">
        <v>2957</v>
      </c>
      <c r="C818" s="135">
        <v>3</v>
      </c>
    </row>
    <row r="819" spans="2:3" ht="15">
      <c r="B819" s="134" t="s">
        <v>2737</v>
      </c>
      <c r="C819" s="135">
        <v>5</v>
      </c>
    </row>
    <row r="820" spans="2:3" ht="15">
      <c r="B820" s="134" t="s">
        <v>2738</v>
      </c>
      <c r="C820" s="135">
        <v>30</v>
      </c>
    </row>
    <row r="821" spans="2:3" ht="15">
      <c r="B821" s="134" t="s">
        <v>2739</v>
      </c>
      <c r="C821" s="135">
        <v>5</v>
      </c>
    </row>
    <row r="822" spans="2:3" ht="15">
      <c r="B822" s="134" t="s">
        <v>2958</v>
      </c>
      <c r="C822" s="135">
        <v>2</v>
      </c>
    </row>
    <row r="823" spans="2:3" ht="15">
      <c r="B823" s="134" t="s">
        <v>2959</v>
      </c>
      <c r="C823" s="135">
        <v>2</v>
      </c>
    </row>
    <row r="824" spans="2:3" ht="15">
      <c r="B824" s="134" t="s">
        <v>2740</v>
      </c>
      <c r="C824" s="135">
        <v>18</v>
      </c>
    </row>
    <row r="825" spans="2:3" ht="15">
      <c r="B825" s="134" t="s">
        <v>2960</v>
      </c>
      <c r="C825" s="135">
        <v>3</v>
      </c>
    </row>
    <row r="826" spans="2:3" ht="15">
      <c r="B826" s="134" t="s">
        <v>2961</v>
      </c>
      <c r="C826" s="135">
        <v>4</v>
      </c>
    </row>
    <row r="827" spans="2:3" ht="15">
      <c r="B827" s="134" t="s">
        <v>2962</v>
      </c>
      <c r="C827" s="135">
        <v>5</v>
      </c>
    </row>
    <row r="828" spans="2:3" ht="15">
      <c r="B828" s="134" t="s">
        <v>2741</v>
      </c>
      <c r="C828" s="135">
        <v>23</v>
      </c>
    </row>
    <row r="829" spans="2:3" ht="15">
      <c r="B829" s="134" t="s">
        <v>2963</v>
      </c>
      <c r="C829" s="135">
        <v>13</v>
      </c>
    </row>
    <row r="830" spans="2:3" ht="15">
      <c r="B830" s="134" t="s">
        <v>2742</v>
      </c>
      <c r="C830" s="135">
        <v>13</v>
      </c>
    </row>
    <row r="831" spans="2:3" ht="15">
      <c r="B831" s="134" t="s">
        <v>2964</v>
      </c>
      <c r="C831" s="135">
        <v>2</v>
      </c>
    </row>
    <row r="832" spans="2:3" ht="15">
      <c r="B832" s="134" t="s">
        <v>2743</v>
      </c>
      <c r="C832" s="135">
        <v>5</v>
      </c>
    </row>
    <row r="833" spans="2:3" ht="15">
      <c r="B833" s="134" t="s">
        <v>2965</v>
      </c>
      <c r="C833" s="135">
        <v>1</v>
      </c>
    </row>
    <row r="834" spans="2:3" ht="15">
      <c r="B834" s="134" t="s">
        <v>2744</v>
      </c>
      <c r="C834" s="135">
        <v>11</v>
      </c>
    </row>
    <row r="835" spans="2:3" ht="15">
      <c r="B835" s="134" t="s">
        <v>2966</v>
      </c>
      <c r="C835" s="135">
        <v>8</v>
      </c>
    </row>
    <row r="836" spans="2:3" ht="15">
      <c r="B836" s="134" t="s">
        <v>2745</v>
      </c>
      <c r="C836" s="135">
        <v>9</v>
      </c>
    </row>
    <row r="837" spans="2:3" ht="15">
      <c r="B837" s="134" t="s">
        <v>2967</v>
      </c>
      <c r="C837" s="135">
        <v>9</v>
      </c>
    </row>
    <row r="838" spans="2:3" ht="15">
      <c r="B838" s="134" t="s">
        <v>2746</v>
      </c>
      <c r="C838" s="135">
        <v>8</v>
      </c>
    </row>
    <row r="839" spans="2:3" ht="15">
      <c r="B839" s="134" t="s">
        <v>2968</v>
      </c>
      <c r="C839" s="135">
        <v>8</v>
      </c>
    </row>
    <row r="840" spans="2:3" ht="15">
      <c r="B840" s="134" t="s">
        <v>2747</v>
      </c>
      <c r="C840" s="135">
        <v>20</v>
      </c>
    </row>
    <row r="841" spans="2:3" ht="15">
      <c r="B841" s="134" t="s">
        <v>2969</v>
      </c>
      <c r="C841" s="135">
        <v>1</v>
      </c>
    </row>
    <row r="842" spans="2:3" ht="15">
      <c r="B842" s="134" t="s">
        <v>2748</v>
      </c>
      <c r="C842" s="135">
        <v>8</v>
      </c>
    </row>
    <row r="843" spans="2:3" ht="15">
      <c r="B843" s="134" t="s">
        <v>2970</v>
      </c>
      <c r="C843" s="135">
        <v>12</v>
      </c>
    </row>
    <row r="844" spans="2:3" ht="15">
      <c r="B844" s="134" t="s">
        <v>2749</v>
      </c>
      <c r="C844" s="135">
        <v>12</v>
      </c>
    </row>
    <row r="845" spans="2:3" ht="15">
      <c r="B845" s="134" t="s">
        <v>2971</v>
      </c>
      <c r="C845" s="135">
        <v>12</v>
      </c>
    </row>
    <row r="846" spans="2:3" ht="15">
      <c r="B846" s="134" t="s">
        <v>2750</v>
      </c>
      <c r="C846" s="135">
        <v>12</v>
      </c>
    </row>
    <row r="847" spans="2:3" ht="15">
      <c r="B847" s="134" t="s">
        <v>2972</v>
      </c>
      <c r="C847" s="135">
        <v>5</v>
      </c>
    </row>
    <row r="848" spans="2:3" ht="15">
      <c r="B848" s="134" t="s">
        <v>2751</v>
      </c>
      <c r="C848" s="135">
        <v>26</v>
      </c>
    </row>
    <row r="849" spans="2:3" ht="15">
      <c r="B849" s="134" t="s">
        <v>2752</v>
      </c>
      <c r="C849" s="135">
        <v>21</v>
      </c>
    </row>
    <row r="850" spans="2:3" ht="15">
      <c r="B850" s="134" t="s">
        <v>2753</v>
      </c>
      <c r="C850" s="135">
        <v>7</v>
      </c>
    </row>
    <row r="851" spans="2:3" ht="15">
      <c r="B851" s="134" t="s">
        <v>2754</v>
      </c>
      <c r="C851" s="135">
        <v>7</v>
      </c>
    </row>
    <row r="852" spans="2:3" ht="15">
      <c r="B852" s="134" t="s">
        <v>2755</v>
      </c>
      <c r="C852" s="135">
        <v>21</v>
      </c>
    </row>
    <row r="853" spans="2:3" ht="15">
      <c r="B853" s="134" t="s">
        <v>2973</v>
      </c>
      <c r="C853" s="135">
        <v>8</v>
      </c>
    </row>
    <row r="854" spans="2:3" ht="15">
      <c r="B854" s="134" t="s">
        <v>2756</v>
      </c>
      <c r="C854" s="135">
        <v>10</v>
      </c>
    </row>
    <row r="855" spans="2:3" ht="15">
      <c r="B855" s="134" t="s">
        <v>2974</v>
      </c>
      <c r="C855" s="135">
        <v>2</v>
      </c>
    </row>
    <row r="856" spans="2:3" ht="15">
      <c r="B856" s="134" t="s">
        <v>2757</v>
      </c>
      <c r="C856" s="135">
        <v>6</v>
      </c>
    </row>
    <row r="857" spans="2:3" ht="15">
      <c r="B857" s="134" t="s">
        <v>2758</v>
      </c>
      <c r="C857" s="135">
        <v>2</v>
      </c>
    </row>
    <row r="858" spans="2:3" ht="15">
      <c r="B858" s="134" t="s">
        <v>2759</v>
      </c>
      <c r="C858" s="135">
        <v>14</v>
      </c>
    </row>
    <row r="859" spans="2:3" ht="15">
      <c r="B859" s="134" t="s">
        <v>2975</v>
      </c>
      <c r="C859" s="135">
        <v>3</v>
      </c>
    </row>
    <row r="860" spans="2:3" ht="15">
      <c r="B860" s="134" t="s">
        <v>2760</v>
      </c>
      <c r="C860" s="135">
        <v>7</v>
      </c>
    </row>
    <row r="861" spans="2:3" ht="15">
      <c r="B861" s="134" t="s">
        <v>2761</v>
      </c>
      <c r="C861" s="135">
        <v>14</v>
      </c>
    </row>
    <row r="862" spans="2:3" ht="15">
      <c r="B862" s="134" t="s">
        <v>2762</v>
      </c>
      <c r="C862" s="135">
        <v>21</v>
      </c>
    </row>
    <row r="863" spans="2:3" ht="15">
      <c r="B863" s="134" t="s">
        <v>2976</v>
      </c>
      <c r="C863" s="135">
        <v>3</v>
      </c>
    </row>
    <row r="864" spans="2:3" ht="15">
      <c r="B864" s="134" t="s">
        <v>2763</v>
      </c>
      <c r="C864" s="135">
        <v>7</v>
      </c>
    </row>
    <row r="865" spans="2:3" ht="15">
      <c r="B865" s="134" t="s">
        <v>2977</v>
      </c>
      <c r="C865" s="135">
        <v>9</v>
      </c>
    </row>
    <row r="866" spans="2:3" ht="15">
      <c r="B866" s="134" t="s">
        <v>2764</v>
      </c>
      <c r="C866" s="135">
        <v>8</v>
      </c>
    </row>
    <row r="867" spans="2:3" ht="15">
      <c r="B867" s="134" t="s">
        <v>2978</v>
      </c>
      <c r="C867" s="135">
        <v>1</v>
      </c>
    </row>
    <row r="868" spans="2:3" ht="15">
      <c r="B868" s="134" t="s">
        <v>2765</v>
      </c>
      <c r="C868" s="135">
        <v>16</v>
      </c>
    </row>
    <row r="869" spans="2:3" ht="15">
      <c r="B869" s="134" t="s">
        <v>2979</v>
      </c>
      <c r="C869" s="135">
        <v>16</v>
      </c>
    </row>
    <row r="870" spans="2:3" ht="15">
      <c r="B870" s="134" t="s">
        <v>2766</v>
      </c>
      <c r="C870" s="135">
        <v>6</v>
      </c>
    </row>
    <row r="871" spans="2:3" ht="15">
      <c r="B871" s="134" t="s">
        <v>2980</v>
      </c>
      <c r="C871" s="135">
        <v>1</v>
      </c>
    </row>
    <row r="872" spans="2:3" ht="15">
      <c r="B872" s="134" t="s">
        <v>2767</v>
      </c>
      <c r="C872" s="135">
        <v>6</v>
      </c>
    </row>
    <row r="873" spans="2:3" ht="15">
      <c r="B873" s="134" t="s">
        <v>2981</v>
      </c>
      <c r="C873" s="135">
        <v>14</v>
      </c>
    </row>
    <row r="874" spans="2:3" ht="15">
      <c r="B874" s="134" t="s">
        <v>2768</v>
      </c>
      <c r="C874" s="135">
        <v>2</v>
      </c>
    </row>
    <row r="875" spans="2:3" ht="15">
      <c r="B875" s="134" t="s">
        <v>2769</v>
      </c>
      <c r="C875" s="135">
        <v>10</v>
      </c>
    </row>
    <row r="876" spans="2:3" ht="15">
      <c r="B876" s="134" t="s">
        <v>2982</v>
      </c>
      <c r="C876" s="135">
        <v>5</v>
      </c>
    </row>
    <row r="877" spans="2:3" ht="15">
      <c r="B877" s="134" t="s">
        <v>2770</v>
      </c>
      <c r="C877" s="135">
        <v>26</v>
      </c>
    </row>
    <row r="878" spans="2:3" ht="15">
      <c r="B878" s="134" t="s">
        <v>2983</v>
      </c>
      <c r="C878" s="135">
        <v>5</v>
      </c>
    </row>
    <row r="879" spans="2:3" ht="15">
      <c r="B879" s="134" t="s">
        <v>2771</v>
      </c>
      <c r="C879" s="135">
        <v>11</v>
      </c>
    </row>
    <row r="880" spans="2:3" ht="15">
      <c r="B880" s="134" t="s">
        <v>2984</v>
      </c>
      <c r="C880" s="135">
        <v>3</v>
      </c>
    </row>
    <row r="881" spans="2:3" ht="15">
      <c r="B881" s="134" t="s">
        <v>2772</v>
      </c>
      <c r="C881" s="135">
        <v>12</v>
      </c>
    </row>
    <row r="882" spans="2:3" ht="15">
      <c r="B882" s="134" t="s">
        <v>2985</v>
      </c>
      <c r="C882" s="135">
        <v>2</v>
      </c>
    </row>
    <row r="883" spans="2:3" ht="15">
      <c r="B883" s="134" t="s">
        <v>2986</v>
      </c>
      <c r="C883" s="135">
        <v>1</v>
      </c>
    </row>
    <row r="884" spans="2:3" ht="15">
      <c r="B884" s="134" t="s">
        <v>2987</v>
      </c>
      <c r="C884" s="135">
        <v>6</v>
      </c>
    </row>
    <row r="885" spans="2:3" ht="15">
      <c r="B885" s="134" t="s">
        <v>2988</v>
      </c>
      <c r="C885" s="135">
        <v>7</v>
      </c>
    </row>
    <row r="886" spans="2:3" ht="15">
      <c r="B886" s="134" t="s">
        <v>2773</v>
      </c>
      <c r="C886" s="135">
        <v>34</v>
      </c>
    </row>
    <row r="887" spans="2:3" ht="15">
      <c r="B887" s="134" t="s">
        <v>2774</v>
      </c>
      <c r="C887" s="135">
        <v>11</v>
      </c>
    </row>
    <row r="888" spans="2:3" ht="15">
      <c r="B888" s="134" t="s">
        <v>2775</v>
      </c>
      <c r="C888" s="135">
        <v>27</v>
      </c>
    </row>
    <row r="889" spans="2:3" ht="15">
      <c r="B889" s="134" t="s">
        <v>2989</v>
      </c>
      <c r="C889" s="135">
        <v>19</v>
      </c>
    </row>
    <row r="890" spans="2:3" ht="15">
      <c r="B890" s="134" t="s">
        <v>2776</v>
      </c>
      <c r="C890" s="135">
        <v>8</v>
      </c>
    </row>
    <row r="891" spans="2:3" ht="15">
      <c r="B891" s="134" t="s">
        <v>2777</v>
      </c>
      <c r="C891" s="135">
        <v>15</v>
      </c>
    </row>
    <row r="892" spans="2:3" ht="15">
      <c r="B892" s="134" t="s">
        <v>2990</v>
      </c>
      <c r="C892" s="135">
        <v>9</v>
      </c>
    </row>
    <row r="893" spans="2:3" ht="15">
      <c r="B893" s="134" t="s">
        <v>2778</v>
      </c>
      <c r="C893" s="135">
        <v>11</v>
      </c>
    </row>
    <row r="894" spans="2:3" ht="15">
      <c r="B894" s="134" t="s">
        <v>2991</v>
      </c>
      <c r="C894" s="135">
        <v>10</v>
      </c>
    </row>
    <row r="895" spans="2:3" ht="15">
      <c r="B895" s="134" t="s">
        <v>2779</v>
      </c>
      <c r="C895" s="135">
        <v>7</v>
      </c>
    </row>
    <row r="896" spans="2:3" ht="15">
      <c r="B896" s="134" t="s">
        <v>2992</v>
      </c>
      <c r="C896" s="135">
        <v>6</v>
      </c>
    </row>
    <row r="897" spans="2:3" ht="15">
      <c r="B897" s="134" t="s">
        <v>2780</v>
      </c>
      <c r="C897" s="135">
        <v>10</v>
      </c>
    </row>
    <row r="898" spans="2:3" ht="15">
      <c r="B898" s="134" t="s">
        <v>2781</v>
      </c>
      <c r="C898" s="135">
        <v>4</v>
      </c>
    </row>
    <row r="899" spans="2:3" ht="15">
      <c r="B899" s="134" t="s">
        <v>2782</v>
      </c>
      <c r="C899" s="135">
        <v>10</v>
      </c>
    </row>
    <row r="900" spans="2:3" ht="15">
      <c r="B900" s="134" t="s">
        <v>2993</v>
      </c>
      <c r="C900" s="135">
        <v>3</v>
      </c>
    </row>
    <row r="901" spans="2:3" ht="15">
      <c r="B901" s="134" t="s">
        <v>2783</v>
      </c>
      <c r="C901" s="135">
        <v>3</v>
      </c>
    </row>
    <row r="902" spans="2:3" ht="15">
      <c r="B902" s="134" t="s">
        <v>2994</v>
      </c>
      <c r="C902" s="135">
        <v>1</v>
      </c>
    </row>
    <row r="903" spans="2:3" ht="15">
      <c r="B903" s="134" t="s">
        <v>2784</v>
      </c>
      <c r="C903" s="135">
        <v>10</v>
      </c>
    </row>
    <row r="904" spans="2:3" ht="15">
      <c r="B904" s="134" t="s">
        <v>2995</v>
      </c>
      <c r="C904" s="135">
        <v>15</v>
      </c>
    </row>
    <row r="905" spans="2:3" ht="15">
      <c r="B905" s="134" t="s">
        <v>2785</v>
      </c>
      <c r="C905" s="135">
        <v>6</v>
      </c>
    </row>
    <row r="906" spans="2:3" ht="15">
      <c r="B906" s="134" t="s">
        <v>2996</v>
      </c>
      <c r="C906" s="135">
        <v>1</v>
      </c>
    </row>
    <row r="907" spans="2:3" ht="15">
      <c r="B907" s="134" t="s">
        <v>2786</v>
      </c>
      <c r="C907" s="135">
        <v>13</v>
      </c>
    </row>
    <row r="908" spans="2:3" ht="15">
      <c r="B908" s="134" t="s">
        <v>2997</v>
      </c>
      <c r="C908" s="135">
        <v>9</v>
      </c>
    </row>
    <row r="909" spans="2:3" ht="15">
      <c r="B909" s="134" t="s">
        <v>2787</v>
      </c>
      <c r="C909" s="135">
        <v>13</v>
      </c>
    </row>
    <row r="910" spans="2:3" ht="15">
      <c r="B910" s="134" t="s">
        <v>2998</v>
      </c>
      <c r="C910" s="135">
        <v>10</v>
      </c>
    </row>
    <row r="911" spans="2:3" ht="15">
      <c r="B911" s="134" t="s">
        <v>2788</v>
      </c>
      <c r="C911" s="135">
        <v>12</v>
      </c>
    </row>
    <row r="912" spans="2:3" ht="15">
      <c r="B912" s="134" t="s">
        <v>2999</v>
      </c>
      <c r="C912" s="135">
        <v>8</v>
      </c>
    </row>
    <row r="913" spans="2:3" ht="15">
      <c r="B913" s="134" t="s">
        <v>2789</v>
      </c>
      <c r="C913" s="135">
        <v>10</v>
      </c>
    </row>
    <row r="914" spans="2:3" ht="15">
      <c r="B914" s="134" t="s">
        <v>3000</v>
      </c>
      <c r="C914" s="135">
        <v>14</v>
      </c>
    </row>
    <row r="915" spans="2:3" ht="15">
      <c r="B915" s="134" t="s">
        <v>3001</v>
      </c>
      <c r="C915" s="135">
        <v>1</v>
      </c>
    </row>
    <row r="916" spans="2:3" ht="15">
      <c r="B916" s="134" t="s">
        <v>2790</v>
      </c>
      <c r="C916" s="135">
        <v>10</v>
      </c>
    </row>
    <row r="917" spans="2:3" ht="15">
      <c r="B917" s="134" t="s">
        <v>3002</v>
      </c>
      <c r="C917" s="135">
        <v>5</v>
      </c>
    </row>
    <row r="918" spans="2:3" ht="15">
      <c r="B918" s="134" t="s">
        <v>2791</v>
      </c>
      <c r="C918" s="135">
        <v>17</v>
      </c>
    </row>
    <row r="919" spans="2:3" ht="15">
      <c r="B919" s="134" t="s">
        <v>3003</v>
      </c>
      <c r="C919" s="135">
        <v>9</v>
      </c>
    </row>
    <row r="920" spans="2:3" ht="15">
      <c r="B920" s="134" t="s">
        <v>2792</v>
      </c>
      <c r="C920" s="135">
        <v>10</v>
      </c>
    </row>
    <row r="921" spans="2:3" ht="15">
      <c r="B921" s="134" t="s">
        <v>2793</v>
      </c>
      <c r="C921" s="135">
        <v>12</v>
      </c>
    </row>
    <row r="922" spans="2:3" ht="15">
      <c r="B922" s="134" t="s">
        <v>2794</v>
      </c>
      <c r="C922" s="135">
        <v>9</v>
      </c>
    </row>
    <row r="923" spans="2:3" ht="15">
      <c r="B923" s="134" t="s">
        <v>3004</v>
      </c>
      <c r="C923" s="135">
        <v>8</v>
      </c>
    </row>
    <row r="924" spans="2:3" ht="15">
      <c r="B924" s="134" t="s">
        <v>2795</v>
      </c>
      <c r="C924" s="135">
        <v>13</v>
      </c>
    </row>
    <row r="925" spans="2:3" ht="15">
      <c r="B925" s="134" t="s">
        <v>3005</v>
      </c>
      <c r="C925" s="135">
        <v>14</v>
      </c>
    </row>
    <row r="926" spans="2:3" ht="15">
      <c r="B926" s="134" t="s">
        <v>2796</v>
      </c>
      <c r="C926" s="135">
        <v>22</v>
      </c>
    </row>
    <row r="927" spans="2:3" ht="15">
      <c r="B927" s="134" t="s">
        <v>3006</v>
      </c>
      <c r="C927" s="135">
        <v>13</v>
      </c>
    </row>
    <row r="928" spans="2:3" ht="15">
      <c r="B928" s="134" t="s">
        <v>2797</v>
      </c>
      <c r="C928" s="135">
        <v>25</v>
      </c>
    </row>
    <row r="929" spans="2:3" ht="15">
      <c r="B929" s="134" t="s">
        <v>2798</v>
      </c>
      <c r="C929" s="135">
        <v>7</v>
      </c>
    </row>
    <row r="930" spans="2:3" ht="15">
      <c r="B930" s="134" t="s">
        <v>2799</v>
      </c>
      <c r="C930" s="135">
        <v>11</v>
      </c>
    </row>
    <row r="931" spans="2:3" ht="15">
      <c r="B931" s="134" t="s">
        <v>3007</v>
      </c>
      <c r="C931" s="135">
        <v>9</v>
      </c>
    </row>
    <row r="932" spans="2:3" ht="15">
      <c r="B932" s="134" t="s">
        <v>3008</v>
      </c>
      <c r="C932" s="135">
        <v>4</v>
      </c>
    </row>
    <row r="933" spans="2:3" ht="15">
      <c r="B933" s="134" t="s">
        <v>3009</v>
      </c>
      <c r="C933" s="135">
        <v>4</v>
      </c>
    </row>
    <row r="934" spans="2:3" ht="15">
      <c r="B934" s="134" t="s">
        <v>2800</v>
      </c>
      <c r="C934" s="135">
        <v>22</v>
      </c>
    </row>
    <row r="935" spans="2:3" ht="15">
      <c r="B935" s="134" t="s">
        <v>3010</v>
      </c>
      <c r="C935" s="135">
        <v>16</v>
      </c>
    </row>
    <row r="936" spans="2:3" ht="15">
      <c r="B936" s="134" t="s">
        <v>2801</v>
      </c>
      <c r="C936" s="135">
        <v>17</v>
      </c>
    </row>
    <row r="937" spans="2:3" ht="15">
      <c r="B937" s="134" t="s">
        <v>3011</v>
      </c>
      <c r="C937" s="135">
        <v>18</v>
      </c>
    </row>
    <row r="938" spans="2:3" ht="15">
      <c r="B938" s="134" t="s">
        <v>2802</v>
      </c>
      <c r="C938" s="135">
        <v>16</v>
      </c>
    </row>
    <row r="939" spans="2:3" ht="15">
      <c r="B939" s="134" t="s">
        <v>2803</v>
      </c>
      <c r="C939" s="135">
        <v>13</v>
      </c>
    </row>
    <row r="940" spans="2:3" ht="15">
      <c r="B940" s="134" t="s">
        <v>2804</v>
      </c>
      <c r="C940" s="135">
        <v>14</v>
      </c>
    </row>
    <row r="941" spans="2:3" ht="15">
      <c r="B941" s="134" t="s">
        <v>3012</v>
      </c>
      <c r="C941" s="135">
        <v>10</v>
      </c>
    </row>
    <row r="942" spans="2:3" ht="15">
      <c r="B942" s="134" t="s">
        <v>2805</v>
      </c>
      <c r="C942" s="135">
        <v>8</v>
      </c>
    </row>
    <row r="943" spans="2:3" ht="15">
      <c r="B943" s="134" t="s">
        <v>2806</v>
      </c>
      <c r="C943" s="135">
        <v>12</v>
      </c>
    </row>
    <row r="944" spans="2:3" ht="15">
      <c r="B944" s="134" t="s">
        <v>3013</v>
      </c>
      <c r="C944" s="135">
        <v>14</v>
      </c>
    </row>
    <row r="946" spans="2:3" ht="15.75">
      <c r="B946" s="147" t="s">
        <v>2808</v>
      </c>
      <c r="C946" s="148" t="s">
        <v>2809</v>
      </c>
    </row>
    <row r="947" spans="2:3" ht="15">
      <c r="B947" s="134" t="s">
        <v>2673</v>
      </c>
      <c r="C947" s="136">
        <v>256690474.19999999</v>
      </c>
    </row>
    <row r="948" spans="2:3" ht="15">
      <c r="B948" s="134" t="s">
        <v>2907</v>
      </c>
      <c r="C948" s="136">
        <v>175500303.09999999</v>
      </c>
    </row>
    <row r="949" spans="2:3" ht="15">
      <c r="B949" s="134" t="s">
        <v>2674</v>
      </c>
      <c r="C949" s="136">
        <v>606869619.29999995</v>
      </c>
    </row>
    <row r="950" spans="2:3" ht="15">
      <c r="B950" s="134" t="s">
        <v>2908</v>
      </c>
      <c r="C950" s="136">
        <v>595768783.53999996</v>
      </c>
    </row>
    <row r="951" spans="2:3" ht="15">
      <c r="B951" s="134" t="s">
        <v>2675</v>
      </c>
      <c r="C951" s="136">
        <v>396493004.64999998</v>
      </c>
    </row>
    <row r="952" spans="2:3" ht="15">
      <c r="B952" s="134" t="s">
        <v>2909</v>
      </c>
      <c r="C952" s="136">
        <v>329894704.89999998</v>
      </c>
    </row>
    <row r="953" spans="2:3" ht="15">
      <c r="B953" s="134" t="s">
        <v>2676</v>
      </c>
      <c r="C953" s="136">
        <v>239194494.90000001</v>
      </c>
    </row>
    <row r="954" spans="2:3" ht="15">
      <c r="B954" s="134" t="s">
        <v>2910</v>
      </c>
      <c r="C954" s="136">
        <v>418128852.75000006</v>
      </c>
    </row>
    <row r="955" spans="2:3" ht="15">
      <c r="B955" s="134" t="s">
        <v>2677</v>
      </c>
      <c r="C955" s="136">
        <v>342205634.10000002</v>
      </c>
    </row>
    <row r="956" spans="2:3" ht="15">
      <c r="B956" s="134" t="s">
        <v>2911</v>
      </c>
      <c r="C956" s="136">
        <v>291022596.5</v>
      </c>
    </row>
    <row r="957" spans="2:3" ht="15">
      <c r="B957" s="134" t="s">
        <v>2678</v>
      </c>
      <c r="C957" s="136">
        <v>703321440.44000006</v>
      </c>
    </row>
    <row r="958" spans="2:3" ht="15">
      <c r="B958" s="134" t="s">
        <v>2912</v>
      </c>
      <c r="C958" s="136">
        <v>708624471.63999999</v>
      </c>
    </row>
    <row r="959" spans="2:3" ht="15">
      <c r="B959" s="134" t="s">
        <v>2679</v>
      </c>
      <c r="C959" s="136">
        <v>77789281.489999995</v>
      </c>
    </row>
    <row r="960" spans="2:3" ht="15">
      <c r="B960" s="134" t="s">
        <v>2913</v>
      </c>
      <c r="C960" s="136">
        <v>15142694.219999999</v>
      </c>
    </row>
    <row r="961" spans="2:3" ht="15">
      <c r="B961" s="134" t="s">
        <v>2914</v>
      </c>
      <c r="C961" s="136">
        <v>1113372.28</v>
      </c>
    </row>
    <row r="962" spans="2:3" ht="15">
      <c r="B962" s="134" t="s">
        <v>2680</v>
      </c>
      <c r="C962" s="136">
        <v>397302212.5</v>
      </c>
    </row>
    <row r="963" spans="2:3" ht="15">
      <c r="B963" s="134" t="s">
        <v>2915</v>
      </c>
      <c r="C963" s="136">
        <v>238187625</v>
      </c>
    </row>
    <row r="964" spans="2:3" ht="15">
      <c r="B964" s="134" t="s">
        <v>2916</v>
      </c>
      <c r="C964" s="136">
        <v>30458285.399999999</v>
      </c>
    </row>
    <row r="965" spans="2:3" ht="15">
      <c r="B965" s="134" t="s">
        <v>2681</v>
      </c>
      <c r="C965" s="136">
        <v>229676643.68000001</v>
      </c>
    </row>
    <row r="966" spans="2:3" ht="15">
      <c r="B966" s="134" t="s">
        <v>2917</v>
      </c>
      <c r="C966" s="136">
        <v>196202168.22</v>
      </c>
    </row>
    <row r="967" spans="2:3" ht="15">
      <c r="B967" s="134" t="s">
        <v>2682</v>
      </c>
      <c r="C967" s="136">
        <v>111505185.04000001</v>
      </c>
    </row>
    <row r="968" spans="2:3" ht="15">
      <c r="B968" s="134" t="s">
        <v>2918</v>
      </c>
      <c r="C968" s="136">
        <v>194780267.51999998</v>
      </c>
    </row>
    <row r="969" spans="2:3" ht="15">
      <c r="B969" s="134" t="s">
        <v>2683</v>
      </c>
      <c r="C969" s="136">
        <v>254455676.30000001</v>
      </c>
    </row>
    <row r="970" spans="2:3" ht="15">
      <c r="B970" s="134" t="s">
        <v>2919</v>
      </c>
      <c r="C970" s="136">
        <v>243655770.89999998</v>
      </c>
    </row>
    <row r="971" spans="2:3" ht="15">
      <c r="B971" s="134" t="s">
        <v>2684</v>
      </c>
      <c r="C971" s="136">
        <v>86122402.199999988</v>
      </c>
    </row>
    <row r="972" spans="2:3" ht="15">
      <c r="B972" s="134" t="s">
        <v>2920</v>
      </c>
      <c r="C972" s="136">
        <v>107387066.59999999</v>
      </c>
    </row>
    <row r="973" spans="2:3" ht="15">
      <c r="B973" s="134" t="s">
        <v>2825</v>
      </c>
      <c r="C973" s="136">
        <v>218482105.68000001</v>
      </c>
    </row>
    <row r="974" spans="2:3" ht="15">
      <c r="B974" s="134" t="s">
        <v>2921</v>
      </c>
      <c r="C974" s="136">
        <v>320058303.48000002</v>
      </c>
    </row>
    <row r="975" spans="2:3" ht="15">
      <c r="B975" s="134" t="s">
        <v>2685</v>
      </c>
      <c r="C975" s="136">
        <v>156682306.81999999</v>
      </c>
    </row>
    <row r="976" spans="2:3" ht="15">
      <c r="B976" s="134" t="s">
        <v>2686</v>
      </c>
      <c r="C976" s="136">
        <v>183985873.80000001</v>
      </c>
    </row>
    <row r="977" spans="2:3" ht="15">
      <c r="B977" s="134" t="s">
        <v>2687</v>
      </c>
      <c r="C977" s="136">
        <v>628297458.78999996</v>
      </c>
    </row>
    <row r="978" spans="2:3" ht="15">
      <c r="B978" s="134" t="s">
        <v>2922</v>
      </c>
      <c r="C978" s="136">
        <v>296017751.35000002</v>
      </c>
    </row>
    <row r="979" spans="2:3" ht="15">
      <c r="B979" s="134" t="s">
        <v>2688</v>
      </c>
      <c r="C979" s="136">
        <v>88104229.819999993</v>
      </c>
    </row>
    <row r="980" spans="2:3" ht="15">
      <c r="B980" s="134" t="s">
        <v>2923</v>
      </c>
      <c r="C980" s="136">
        <v>16803082.079999998</v>
      </c>
    </row>
    <row r="981" spans="2:3" ht="15">
      <c r="B981" s="134" t="s">
        <v>2689</v>
      </c>
      <c r="C981" s="136">
        <v>325786266.35000002</v>
      </c>
    </row>
    <row r="982" spans="2:3" ht="15">
      <c r="B982" s="134" t="s">
        <v>2924</v>
      </c>
      <c r="C982" s="136">
        <v>319743683.98000002</v>
      </c>
    </row>
    <row r="983" spans="2:3" ht="15">
      <c r="B983" s="134" t="s">
        <v>2690</v>
      </c>
      <c r="C983" s="136">
        <v>478831349.78000003</v>
      </c>
    </row>
    <row r="984" spans="2:3" ht="15">
      <c r="B984" s="134" t="s">
        <v>2925</v>
      </c>
      <c r="C984" s="136">
        <v>424294626.97000003</v>
      </c>
    </row>
    <row r="985" spans="2:3" ht="15">
      <c r="B985" s="134" t="s">
        <v>2691</v>
      </c>
      <c r="C985" s="136">
        <v>117508679.74000001</v>
      </c>
    </row>
    <row r="986" spans="2:3" ht="15">
      <c r="B986" s="134" t="s">
        <v>2926</v>
      </c>
      <c r="C986" s="136">
        <v>48123620.760000005</v>
      </c>
    </row>
    <row r="987" spans="2:3" ht="15">
      <c r="B987" s="134" t="s">
        <v>2692</v>
      </c>
      <c r="C987" s="136">
        <v>122690126.53</v>
      </c>
    </row>
    <row r="988" spans="2:3" ht="15">
      <c r="B988" s="134" t="s">
        <v>2927</v>
      </c>
      <c r="C988" s="136">
        <v>8151341.46</v>
      </c>
    </row>
    <row r="989" spans="2:3" ht="15">
      <c r="B989" s="134" t="s">
        <v>2693</v>
      </c>
      <c r="C989" s="136">
        <v>141866305.44</v>
      </c>
    </row>
    <row r="990" spans="2:3" ht="15">
      <c r="B990" s="134" t="s">
        <v>2928</v>
      </c>
      <c r="C990" s="136">
        <v>86376164.600000009</v>
      </c>
    </row>
    <row r="991" spans="2:3" ht="15">
      <c r="B991" s="134" t="s">
        <v>2694</v>
      </c>
      <c r="C991" s="136">
        <v>1418412.6800000002</v>
      </c>
    </row>
    <row r="992" spans="2:3" ht="15">
      <c r="B992" s="134" t="s">
        <v>2695</v>
      </c>
      <c r="C992" s="136">
        <v>262826803.49000001</v>
      </c>
    </row>
    <row r="993" spans="2:3" ht="15">
      <c r="B993" s="134" t="s">
        <v>2929</v>
      </c>
      <c r="C993" s="136">
        <v>262209337.59000003</v>
      </c>
    </row>
    <row r="994" spans="2:3" ht="15">
      <c r="B994" s="134" t="s">
        <v>2696</v>
      </c>
      <c r="C994" s="136">
        <v>221163814.69</v>
      </c>
    </row>
    <row r="995" spans="2:3" ht="15">
      <c r="B995" s="134" t="s">
        <v>2930</v>
      </c>
      <c r="C995" s="136">
        <v>303950797.28000003</v>
      </c>
    </row>
    <row r="996" spans="2:3" ht="15">
      <c r="B996" s="134" t="s">
        <v>2697</v>
      </c>
      <c r="C996" s="136">
        <v>361051861.04000002</v>
      </c>
    </row>
    <row r="997" spans="2:3" ht="15">
      <c r="B997" s="134" t="s">
        <v>2931</v>
      </c>
      <c r="C997" s="136">
        <v>300001034.60000002</v>
      </c>
    </row>
    <row r="998" spans="2:3" ht="15">
      <c r="B998" s="134" t="s">
        <v>2698</v>
      </c>
      <c r="C998" s="136">
        <v>221910903.25999999</v>
      </c>
    </row>
    <row r="999" spans="2:3" ht="15">
      <c r="B999" s="134" t="s">
        <v>2932</v>
      </c>
      <c r="C999" s="136">
        <v>266922828.56000003</v>
      </c>
    </row>
    <row r="1000" spans="2:3" ht="15">
      <c r="B1000" s="134" t="s">
        <v>2699</v>
      </c>
      <c r="C1000" s="136">
        <v>74740834.13000001</v>
      </c>
    </row>
    <row r="1001" spans="2:3" ht="15">
      <c r="B1001" s="134" t="s">
        <v>2700</v>
      </c>
      <c r="C1001" s="136">
        <v>56729638.020000003</v>
      </c>
    </row>
    <row r="1002" spans="2:3" ht="15">
      <c r="B1002" s="134" t="s">
        <v>2701</v>
      </c>
      <c r="C1002" s="136">
        <v>37244844.839999996</v>
      </c>
    </row>
    <row r="1003" spans="2:3" ht="15">
      <c r="B1003" s="134" t="s">
        <v>2702</v>
      </c>
      <c r="C1003" s="136">
        <v>573270029.41000009</v>
      </c>
    </row>
    <row r="1004" spans="2:3" ht="15">
      <c r="B1004" s="134" t="s">
        <v>2933</v>
      </c>
      <c r="C1004" s="136">
        <v>445178522.45999992</v>
      </c>
    </row>
    <row r="1005" spans="2:3" ht="15">
      <c r="B1005" s="134" t="s">
        <v>2703</v>
      </c>
      <c r="C1005" s="136">
        <v>422867914.51999998</v>
      </c>
    </row>
    <row r="1006" spans="2:3" ht="15">
      <c r="B1006" s="134" t="s">
        <v>2934</v>
      </c>
      <c r="C1006" s="136">
        <v>394736620.50999999</v>
      </c>
    </row>
    <row r="1007" spans="2:3" ht="15">
      <c r="B1007" s="134" t="s">
        <v>2704</v>
      </c>
      <c r="C1007" s="136">
        <v>548108074.36000001</v>
      </c>
    </row>
    <row r="1008" spans="2:3" ht="15">
      <c r="B1008" s="134" t="s">
        <v>2705</v>
      </c>
      <c r="C1008" s="136">
        <v>395829977.25999999</v>
      </c>
    </row>
    <row r="1009" spans="2:3" ht="15">
      <c r="B1009" s="134" t="s">
        <v>2706</v>
      </c>
      <c r="C1009" s="136">
        <v>464832998.19</v>
      </c>
    </row>
    <row r="1010" spans="2:3" ht="15">
      <c r="B1010" s="134" t="s">
        <v>2935</v>
      </c>
      <c r="C1010" s="136">
        <v>350269551.78000003</v>
      </c>
    </row>
    <row r="1011" spans="2:3" ht="15">
      <c r="B1011" s="134" t="s">
        <v>2707</v>
      </c>
      <c r="C1011" s="136">
        <v>46462620.360000007</v>
      </c>
    </row>
    <row r="1012" spans="2:3" ht="15">
      <c r="B1012" s="134" t="s">
        <v>2936</v>
      </c>
      <c r="C1012" s="136">
        <v>1146729.6499999999</v>
      </c>
    </row>
    <row r="1013" spans="2:3" ht="15">
      <c r="B1013" s="134" t="s">
        <v>2937</v>
      </c>
      <c r="C1013" s="136">
        <v>35941384.159999996</v>
      </c>
    </row>
    <row r="1014" spans="2:3" ht="15">
      <c r="B1014" s="134" t="s">
        <v>2708</v>
      </c>
      <c r="C1014" s="136">
        <v>298500955.98000002</v>
      </c>
    </row>
    <row r="1015" spans="2:3" ht="15">
      <c r="B1015" s="134" t="s">
        <v>2938</v>
      </c>
      <c r="C1015" s="136">
        <v>435571823.50999999</v>
      </c>
    </row>
    <row r="1016" spans="2:3" ht="15">
      <c r="B1016" s="134" t="s">
        <v>2709</v>
      </c>
      <c r="C1016" s="136">
        <v>154687111.99000001</v>
      </c>
    </row>
    <row r="1017" spans="2:3" ht="15">
      <c r="B1017" s="134" t="s">
        <v>2939</v>
      </c>
      <c r="C1017" s="136">
        <v>171590208.81</v>
      </c>
    </row>
    <row r="1018" spans="2:3" ht="15">
      <c r="B1018" s="134" t="s">
        <v>2710</v>
      </c>
      <c r="C1018" s="136">
        <v>127450462</v>
      </c>
    </row>
    <row r="1019" spans="2:3" ht="15">
      <c r="B1019" s="134" t="s">
        <v>2940</v>
      </c>
      <c r="C1019" s="136">
        <v>122744466</v>
      </c>
    </row>
    <row r="1020" spans="2:3" ht="15">
      <c r="B1020" s="134" t="s">
        <v>2711</v>
      </c>
      <c r="C1020" s="136">
        <v>246317637.61000001</v>
      </c>
    </row>
    <row r="1021" spans="2:3" ht="15">
      <c r="B1021" s="134" t="s">
        <v>2941</v>
      </c>
      <c r="C1021" s="136">
        <v>223774862.69</v>
      </c>
    </row>
    <row r="1022" spans="2:3" ht="15">
      <c r="B1022" s="134" t="s">
        <v>2712</v>
      </c>
      <c r="C1022" s="136">
        <v>220454539.69999999</v>
      </c>
    </row>
    <row r="1023" spans="2:3" ht="15">
      <c r="B1023" s="134" t="s">
        <v>2942</v>
      </c>
      <c r="C1023" s="136">
        <v>68275117.599999994</v>
      </c>
    </row>
    <row r="1024" spans="2:3" ht="15">
      <c r="B1024" s="134" t="s">
        <v>2943</v>
      </c>
      <c r="C1024" s="136">
        <v>24803860.100000001</v>
      </c>
    </row>
    <row r="1025" spans="2:3" ht="15">
      <c r="B1025" s="134" t="s">
        <v>2944</v>
      </c>
      <c r="C1025" s="136">
        <v>310167165.49999994</v>
      </c>
    </row>
    <row r="1026" spans="2:3" ht="15">
      <c r="B1026" s="134" t="s">
        <v>2713</v>
      </c>
      <c r="C1026" s="136">
        <v>262272509.25999999</v>
      </c>
    </row>
    <row r="1027" spans="2:3" ht="15">
      <c r="B1027" s="134" t="s">
        <v>2714</v>
      </c>
      <c r="C1027" s="136">
        <v>60680663.020000011</v>
      </c>
    </row>
    <row r="1028" spans="2:3" ht="15">
      <c r="B1028" s="134" t="s">
        <v>2715</v>
      </c>
      <c r="C1028" s="136">
        <v>103863924.20000002</v>
      </c>
    </row>
    <row r="1029" spans="2:3" ht="15">
      <c r="B1029" s="134" t="s">
        <v>2716</v>
      </c>
      <c r="C1029" s="136">
        <v>30052829.25</v>
      </c>
    </row>
    <row r="1030" spans="2:3" ht="15">
      <c r="B1030" s="134" t="s">
        <v>2945</v>
      </c>
      <c r="C1030" s="136">
        <v>6259610.75</v>
      </c>
    </row>
    <row r="1031" spans="2:3" ht="15">
      <c r="B1031" s="134" t="s">
        <v>2717</v>
      </c>
      <c r="C1031" s="136">
        <v>13308553.25</v>
      </c>
    </row>
    <row r="1032" spans="2:3" ht="15">
      <c r="B1032" s="134" t="s">
        <v>2718</v>
      </c>
      <c r="C1032" s="136">
        <v>152205578.59</v>
      </c>
    </row>
    <row r="1033" spans="2:3" ht="15">
      <c r="B1033" s="134" t="s">
        <v>2946</v>
      </c>
      <c r="C1033" s="136">
        <v>12122839.279999999</v>
      </c>
    </row>
    <row r="1034" spans="2:3" ht="15">
      <c r="B1034" s="134" t="s">
        <v>2719</v>
      </c>
      <c r="C1034" s="136">
        <v>495995645.58000004</v>
      </c>
    </row>
    <row r="1035" spans="2:3" ht="15">
      <c r="B1035" s="134" t="s">
        <v>2947</v>
      </c>
      <c r="C1035" s="136">
        <v>280613444.09000003</v>
      </c>
    </row>
    <row r="1036" spans="2:3" ht="15">
      <c r="B1036" s="134" t="s">
        <v>2720</v>
      </c>
      <c r="C1036" s="136">
        <v>695484717.86000001</v>
      </c>
    </row>
    <row r="1037" spans="2:3" ht="15">
      <c r="B1037" s="134" t="s">
        <v>2721</v>
      </c>
      <c r="C1037" s="136">
        <v>572199258.99000001</v>
      </c>
    </row>
    <row r="1038" spans="2:3" ht="15">
      <c r="B1038" s="134" t="s">
        <v>2722</v>
      </c>
      <c r="C1038" s="136">
        <v>400253465.93999994</v>
      </c>
    </row>
    <row r="1039" spans="2:3" ht="15">
      <c r="B1039" s="134" t="s">
        <v>2948</v>
      </c>
      <c r="C1039" s="136">
        <v>80181439.079999998</v>
      </c>
    </row>
    <row r="1040" spans="2:3" ht="15">
      <c r="B1040" s="134" t="s">
        <v>2723</v>
      </c>
      <c r="C1040" s="136">
        <v>716106286.11999989</v>
      </c>
    </row>
    <row r="1041" spans="2:3" ht="15">
      <c r="B1041" s="134" t="s">
        <v>2949</v>
      </c>
      <c r="C1041" s="136">
        <v>650818655.69999993</v>
      </c>
    </row>
    <row r="1042" spans="2:3" ht="15">
      <c r="B1042" s="134" t="s">
        <v>2724</v>
      </c>
      <c r="C1042" s="136">
        <v>739530080.80000007</v>
      </c>
    </row>
    <row r="1043" spans="2:3" ht="15">
      <c r="B1043" s="134" t="s">
        <v>2950</v>
      </c>
      <c r="C1043" s="136">
        <v>650388096.79000008</v>
      </c>
    </row>
    <row r="1044" spans="2:3" ht="15">
      <c r="B1044" s="134" t="s">
        <v>2725</v>
      </c>
      <c r="C1044" s="136">
        <v>36818480.899999999</v>
      </c>
    </row>
    <row r="1045" spans="2:3" ht="15">
      <c r="B1045" s="134" t="s">
        <v>2951</v>
      </c>
      <c r="C1045" s="136">
        <v>194888405.19999999</v>
      </c>
    </row>
    <row r="1046" spans="2:3" ht="15">
      <c r="B1046" s="134" t="s">
        <v>2726</v>
      </c>
      <c r="C1046" s="136">
        <v>99783390.999999985</v>
      </c>
    </row>
    <row r="1047" spans="2:3" ht="15">
      <c r="B1047" s="134" t="s">
        <v>2727</v>
      </c>
      <c r="C1047" s="136">
        <v>412048053.77999997</v>
      </c>
    </row>
    <row r="1048" spans="2:3" ht="15">
      <c r="B1048" s="134" t="s">
        <v>2952</v>
      </c>
      <c r="C1048" s="136">
        <v>165181633.57999998</v>
      </c>
    </row>
    <row r="1049" spans="2:3" ht="15">
      <c r="B1049" s="134" t="s">
        <v>2728</v>
      </c>
      <c r="C1049" s="136">
        <v>289928300.94999999</v>
      </c>
    </row>
    <row r="1050" spans="2:3" ht="15">
      <c r="B1050" s="134" t="s">
        <v>2729</v>
      </c>
      <c r="C1050" s="136">
        <v>444631841.64999998</v>
      </c>
    </row>
    <row r="1051" spans="2:3" ht="15">
      <c r="B1051" s="134" t="s">
        <v>2826</v>
      </c>
      <c r="C1051" s="136">
        <v>736165644.38</v>
      </c>
    </row>
    <row r="1052" spans="2:3" ht="15">
      <c r="B1052" s="134" t="s">
        <v>2730</v>
      </c>
      <c r="C1052" s="136">
        <v>868980097.12</v>
      </c>
    </row>
    <row r="1053" spans="2:3" ht="15">
      <c r="B1053" s="134" t="s">
        <v>2731</v>
      </c>
      <c r="C1053" s="136">
        <v>570145124.16000009</v>
      </c>
    </row>
    <row r="1054" spans="2:3" ht="15">
      <c r="B1054" s="134" t="s">
        <v>2953</v>
      </c>
      <c r="C1054" s="136">
        <v>573360336.51999998</v>
      </c>
    </row>
    <row r="1055" spans="2:3" ht="15">
      <c r="B1055" s="134" t="s">
        <v>2732</v>
      </c>
      <c r="C1055" s="136">
        <v>341441419.47999996</v>
      </c>
    </row>
    <row r="1056" spans="2:3" ht="15">
      <c r="B1056" s="134" t="s">
        <v>2954</v>
      </c>
      <c r="C1056" s="136">
        <v>326067064.4600001</v>
      </c>
    </row>
    <row r="1057" spans="2:3" ht="15">
      <c r="B1057" s="134" t="s">
        <v>2733</v>
      </c>
      <c r="C1057" s="136">
        <v>76363847.810000002</v>
      </c>
    </row>
    <row r="1058" spans="2:3" ht="15">
      <c r="B1058" s="134" t="s">
        <v>2955</v>
      </c>
      <c r="C1058" s="136">
        <v>32133314.640000004</v>
      </c>
    </row>
    <row r="1059" spans="2:3" ht="15">
      <c r="B1059" s="134" t="s">
        <v>2734</v>
      </c>
      <c r="C1059" s="136">
        <v>163264106.37000006</v>
      </c>
    </row>
    <row r="1060" spans="2:3" ht="15">
      <c r="B1060" s="134" t="s">
        <v>2956</v>
      </c>
      <c r="C1060" s="136">
        <v>121990833.81999999</v>
      </c>
    </row>
    <row r="1061" spans="2:3" ht="15">
      <c r="B1061" s="134" t="s">
        <v>2735</v>
      </c>
      <c r="C1061" s="136">
        <v>375869751.61000001</v>
      </c>
    </row>
    <row r="1062" spans="2:3" ht="15">
      <c r="B1062" s="134" t="s">
        <v>2736</v>
      </c>
      <c r="C1062" s="136">
        <v>212313897.70999998</v>
      </c>
    </row>
    <row r="1063" spans="2:3" ht="15">
      <c r="B1063" s="134" t="s">
        <v>2957</v>
      </c>
      <c r="C1063" s="136">
        <v>22069628</v>
      </c>
    </row>
    <row r="1064" spans="2:3" ht="15">
      <c r="B1064" s="134" t="s">
        <v>2737</v>
      </c>
      <c r="C1064" s="136">
        <v>105652665</v>
      </c>
    </row>
    <row r="1065" spans="2:3" ht="15">
      <c r="B1065" s="134" t="s">
        <v>2738</v>
      </c>
      <c r="C1065" s="136">
        <v>527149278.79999995</v>
      </c>
    </row>
    <row r="1066" spans="2:3" ht="15">
      <c r="B1066" s="134" t="s">
        <v>2739</v>
      </c>
      <c r="C1066" s="136">
        <v>214887611.19999999</v>
      </c>
    </row>
    <row r="1067" spans="2:3" ht="15">
      <c r="B1067" s="134" t="s">
        <v>2958</v>
      </c>
      <c r="C1067" s="136">
        <v>5695837.2999999998</v>
      </c>
    </row>
    <row r="1068" spans="2:3" ht="15">
      <c r="B1068" s="134" t="s">
        <v>2959</v>
      </c>
      <c r="C1068" s="136">
        <v>6926735.2500000009</v>
      </c>
    </row>
    <row r="1069" spans="2:3" ht="15">
      <c r="B1069" s="134" t="s">
        <v>2740</v>
      </c>
      <c r="C1069" s="136">
        <v>229608114.42000002</v>
      </c>
    </row>
    <row r="1070" spans="2:3" ht="15">
      <c r="B1070" s="134" t="s">
        <v>2960</v>
      </c>
      <c r="C1070" s="136">
        <v>24723973.149999999</v>
      </c>
    </row>
    <row r="1071" spans="2:3" ht="15">
      <c r="B1071" s="134" t="s">
        <v>2961</v>
      </c>
      <c r="C1071" s="136">
        <v>128656026.16999999</v>
      </c>
    </row>
    <row r="1072" spans="2:3" ht="15">
      <c r="B1072" s="134" t="s">
        <v>2962</v>
      </c>
      <c r="C1072" s="136">
        <v>95150129.5</v>
      </c>
    </row>
    <row r="1073" spans="2:3" ht="15">
      <c r="B1073" s="134" t="s">
        <v>2741</v>
      </c>
      <c r="C1073" s="136">
        <v>301437938.53999996</v>
      </c>
    </row>
    <row r="1074" spans="2:3" ht="15">
      <c r="B1074" s="134" t="s">
        <v>2963</v>
      </c>
      <c r="C1074" s="136">
        <v>395216414.96000004</v>
      </c>
    </row>
    <row r="1075" spans="2:3" ht="15">
      <c r="B1075" s="134" t="s">
        <v>2742</v>
      </c>
      <c r="C1075" s="136">
        <v>144179819.31999999</v>
      </c>
    </row>
    <row r="1076" spans="2:3" ht="15">
      <c r="B1076" s="134" t="s">
        <v>2964</v>
      </c>
      <c r="C1076" s="136">
        <v>1527689.23</v>
      </c>
    </row>
    <row r="1077" spans="2:3" ht="15">
      <c r="B1077" s="134" t="s">
        <v>2743</v>
      </c>
      <c r="C1077" s="136">
        <v>232725461.75999999</v>
      </c>
    </row>
    <row r="1078" spans="2:3" ht="15">
      <c r="B1078" s="134" t="s">
        <v>2965</v>
      </c>
      <c r="C1078" s="136">
        <v>2147089.52</v>
      </c>
    </row>
    <row r="1079" spans="2:3" ht="15">
      <c r="B1079" s="134" t="s">
        <v>2744</v>
      </c>
      <c r="C1079" s="136">
        <v>454325885.63999999</v>
      </c>
    </row>
    <row r="1080" spans="2:3" ht="15">
      <c r="B1080" s="134" t="s">
        <v>2966</v>
      </c>
      <c r="C1080" s="136">
        <v>678467625.13999999</v>
      </c>
    </row>
    <row r="1081" spans="2:3" ht="15">
      <c r="B1081" s="134" t="s">
        <v>2745</v>
      </c>
      <c r="C1081" s="136">
        <v>503851075.06</v>
      </c>
    </row>
    <row r="1082" spans="2:3" ht="15">
      <c r="B1082" s="134" t="s">
        <v>2967</v>
      </c>
      <c r="C1082" s="136">
        <v>645481410.47000003</v>
      </c>
    </row>
    <row r="1083" spans="2:3" ht="15">
      <c r="B1083" s="134" t="s">
        <v>2746</v>
      </c>
      <c r="C1083" s="136">
        <v>190890664.59999999</v>
      </c>
    </row>
    <row r="1084" spans="2:3" ht="15">
      <c r="B1084" s="134" t="s">
        <v>2968</v>
      </c>
      <c r="C1084" s="136">
        <v>202153262.40000001</v>
      </c>
    </row>
    <row r="1085" spans="2:3" ht="15">
      <c r="B1085" s="134" t="s">
        <v>2747</v>
      </c>
      <c r="C1085" s="136">
        <v>325515872.39999998</v>
      </c>
    </row>
    <row r="1086" spans="2:3" ht="15">
      <c r="B1086" s="134" t="s">
        <v>2969</v>
      </c>
      <c r="C1086" s="136">
        <v>52885269.399999999</v>
      </c>
    </row>
    <row r="1087" spans="2:3" ht="15">
      <c r="B1087" s="134" t="s">
        <v>2748</v>
      </c>
      <c r="C1087" s="136">
        <v>323297824.13999999</v>
      </c>
    </row>
    <row r="1088" spans="2:3" ht="15">
      <c r="B1088" s="134" t="s">
        <v>2970</v>
      </c>
      <c r="C1088" s="136">
        <v>439767618.0999999</v>
      </c>
    </row>
    <row r="1089" spans="2:3" ht="15">
      <c r="B1089" s="134" t="s">
        <v>2749</v>
      </c>
      <c r="C1089" s="136">
        <v>97947639.290000007</v>
      </c>
    </row>
    <row r="1090" spans="2:3" ht="15">
      <c r="B1090" s="134" t="s">
        <v>2971</v>
      </c>
      <c r="C1090" s="136">
        <v>115337854.39999999</v>
      </c>
    </row>
    <row r="1091" spans="2:3" ht="15">
      <c r="B1091" s="134" t="s">
        <v>2750</v>
      </c>
      <c r="C1091" s="136">
        <v>324886738.38999999</v>
      </c>
    </row>
    <row r="1092" spans="2:3" ht="15">
      <c r="B1092" s="134" t="s">
        <v>2972</v>
      </c>
      <c r="C1092" s="136">
        <v>7922016.5600000005</v>
      </c>
    </row>
    <row r="1093" spans="2:3" ht="15">
      <c r="B1093" s="134" t="s">
        <v>2751</v>
      </c>
      <c r="C1093" s="136">
        <v>658839010.62999988</v>
      </c>
    </row>
    <row r="1094" spans="2:3" ht="15">
      <c r="B1094" s="134" t="s">
        <v>2752</v>
      </c>
      <c r="C1094" s="136">
        <v>748847032.27000022</v>
      </c>
    </row>
    <row r="1095" spans="2:3" ht="15">
      <c r="B1095" s="134" t="s">
        <v>2753</v>
      </c>
      <c r="C1095" s="136">
        <v>140430192.80000001</v>
      </c>
    </row>
    <row r="1096" spans="2:3" ht="15">
      <c r="B1096" s="134" t="s">
        <v>2754</v>
      </c>
      <c r="C1096" s="136">
        <v>87787011.600000009</v>
      </c>
    </row>
    <row r="1097" spans="2:3" ht="15">
      <c r="B1097" s="134" t="s">
        <v>2755</v>
      </c>
      <c r="C1097" s="136">
        <v>232986355.25</v>
      </c>
    </row>
    <row r="1098" spans="2:3" ht="15">
      <c r="B1098" s="134" t="s">
        <v>2973</v>
      </c>
      <c r="C1098" s="136">
        <v>60721634.049999997</v>
      </c>
    </row>
    <row r="1099" spans="2:3" ht="15">
      <c r="B1099" s="134" t="s">
        <v>2756</v>
      </c>
      <c r="C1099" s="136">
        <v>150941872.31999999</v>
      </c>
    </row>
    <row r="1100" spans="2:3" ht="15">
      <c r="B1100" s="134" t="s">
        <v>2974</v>
      </c>
      <c r="C1100" s="136">
        <v>102258084</v>
      </c>
    </row>
    <row r="1101" spans="2:3" ht="15">
      <c r="B1101" s="134" t="s">
        <v>2757</v>
      </c>
      <c r="C1101" s="136">
        <v>763182971.25</v>
      </c>
    </row>
    <row r="1102" spans="2:3" ht="15">
      <c r="B1102" s="134" t="s">
        <v>2758</v>
      </c>
      <c r="C1102" s="136">
        <v>736243291.5</v>
      </c>
    </row>
    <row r="1103" spans="2:3" ht="15">
      <c r="B1103" s="134" t="s">
        <v>2759</v>
      </c>
      <c r="C1103" s="136">
        <v>204281743.40000001</v>
      </c>
    </row>
    <row r="1104" spans="2:3" ht="15">
      <c r="B1104" s="134" t="s">
        <v>2975</v>
      </c>
      <c r="C1104" s="136">
        <v>23912645.830000002</v>
      </c>
    </row>
    <row r="1105" spans="2:3" ht="15">
      <c r="B1105" s="134" t="s">
        <v>2760</v>
      </c>
      <c r="C1105" s="136">
        <v>33959434.599999994</v>
      </c>
    </row>
    <row r="1106" spans="2:3" ht="15">
      <c r="B1106" s="134" t="s">
        <v>2761</v>
      </c>
      <c r="C1106" s="136">
        <v>121273541.59999999</v>
      </c>
    </row>
    <row r="1107" spans="2:3" ht="15">
      <c r="B1107" s="134" t="s">
        <v>2762</v>
      </c>
      <c r="C1107" s="136">
        <v>243087021.17000002</v>
      </c>
    </row>
    <row r="1108" spans="2:3" ht="15">
      <c r="B1108" s="134" t="s">
        <v>2976</v>
      </c>
      <c r="C1108" s="136">
        <v>89151160.280000001</v>
      </c>
    </row>
    <row r="1109" spans="2:3" ht="15">
      <c r="B1109" s="134" t="s">
        <v>2763</v>
      </c>
      <c r="C1109" s="136">
        <v>75080781.120000005</v>
      </c>
    </row>
    <row r="1110" spans="2:3" ht="15">
      <c r="B1110" s="134" t="s">
        <v>2977</v>
      </c>
      <c r="C1110" s="136">
        <v>119875990.19999999</v>
      </c>
    </row>
    <row r="1111" spans="2:3" ht="15">
      <c r="B1111" s="134" t="s">
        <v>2764</v>
      </c>
      <c r="C1111" s="136">
        <v>210885645.60000002</v>
      </c>
    </row>
    <row r="1112" spans="2:3" ht="15">
      <c r="B1112" s="134" t="s">
        <v>2978</v>
      </c>
      <c r="C1112" s="136">
        <v>108851411</v>
      </c>
    </row>
    <row r="1113" spans="2:3" ht="15">
      <c r="B1113" s="134" t="s">
        <v>2765</v>
      </c>
      <c r="C1113" s="136">
        <v>305075079.56999999</v>
      </c>
    </row>
    <row r="1114" spans="2:3" ht="15">
      <c r="B1114" s="134" t="s">
        <v>2979</v>
      </c>
      <c r="C1114" s="136">
        <v>196015393.04000002</v>
      </c>
    </row>
    <row r="1115" spans="2:3" ht="15">
      <c r="B1115" s="134" t="s">
        <v>2766</v>
      </c>
      <c r="C1115" s="136">
        <v>27266473.140000001</v>
      </c>
    </row>
    <row r="1116" spans="2:3" ht="15">
      <c r="B1116" s="134" t="s">
        <v>2980</v>
      </c>
      <c r="C1116" s="136">
        <v>1037837.73</v>
      </c>
    </row>
    <row r="1117" spans="2:3" ht="15">
      <c r="B1117" s="134" t="s">
        <v>2767</v>
      </c>
      <c r="C1117" s="136">
        <v>301757168.37</v>
      </c>
    </row>
    <row r="1118" spans="2:3" ht="15">
      <c r="B1118" s="134" t="s">
        <v>2981</v>
      </c>
      <c r="C1118" s="136">
        <v>487368481.08999997</v>
      </c>
    </row>
    <row r="1119" spans="2:3" ht="15">
      <c r="B1119" s="134" t="s">
        <v>2768</v>
      </c>
      <c r="C1119" s="136">
        <v>9000937.5099999998</v>
      </c>
    </row>
    <row r="1120" spans="2:3" ht="15">
      <c r="B1120" s="134" t="s">
        <v>2769</v>
      </c>
      <c r="C1120" s="136">
        <v>252506063.06999999</v>
      </c>
    </row>
    <row r="1121" spans="2:3" ht="15">
      <c r="B1121" s="134" t="s">
        <v>2982</v>
      </c>
      <c r="C1121" s="136">
        <v>219038931.31</v>
      </c>
    </row>
    <row r="1122" spans="2:3" ht="15">
      <c r="B1122" s="134" t="s">
        <v>2770</v>
      </c>
      <c r="C1122" s="136">
        <v>311252438.10000002</v>
      </c>
    </row>
    <row r="1123" spans="2:3" ht="15">
      <c r="B1123" s="134" t="s">
        <v>2983</v>
      </c>
      <c r="C1123" s="136">
        <v>196945376.5</v>
      </c>
    </row>
    <row r="1124" spans="2:3" ht="15">
      <c r="B1124" s="134" t="s">
        <v>2771</v>
      </c>
      <c r="C1124" s="136">
        <v>228159282.40000001</v>
      </c>
    </row>
    <row r="1125" spans="2:3" ht="15">
      <c r="B1125" s="134" t="s">
        <v>2984</v>
      </c>
      <c r="C1125" s="136">
        <v>12877105</v>
      </c>
    </row>
    <row r="1126" spans="2:3" ht="15">
      <c r="B1126" s="134" t="s">
        <v>2772</v>
      </c>
      <c r="C1126" s="136">
        <v>146920285.54000002</v>
      </c>
    </row>
    <row r="1127" spans="2:3" ht="15">
      <c r="B1127" s="134" t="s">
        <v>2985</v>
      </c>
      <c r="C1127" s="136">
        <v>99890174.120000005</v>
      </c>
    </row>
    <row r="1128" spans="2:3" ht="15">
      <c r="B1128" s="134" t="s">
        <v>2986</v>
      </c>
      <c r="C1128" s="136">
        <v>1758447.32</v>
      </c>
    </row>
    <row r="1129" spans="2:3" ht="15">
      <c r="B1129" s="134" t="s">
        <v>2987</v>
      </c>
      <c r="C1129" s="136">
        <v>18010590.190000001</v>
      </c>
    </row>
    <row r="1130" spans="2:3" ht="15">
      <c r="B1130" s="134" t="s">
        <v>2988</v>
      </c>
      <c r="C1130" s="136">
        <v>239035430.79999998</v>
      </c>
    </row>
    <row r="1131" spans="2:3" ht="15">
      <c r="B1131" s="134" t="s">
        <v>2773</v>
      </c>
      <c r="C1131" s="136">
        <v>387454286.09999996</v>
      </c>
    </row>
    <row r="1132" spans="2:3" ht="15">
      <c r="B1132" s="134" t="s">
        <v>2774</v>
      </c>
      <c r="C1132" s="136">
        <v>236943916.79999998</v>
      </c>
    </row>
    <row r="1133" spans="2:3" ht="15">
      <c r="B1133" s="134" t="s">
        <v>2775</v>
      </c>
      <c r="C1133" s="136">
        <v>647693017.21000004</v>
      </c>
    </row>
    <row r="1134" spans="2:3" ht="15">
      <c r="B1134" s="134" t="s">
        <v>2989</v>
      </c>
      <c r="C1134" s="136">
        <v>632916791.55000007</v>
      </c>
    </row>
    <row r="1135" spans="2:3" ht="15">
      <c r="B1135" s="134" t="s">
        <v>2776</v>
      </c>
      <c r="C1135" s="136">
        <v>78853567.799999997</v>
      </c>
    </row>
    <row r="1136" spans="2:3" ht="15">
      <c r="B1136" s="134" t="s">
        <v>2777</v>
      </c>
      <c r="C1136" s="136">
        <v>600821119.07999992</v>
      </c>
    </row>
    <row r="1137" spans="2:3" ht="15">
      <c r="B1137" s="134" t="s">
        <v>2990</v>
      </c>
      <c r="C1137" s="136">
        <v>668234225.57999992</v>
      </c>
    </row>
    <row r="1138" spans="2:3" ht="15">
      <c r="B1138" s="134" t="s">
        <v>2778</v>
      </c>
      <c r="C1138" s="136">
        <v>129967943.39</v>
      </c>
    </row>
    <row r="1139" spans="2:3" ht="15">
      <c r="B1139" s="134" t="s">
        <v>2991</v>
      </c>
      <c r="C1139" s="136">
        <v>37079034.030000001</v>
      </c>
    </row>
    <row r="1140" spans="2:3" ht="15">
      <c r="B1140" s="134" t="s">
        <v>2779</v>
      </c>
      <c r="C1140" s="136">
        <v>801433981.19999993</v>
      </c>
    </row>
    <row r="1141" spans="2:3" ht="15">
      <c r="B1141" s="134" t="s">
        <v>2992</v>
      </c>
      <c r="C1141" s="136">
        <v>730416480.89999998</v>
      </c>
    </row>
    <row r="1142" spans="2:3" ht="15">
      <c r="B1142" s="134" t="s">
        <v>2780</v>
      </c>
      <c r="C1142" s="136">
        <v>147132711.19999999</v>
      </c>
    </row>
    <row r="1143" spans="2:3" ht="15">
      <c r="B1143" s="134" t="s">
        <v>2781</v>
      </c>
      <c r="C1143" s="136">
        <v>257424382.90000001</v>
      </c>
    </row>
    <row r="1144" spans="2:3" ht="15">
      <c r="B1144" s="134" t="s">
        <v>2782</v>
      </c>
      <c r="C1144" s="136">
        <v>492692643.39999998</v>
      </c>
    </row>
    <row r="1145" spans="2:3" ht="15">
      <c r="B1145" s="134" t="s">
        <v>2993</v>
      </c>
      <c r="C1145" s="136">
        <v>537242469.74000001</v>
      </c>
    </row>
    <row r="1146" spans="2:3" ht="15">
      <c r="B1146" s="134" t="s">
        <v>2783</v>
      </c>
      <c r="C1146" s="136">
        <v>187090269.17000002</v>
      </c>
    </row>
    <row r="1147" spans="2:3" ht="15">
      <c r="B1147" s="134" t="s">
        <v>2994</v>
      </c>
      <c r="C1147" s="136">
        <v>38590003.609999999</v>
      </c>
    </row>
    <row r="1148" spans="2:3" ht="15">
      <c r="B1148" s="134" t="s">
        <v>2784</v>
      </c>
      <c r="C1148" s="136">
        <v>57314340.99000001</v>
      </c>
    </row>
    <row r="1149" spans="2:3" ht="15">
      <c r="B1149" s="134" t="s">
        <v>2995</v>
      </c>
      <c r="C1149" s="136">
        <v>57414385.649999991</v>
      </c>
    </row>
    <row r="1150" spans="2:3" ht="15">
      <c r="B1150" s="134" t="s">
        <v>2785</v>
      </c>
      <c r="C1150" s="136">
        <v>106802491.5</v>
      </c>
    </row>
    <row r="1151" spans="2:3" ht="15">
      <c r="B1151" s="134" t="s">
        <v>2996</v>
      </c>
      <c r="C1151" s="136">
        <v>44622222.75</v>
      </c>
    </row>
    <row r="1152" spans="2:3" ht="15">
      <c r="B1152" s="134" t="s">
        <v>2786</v>
      </c>
      <c r="C1152" s="136">
        <v>399603136.56000006</v>
      </c>
    </row>
    <row r="1153" spans="2:3" ht="15">
      <c r="B1153" s="134" t="s">
        <v>2997</v>
      </c>
      <c r="C1153" s="136">
        <v>272507717.12</v>
      </c>
    </row>
    <row r="1154" spans="2:3" ht="15">
      <c r="B1154" s="134" t="s">
        <v>2787</v>
      </c>
      <c r="C1154" s="136">
        <v>326612040.90000004</v>
      </c>
    </row>
    <row r="1155" spans="2:3" ht="15">
      <c r="B1155" s="134" t="s">
        <v>2998</v>
      </c>
      <c r="C1155" s="136">
        <v>358314673.70999998</v>
      </c>
    </row>
    <row r="1156" spans="2:3" ht="15">
      <c r="B1156" s="134" t="s">
        <v>2788</v>
      </c>
      <c r="C1156" s="136">
        <v>225686315</v>
      </c>
    </row>
    <row r="1157" spans="2:3" ht="15">
      <c r="B1157" s="134" t="s">
        <v>2999</v>
      </c>
      <c r="C1157" s="136">
        <v>318944648</v>
      </c>
    </row>
    <row r="1158" spans="2:3" ht="15">
      <c r="B1158" s="134" t="s">
        <v>2789</v>
      </c>
      <c r="C1158" s="136">
        <v>409344687.18000007</v>
      </c>
    </row>
    <row r="1159" spans="2:3" ht="15">
      <c r="B1159" s="134" t="s">
        <v>3000</v>
      </c>
      <c r="C1159" s="136">
        <v>485707410.19</v>
      </c>
    </row>
    <row r="1160" spans="2:3" ht="15">
      <c r="B1160" s="134" t="s">
        <v>3001</v>
      </c>
      <c r="C1160" s="136">
        <v>3570969</v>
      </c>
    </row>
    <row r="1161" spans="2:3" ht="15">
      <c r="B1161" s="134" t="s">
        <v>2790</v>
      </c>
      <c r="C1161" s="136">
        <v>667910110.8499999</v>
      </c>
    </row>
    <row r="1162" spans="2:3" ht="15">
      <c r="B1162" s="134" t="s">
        <v>3002</v>
      </c>
      <c r="C1162" s="136">
        <v>705774947.54000008</v>
      </c>
    </row>
    <row r="1163" spans="2:3" ht="15">
      <c r="B1163" s="134" t="s">
        <v>2791</v>
      </c>
      <c r="C1163" s="136">
        <v>282775337.50999999</v>
      </c>
    </row>
    <row r="1164" spans="2:3" ht="15">
      <c r="B1164" s="134" t="s">
        <v>3003</v>
      </c>
      <c r="C1164" s="136">
        <v>258760840.28999999</v>
      </c>
    </row>
    <row r="1165" spans="2:3" ht="15">
      <c r="B1165" s="134" t="s">
        <v>2792</v>
      </c>
      <c r="C1165" s="136">
        <v>322592211.89999998</v>
      </c>
    </row>
    <row r="1166" spans="2:3" ht="15">
      <c r="B1166" s="134" t="s">
        <v>2793</v>
      </c>
      <c r="C1166" s="136">
        <v>521633691.40000004</v>
      </c>
    </row>
    <row r="1167" spans="2:3" ht="15">
      <c r="B1167" s="134" t="s">
        <v>2794</v>
      </c>
      <c r="C1167" s="136">
        <v>89665260.200000003</v>
      </c>
    </row>
    <row r="1168" spans="2:3" ht="15">
      <c r="B1168" s="134" t="s">
        <v>3004</v>
      </c>
      <c r="C1168" s="136">
        <v>187635459.74000001</v>
      </c>
    </row>
    <row r="1169" spans="2:3" ht="15">
      <c r="B1169" s="134" t="s">
        <v>2795</v>
      </c>
      <c r="C1169" s="136">
        <v>551874725.72000003</v>
      </c>
    </row>
    <row r="1170" spans="2:3" ht="15">
      <c r="B1170" s="134" t="s">
        <v>3005</v>
      </c>
      <c r="C1170" s="136">
        <v>558904069.82000005</v>
      </c>
    </row>
    <row r="1171" spans="2:3" ht="15">
      <c r="B1171" s="134" t="s">
        <v>2796</v>
      </c>
      <c r="C1171" s="136">
        <v>1019120641.1199999</v>
      </c>
    </row>
    <row r="1172" spans="2:3" ht="15">
      <c r="B1172" s="134" t="s">
        <v>3006</v>
      </c>
      <c r="C1172" s="136">
        <v>792673048.67999995</v>
      </c>
    </row>
    <row r="1173" spans="2:3" ht="15">
      <c r="B1173" s="134" t="s">
        <v>2797</v>
      </c>
      <c r="C1173" s="136">
        <v>531132742.71999997</v>
      </c>
    </row>
    <row r="1174" spans="2:3" ht="15">
      <c r="B1174" s="134" t="s">
        <v>2798</v>
      </c>
      <c r="C1174" s="136">
        <v>397997242.91999996</v>
      </c>
    </row>
    <row r="1175" spans="2:3" ht="15">
      <c r="B1175" s="134" t="s">
        <v>2799</v>
      </c>
      <c r="C1175" s="136">
        <v>154839430.46000001</v>
      </c>
    </row>
    <row r="1176" spans="2:3" ht="15">
      <c r="B1176" s="134" t="s">
        <v>3007</v>
      </c>
      <c r="C1176" s="136">
        <v>157828062.84000003</v>
      </c>
    </row>
    <row r="1177" spans="2:3" ht="15">
      <c r="B1177" s="134" t="s">
        <v>3008</v>
      </c>
      <c r="C1177" s="136">
        <v>63440875.799999997</v>
      </c>
    </row>
    <row r="1178" spans="2:3" ht="15">
      <c r="B1178" s="134" t="s">
        <v>3009</v>
      </c>
      <c r="C1178" s="136">
        <v>53122311.400000006</v>
      </c>
    </row>
    <row r="1179" spans="2:3" ht="15">
      <c r="B1179" s="134" t="s">
        <v>2800</v>
      </c>
      <c r="C1179" s="136">
        <v>378932114.16000003</v>
      </c>
    </row>
    <row r="1180" spans="2:3" ht="15">
      <c r="B1180" s="134" t="s">
        <v>3010</v>
      </c>
      <c r="C1180" s="136">
        <v>250930185.86000001</v>
      </c>
    </row>
    <row r="1181" spans="2:3" ht="15">
      <c r="B1181" s="134" t="s">
        <v>2801</v>
      </c>
      <c r="C1181" s="136">
        <v>295318725.63999999</v>
      </c>
    </row>
    <row r="1182" spans="2:3" ht="15">
      <c r="B1182" s="134" t="s">
        <v>3011</v>
      </c>
      <c r="C1182" s="136">
        <v>286045872.27999997</v>
      </c>
    </row>
    <row r="1183" spans="2:3" ht="15">
      <c r="B1183" s="134" t="s">
        <v>2802</v>
      </c>
      <c r="C1183" s="136">
        <v>322016563.41000003</v>
      </c>
    </row>
    <row r="1184" spans="2:3" ht="15">
      <c r="B1184" s="134" t="s">
        <v>2803</v>
      </c>
      <c r="C1184" s="136">
        <v>367796065.38999999</v>
      </c>
    </row>
    <row r="1185" spans="2:12" ht="15">
      <c r="B1185" s="134" t="s">
        <v>2804</v>
      </c>
      <c r="C1185" s="136">
        <v>139709197.90000001</v>
      </c>
    </row>
    <row r="1186" spans="2:12" ht="15">
      <c r="B1186" s="134" t="s">
        <v>3012</v>
      </c>
      <c r="C1186" s="136">
        <v>117146191.10000001</v>
      </c>
    </row>
    <row r="1187" spans="2:12" ht="15">
      <c r="B1187" s="134" t="s">
        <v>2805</v>
      </c>
      <c r="C1187" s="136">
        <v>95486734.120000005</v>
      </c>
    </row>
    <row r="1188" spans="2:12" ht="15">
      <c r="B1188" s="134" t="s">
        <v>2806</v>
      </c>
      <c r="C1188" s="136">
        <v>138582043.19999999</v>
      </c>
    </row>
    <row r="1189" spans="2:12" ht="15">
      <c r="B1189" s="134" t="s">
        <v>3013</v>
      </c>
      <c r="C1189" s="136">
        <v>120242869.89999999</v>
      </c>
    </row>
    <row r="1190" spans="2:12" ht="15.75">
      <c r="C1190" s="184">
        <f>SUM(C947:C1189)</f>
        <v>65921480146.280029</v>
      </c>
      <c r="L1190" s="89"/>
    </row>
    <row r="1191" spans="2:12" ht="15">
      <c r="B1191" s="236"/>
    </row>
    <row r="1192" spans="2:12" ht="15.75">
      <c r="B1192" s="147" t="s">
        <v>2810</v>
      </c>
      <c r="C1192" s="148" t="s">
        <v>2809</v>
      </c>
    </row>
    <row r="1193" spans="2:12" ht="15">
      <c r="B1193" s="134" t="s">
        <v>2673</v>
      </c>
      <c r="C1193" s="136">
        <v>255389882.40000001</v>
      </c>
    </row>
    <row r="1194" spans="2:12" ht="15">
      <c r="B1194" s="134" t="s">
        <v>2907</v>
      </c>
      <c r="C1194" s="136">
        <v>175500303.09999999</v>
      </c>
    </row>
    <row r="1195" spans="2:12" ht="15">
      <c r="B1195" s="134" t="s">
        <v>2674</v>
      </c>
      <c r="C1195" s="136">
        <v>631135498</v>
      </c>
    </row>
    <row r="1196" spans="2:12" ht="15">
      <c r="B1196" s="134" t="s">
        <v>2908</v>
      </c>
      <c r="C1196" s="136">
        <v>595768783.53999996</v>
      </c>
    </row>
    <row r="1197" spans="2:12" ht="15">
      <c r="B1197" s="134" t="s">
        <v>2675</v>
      </c>
      <c r="C1197" s="136">
        <v>394633310.54999995</v>
      </c>
    </row>
    <row r="1198" spans="2:12" ht="15">
      <c r="B1198" s="134" t="s">
        <v>2909</v>
      </c>
      <c r="C1198" s="136">
        <v>329894704.89999998</v>
      </c>
    </row>
    <row r="1199" spans="2:12" ht="15">
      <c r="B1199" s="134" t="s">
        <v>2676</v>
      </c>
      <c r="C1199" s="136">
        <v>269188081.80000001</v>
      </c>
    </row>
    <row r="1200" spans="2:12" ht="15">
      <c r="B1200" s="134" t="s">
        <v>2910</v>
      </c>
      <c r="C1200" s="136">
        <v>418128852.75000006</v>
      </c>
    </row>
    <row r="1201" spans="2:3" ht="15">
      <c r="B1201" s="134" t="s">
        <v>2677</v>
      </c>
      <c r="C1201" s="136">
        <v>331795771.5</v>
      </c>
    </row>
    <row r="1202" spans="2:3" ht="15">
      <c r="B1202" s="134" t="s">
        <v>2911</v>
      </c>
      <c r="C1202" s="136">
        <v>286994060.00999999</v>
      </c>
    </row>
    <row r="1203" spans="2:3" ht="15">
      <c r="B1203" s="134" t="s">
        <v>2678</v>
      </c>
      <c r="C1203" s="136">
        <v>647410943.39999998</v>
      </c>
    </row>
    <row r="1204" spans="2:3" ht="15">
      <c r="B1204" s="134" t="s">
        <v>2912</v>
      </c>
      <c r="C1204" s="136">
        <v>708476512.89999998</v>
      </c>
    </row>
    <row r="1205" spans="2:3" ht="15">
      <c r="B1205" s="134" t="s">
        <v>2679</v>
      </c>
      <c r="C1205" s="136">
        <v>74230079.870000005</v>
      </c>
    </row>
    <row r="1206" spans="2:3" ht="15">
      <c r="B1206" s="134" t="s">
        <v>2913</v>
      </c>
      <c r="C1206" s="136">
        <v>15092054.82</v>
      </c>
    </row>
    <row r="1207" spans="2:3" ht="15">
      <c r="B1207" s="134" t="s">
        <v>2914</v>
      </c>
      <c r="C1207" s="136">
        <v>1113372.28</v>
      </c>
    </row>
    <row r="1208" spans="2:3" ht="15">
      <c r="B1208" s="134" t="s">
        <v>2680</v>
      </c>
      <c r="C1208" s="136">
        <v>396782376.00000006</v>
      </c>
    </row>
    <row r="1209" spans="2:3" ht="15">
      <c r="B1209" s="134" t="s">
        <v>2915</v>
      </c>
      <c r="C1209" s="136">
        <v>236456066.59</v>
      </c>
    </row>
    <row r="1210" spans="2:3" ht="15">
      <c r="B1210" s="134" t="s">
        <v>2916</v>
      </c>
      <c r="C1210" s="136">
        <v>30458285.399999999</v>
      </c>
    </row>
    <row r="1211" spans="2:3" ht="15">
      <c r="B1211" s="134" t="s">
        <v>2681</v>
      </c>
      <c r="C1211" s="136">
        <v>239696244.46000001</v>
      </c>
    </row>
    <row r="1212" spans="2:3" ht="15">
      <c r="B1212" s="134" t="s">
        <v>2917</v>
      </c>
      <c r="C1212" s="136">
        <v>196201622.52000001</v>
      </c>
    </row>
    <row r="1213" spans="2:3" ht="15">
      <c r="B1213" s="134" t="s">
        <v>2682</v>
      </c>
      <c r="C1213" s="136">
        <v>111985989.36</v>
      </c>
    </row>
    <row r="1214" spans="2:3" ht="15">
      <c r="B1214" s="134" t="s">
        <v>2918</v>
      </c>
      <c r="C1214" s="136">
        <v>194780267.51999998</v>
      </c>
    </row>
    <row r="1215" spans="2:3" ht="15">
      <c r="B1215" s="134" t="s">
        <v>2683</v>
      </c>
      <c r="C1215" s="136">
        <v>259606214</v>
      </c>
    </row>
    <row r="1216" spans="2:3" ht="15">
      <c r="B1216" s="134" t="s">
        <v>2919</v>
      </c>
      <c r="C1216" s="136">
        <v>243444337.72999999</v>
      </c>
    </row>
    <row r="1217" spans="2:3" ht="15">
      <c r="B1217" s="134" t="s">
        <v>2684</v>
      </c>
      <c r="C1217" s="136">
        <v>88853100</v>
      </c>
    </row>
    <row r="1218" spans="2:3" ht="15">
      <c r="B1218" s="134" t="s">
        <v>2920</v>
      </c>
      <c r="C1218" s="136">
        <v>107387066.59999999</v>
      </c>
    </row>
    <row r="1219" spans="2:3" ht="15">
      <c r="B1219" s="134" t="s">
        <v>2825</v>
      </c>
      <c r="C1219" s="136">
        <v>194348269.09999999</v>
      </c>
    </row>
    <row r="1220" spans="2:3" ht="15">
      <c r="B1220" s="134" t="s">
        <v>2921</v>
      </c>
      <c r="C1220" s="136">
        <v>314296416.16000003</v>
      </c>
    </row>
    <row r="1221" spans="2:3" ht="15">
      <c r="B1221" s="134" t="s">
        <v>2685</v>
      </c>
      <c r="C1221" s="136">
        <v>168745844.72</v>
      </c>
    </row>
    <row r="1222" spans="2:3" ht="15">
      <c r="B1222" s="134" t="s">
        <v>2686</v>
      </c>
      <c r="C1222" s="136">
        <v>183985873.80000001</v>
      </c>
    </row>
    <row r="1223" spans="2:3" ht="15">
      <c r="B1223" s="134" t="s">
        <v>2687</v>
      </c>
      <c r="C1223" s="136">
        <v>629502142.67999995</v>
      </c>
    </row>
    <row r="1224" spans="2:3" ht="15">
      <c r="B1224" s="134" t="s">
        <v>2922</v>
      </c>
      <c r="C1224" s="136">
        <v>296289233.86000001</v>
      </c>
    </row>
    <row r="1225" spans="2:3" ht="15">
      <c r="B1225" s="134" t="s">
        <v>2688</v>
      </c>
      <c r="C1225" s="136">
        <v>87845962.459999993</v>
      </c>
    </row>
    <row r="1226" spans="2:3" ht="15">
      <c r="B1226" s="134" t="s">
        <v>2923</v>
      </c>
      <c r="C1226" s="136">
        <v>16934807.079999998</v>
      </c>
    </row>
    <row r="1227" spans="2:3" ht="15">
      <c r="B1227" s="134" t="s">
        <v>2689</v>
      </c>
      <c r="C1227" s="136">
        <v>304456956.11000001</v>
      </c>
    </row>
    <row r="1228" spans="2:3" ht="15">
      <c r="B1228" s="134" t="s">
        <v>2924</v>
      </c>
      <c r="C1228" s="136">
        <v>319743683.98000002</v>
      </c>
    </row>
    <row r="1229" spans="2:3" ht="15">
      <c r="B1229" s="134" t="s">
        <v>2690</v>
      </c>
      <c r="C1229" s="136">
        <v>487194606.55000001</v>
      </c>
    </row>
    <row r="1230" spans="2:3" ht="15">
      <c r="B1230" s="134" t="s">
        <v>2925</v>
      </c>
      <c r="C1230" s="136">
        <v>424285175.07999998</v>
      </c>
    </row>
    <row r="1231" spans="2:3" ht="15">
      <c r="B1231" s="134" t="s">
        <v>2691</v>
      </c>
      <c r="C1231" s="136">
        <v>115569446.41</v>
      </c>
    </row>
    <row r="1232" spans="2:3" ht="15">
      <c r="B1232" s="134" t="s">
        <v>2926</v>
      </c>
      <c r="C1232" s="136">
        <v>48123620.760000005</v>
      </c>
    </row>
    <row r="1233" spans="2:3" ht="15">
      <c r="B1233" s="134" t="s">
        <v>2692</v>
      </c>
      <c r="C1233" s="136">
        <v>117636423.13</v>
      </c>
    </row>
    <row r="1234" spans="2:3" ht="15">
      <c r="B1234" s="134" t="s">
        <v>2927</v>
      </c>
      <c r="C1234" s="136">
        <v>8287675</v>
      </c>
    </row>
    <row r="1235" spans="2:3" ht="15">
      <c r="B1235" s="134" t="s">
        <v>2693</v>
      </c>
      <c r="C1235" s="136">
        <v>143163977</v>
      </c>
    </row>
    <row r="1236" spans="2:3" ht="15">
      <c r="B1236" s="134" t="s">
        <v>2928</v>
      </c>
      <c r="C1236" s="136">
        <v>86481092.150000006</v>
      </c>
    </row>
    <row r="1237" spans="2:3" ht="15">
      <c r="B1237" s="134" t="s">
        <v>2694</v>
      </c>
      <c r="C1237" s="136">
        <v>1428280</v>
      </c>
    </row>
    <row r="1238" spans="2:3" ht="15">
      <c r="B1238" s="134" t="s">
        <v>2695</v>
      </c>
      <c r="C1238" s="136">
        <v>270209915.96999997</v>
      </c>
    </row>
    <row r="1239" spans="2:3" ht="15">
      <c r="B1239" s="134" t="s">
        <v>2929</v>
      </c>
      <c r="C1239" s="136">
        <v>263289913.38000003</v>
      </c>
    </row>
    <row r="1240" spans="2:3" ht="15">
      <c r="B1240" s="134" t="s">
        <v>2696</v>
      </c>
      <c r="C1240" s="136">
        <v>222540941.30000001</v>
      </c>
    </row>
    <row r="1241" spans="2:3" ht="15">
      <c r="B1241" s="134" t="s">
        <v>2930</v>
      </c>
      <c r="C1241" s="136">
        <v>301442463.69999999</v>
      </c>
    </row>
    <row r="1242" spans="2:3" ht="15">
      <c r="B1242" s="134" t="s">
        <v>2697</v>
      </c>
      <c r="C1242" s="136">
        <v>383470551.96000004</v>
      </c>
    </row>
    <row r="1243" spans="2:3" ht="15">
      <c r="B1243" s="134" t="s">
        <v>2931</v>
      </c>
      <c r="C1243" s="136">
        <v>300001034.60000002</v>
      </c>
    </row>
    <row r="1244" spans="2:3" ht="15">
      <c r="B1244" s="134" t="s">
        <v>2698</v>
      </c>
      <c r="C1244" s="136">
        <v>190528269.80000001</v>
      </c>
    </row>
    <row r="1245" spans="2:3" ht="15">
      <c r="B1245" s="134" t="s">
        <v>2932</v>
      </c>
      <c r="C1245" s="136">
        <v>266922828.56000003</v>
      </c>
    </row>
    <row r="1246" spans="2:3" ht="15">
      <c r="B1246" s="134" t="s">
        <v>2699</v>
      </c>
      <c r="C1246" s="136">
        <v>66251977.180000007</v>
      </c>
    </row>
    <row r="1247" spans="2:3" ht="15">
      <c r="B1247" s="134" t="s">
        <v>2700</v>
      </c>
      <c r="C1247" s="136">
        <v>56729638.020000003</v>
      </c>
    </row>
    <row r="1248" spans="2:3" ht="15">
      <c r="B1248" s="134" t="s">
        <v>2701</v>
      </c>
      <c r="C1248" s="136">
        <v>35607974.560000002</v>
      </c>
    </row>
    <row r="1249" spans="2:3" ht="15">
      <c r="B1249" s="134" t="s">
        <v>2702</v>
      </c>
      <c r="C1249" s="136">
        <v>584967343.60000002</v>
      </c>
    </row>
    <row r="1250" spans="2:3" ht="15">
      <c r="B1250" s="134" t="s">
        <v>2933</v>
      </c>
      <c r="C1250" s="136">
        <v>445178522.45999992</v>
      </c>
    </row>
    <row r="1251" spans="2:3" ht="15">
      <c r="B1251" s="134" t="s">
        <v>2703</v>
      </c>
      <c r="C1251" s="136">
        <v>449006104.63</v>
      </c>
    </row>
    <row r="1252" spans="2:3" ht="15">
      <c r="B1252" s="134" t="s">
        <v>2934</v>
      </c>
      <c r="C1252" s="136">
        <v>394404630.84999996</v>
      </c>
    </row>
    <row r="1253" spans="2:3" ht="15">
      <c r="B1253" s="134" t="s">
        <v>2704</v>
      </c>
      <c r="C1253" s="136">
        <v>542886874.31999993</v>
      </c>
    </row>
    <row r="1254" spans="2:3" ht="15">
      <c r="B1254" s="134" t="s">
        <v>2705</v>
      </c>
      <c r="C1254" s="136">
        <v>395829977.25999999</v>
      </c>
    </row>
    <row r="1255" spans="2:3" ht="15">
      <c r="B1255" s="134" t="s">
        <v>2706</v>
      </c>
      <c r="C1255" s="136">
        <v>414493330.58000004</v>
      </c>
    </row>
    <row r="1256" spans="2:3" ht="15">
      <c r="B1256" s="134" t="s">
        <v>2935</v>
      </c>
      <c r="C1256" s="136">
        <v>350269551.78000003</v>
      </c>
    </row>
    <row r="1257" spans="2:3" ht="15">
      <c r="B1257" s="134" t="s">
        <v>2707</v>
      </c>
      <c r="C1257" s="136">
        <v>46033615.5</v>
      </c>
    </row>
    <row r="1258" spans="2:3" ht="15">
      <c r="B1258" s="134" t="s">
        <v>2936</v>
      </c>
      <c r="C1258" s="136">
        <v>1146729.6499999999</v>
      </c>
    </row>
    <row r="1259" spans="2:3" ht="15">
      <c r="B1259" s="134" t="s">
        <v>2937</v>
      </c>
      <c r="C1259" s="136">
        <v>35814636.329999998</v>
      </c>
    </row>
    <row r="1260" spans="2:3" ht="15">
      <c r="B1260" s="134" t="s">
        <v>2708</v>
      </c>
      <c r="C1260" s="136">
        <v>323308123.49000001</v>
      </c>
    </row>
    <row r="1261" spans="2:3" ht="15">
      <c r="B1261" s="134" t="s">
        <v>2938</v>
      </c>
      <c r="C1261" s="136">
        <v>435571823.50999999</v>
      </c>
    </row>
    <row r="1262" spans="2:3" ht="15">
      <c r="B1262" s="134" t="s">
        <v>2709</v>
      </c>
      <c r="C1262" s="136">
        <v>154436284.69</v>
      </c>
    </row>
    <row r="1263" spans="2:3" ht="15">
      <c r="B1263" s="134" t="s">
        <v>2939</v>
      </c>
      <c r="C1263" s="136">
        <v>172467413.13</v>
      </c>
    </row>
    <row r="1264" spans="2:3" ht="15">
      <c r="B1264" s="134" t="s">
        <v>2710</v>
      </c>
      <c r="C1264" s="136">
        <v>112843418.94</v>
      </c>
    </row>
    <row r="1265" spans="2:3" ht="15">
      <c r="B1265" s="134" t="s">
        <v>2940</v>
      </c>
      <c r="C1265" s="136">
        <v>122744466</v>
      </c>
    </row>
    <row r="1266" spans="2:3" ht="15">
      <c r="B1266" s="134" t="s">
        <v>2711</v>
      </c>
      <c r="C1266" s="136">
        <v>210173211.22</v>
      </c>
    </row>
    <row r="1267" spans="2:3" ht="15">
      <c r="B1267" s="134" t="s">
        <v>2941</v>
      </c>
      <c r="C1267" s="136">
        <v>223560959.34</v>
      </c>
    </row>
    <row r="1268" spans="2:3" ht="15">
      <c r="B1268" s="134" t="s">
        <v>2712</v>
      </c>
      <c r="C1268" s="136">
        <v>207366540.60000002</v>
      </c>
    </row>
    <row r="1269" spans="2:3" ht="15">
      <c r="B1269" s="134" t="s">
        <v>2942</v>
      </c>
      <c r="C1269" s="136">
        <v>68229617.359999999</v>
      </c>
    </row>
    <row r="1270" spans="2:3" ht="15">
      <c r="B1270" s="134" t="s">
        <v>2943</v>
      </c>
      <c r="C1270" s="136">
        <v>25647800</v>
      </c>
    </row>
    <row r="1271" spans="2:3" ht="15">
      <c r="B1271" s="134" t="s">
        <v>2944</v>
      </c>
      <c r="C1271" s="136">
        <v>310498169.11999995</v>
      </c>
    </row>
    <row r="1272" spans="2:3" ht="15">
      <c r="B1272" s="134" t="s">
        <v>2713</v>
      </c>
      <c r="C1272" s="136">
        <v>254400201.79999998</v>
      </c>
    </row>
    <row r="1273" spans="2:3" ht="15">
      <c r="B1273" s="134" t="s">
        <v>2714</v>
      </c>
      <c r="C1273" s="136">
        <v>62030181.330000006</v>
      </c>
    </row>
    <row r="1274" spans="2:3" ht="15">
      <c r="B1274" s="134" t="s">
        <v>2715</v>
      </c>
      <c r="C1274" s="136">
        <v>103863924.20000002</v>
      </c>
    </row>
    <row r="1275" spans="2:3" ht="15">
      <c r="B1275" s="134" t="s">
        <v>2716</v>
      </c>
      <c r="C1275" s="136">
        <v>30397092.5</v>
      </c>
    </row>
    <row r="1276" spans="2:3" ht="15">
      <c r="B1276" s="134" t="s">
        <v>2945</v>
      </c>
      <c r="C1276" s="136">
        <v>6259610.75</v>
      </c>
    </row>
    <row r="1277" spans="2:3" ht="15">
      <c r="B1277" s="134" t="s">
        <v>2717</v>
      </c>
      <c r="C1277" s="136">
        <v>12591589.460000001</v>
      </c>
    </row>
    <row r="1278" spans="2:3" ht="15">
      <c r="B1278" s="134" t="s">
        <v>2718</v>
      </c>
      <c r="C1278" s="136">
        <v>151765411.97999999</v>
      </c>
    </row>
    <row r="1279" spans="2:3" ht="15">
      <c r="B1279" s="134" t="s">
        <v>2946</v>
      </c>
      <c r="C1279" s="136">
        <v>12368949.68</v>
      </c>
    </row>
    <row r="1280" spans="2:3" ht="15">
      <c r="B1280" s="134" t="s">
        <v>2719</v>
      </c>
      <c r="C1280" s="136">
        <v>433684766.89999998</v>
      </c>
    </row>
    <row r="1281" spans="2:3" ht="15">
      <c r="B1281" s="134" t="s">
        <v>2947</v>
      </c>
      <c r="C1281" s="136">
        <v>268691514.84000003</v>
      </c>
    </row>
    <row r="1282" spans="2:3" ht="15">
      <c r="B1282" s="134" t="s">
        <v>2720</v>
      </c>
      <c r="C1282" s="136">
        <v>735262022.03999996</v>
      </c>
    </row>
    <row r="1283" spans="2:3" ht="15">
      <c r="B1283" s="134" t="s">
        <v>2721</v>
      </c>
      <c r="C1283" s="136">
        <v>572374697.44000006</v>
      </c>
    </row>
    <row r="1284" spans="2:3" ht="15">
      <c r="B1284" s="134" t="s">
        <v>2722</v>
      </c>
      <c r="C1284" s="136">
        <v>380382880.86000001</v>
      </c>
    </row>
    <row r="1285" spans="2:3" ht="15">
      <c r="B1285" s="134" t="s">
        <v>2948</v>
      </c>
      <c r="C1285" s="136">
        <v>80181439.079999998</v>
      </c>
    </row>
    <row r="1286" spans="2:3" ht="15">
      <c r="B1286" s="134" t="s">
        <v>2723</v>
      </c>
      <c r="C1286" s="136">
        <v>682197219.46000004</v>
      </c>
    </row>
    <row r="1287" spans="2:3" ht="15">
      <c r="B1287" s="134" t="s">
        <v>2949</v>
      </c>
      <c r="C1287" s="136">
        <v>650818655.69999993</v>
      </c>
    </row>
    <row r="1288" spans="2:3" ht="15">
      <c r="B1288" s="134" t="s">
        <v>2724</v>
      </c>
      <c r="C1288" s="136">
        <v>763974046.32000005</v>
      </c>
    </row>
    <row r="1289" spans="2:3" ht="15">
      <c r="B1289" s="134" t="s">
        <v>2950</v>
      </c>
      <c r="C1289" s="136">
        <v>650673581.47000003</v>
      </c>
    </row>
    <row r="1290" spans="2:3" ht="15">
      <c r="B1290" s="134" t="s">
        <v>2725</v>
      </c>
      <c r="C1290" s="136">
        <v>36234107.600000001</v>
      </c>
    </row>
    <row r="1291" spans="2:3" ht="15">
      <c r="B1291" s="134" t="s">
        <v>2951</v>
      </c>
      <c r="C1291" s="136">
        <v>192651949.75</v>
      </c>
    </row>
    <row r="1292" spans="2:3" ht="15">
      <c r="B1292" s="134" t="s">
        <v>2726</v>
      </c>
      <c r="C1292" s="136">
        <v>100476076.28</v>
      </c>
    </row>
    <row r="1293" spans="2:3" ht="15">
      <c r="B1293" s="134" t="s">
        <v>2727</v>
      </c>
      <c r="C1293" s="136">
        <v>406039128.78000009</v>
      </c>
    </row>
    <row r="1294" spans="2:3" ht="15">
      <c r="B1294" s="134" t="s">
        <v>2952</v>
      </c>
      <c r="C1294" s="136">
        <v>165181633.57999998</v>
      </c>
    </row>
    <row r="1295" spans="2:3" ht="15">
      <c r="B1295" s="134" t="s">
        <v>2728</v>
      </c>
      <c r="C1295" s="136">
        <v>278265386.40000004</v>
      </c>
    </row>
    <row r="1296" spans="2:3" ht="15">
      <c r="B1296" s="134" t="s">
        <v>2729</v>
      </c>
      <c r="C1296" s="136">
        <v>444591446.87</v>
      </c>
    </row>
    <row r="1297" spans="2:3" ht="15">
      <c r="B1297" s="134" t="s">
        <v>2826</v>
      </c>
      <c r="C1297" s="136">
        <v>634858251.77999997</v>
      </c>
    </row>
    <row r="1298" spans="2:3" ht="15">
      <c r="B1298" s="134" t="s">
        <v>2730</v>
      </c>
      <c r="C1298" s="136">
        <v>868980097.12</v>
      </c>
    </row>
    <row r="1299" spans="2:3" ht="15">
      <c r="B1299" s="134" t="s">
        <v>2731</v>
      </c>
      <c r="C1299" s="136">
        <v>582105237.51999998</v>
      </c>
    </row>
    <row r="1300" spans="2:3" ht="15">
      <c r="B1300" s="134" t="s">
        <v>2953</v>
      </c>
      <c r="C1300" s="136">
        <v>573360336.51999998</v>
      </c>
    </row>
    <row r="1301" spans="2:3" ht="15">
      <c r="B1301" s="134" t="s">
        <v>2732</v>
      </c>
      <c r="C1301" s="136">
        <v>339406071.39999998</v>
      </c>
    </row>
    <row r="1302" spans="2:3" ht="15">
      <c r="B1302" s="134" t="s">
        <v>2954</v>
      </c>
      <c r="C1302" s="136">
        <v>326280337.21000004</v>
      </c>
    </row>
    <row r="1303" spans="2:3" ht="15">
      <c r="B1303" s="134" t="s">
        <v>2733</v>
      </c>
      <c r="C1303" s="136">
        <v>75571557.299999997</v>
      </c>
    </row>
    <row r="1304" spans="2:3" ht="15">
      <c r="B1304" s="134" t="s">
        <v>2955</v>
      </c>
      <c r="C1304" s="136">
        <v>32118473.150000002</v>
      </c>
    </row>
    <row r="1305" spans="2:3" ht="15">
      <c r="B1305" s="134" t="s">
        <v>2734</v>
      </c>
      <c r="C1305" s="136">
        <v>158824806.24000004</v>
      </c>
    </row>
    <row r="1306" spans="2:3" ht="15">
      <c r="B1306" s="134" t="s">
        <v>2956</v>
      </c>
      <c r="C1306" s="136">
        <v>121990833.81999999</v>
      </c>
    </row>
    <row r="1307" spans="2:3" ht="15">
      <c r="B1307" s="134" t="s">
        <v>2735</v>
      </c>
      <c r="C1307" s="136">
        <v>355959671.44</v>
      </c>
    </row>
    <row r="1308" spans="2:3" ht="15">
      <c r="B1308" s="134" t="s">
        <v>2736</v>
      </c>
      <c r="C1308" s="136">
        <v>212788662</v>
      </c>
    </row>
    <row r="1309" spans="2:3" ht="15">
      <c r="B1309" s="134" t="s">
        <v>2957</v>
      </c>
      <c r="C1309" s="136">
        <v>24390152</v>
      </c>
    </row>
    <row r="1310" spans="2:3" ht="15">
      <c r="B1310" s="134" t="s">
        <v>2737</v>
      </c>
      <c r="C1310" s="136">
        <v>105652665</v>
      </c>
    </row>
    <row r="1311" spans="2:3" ht="15">
      <c r="B1311" s="134" t="s">
        <v>2738</v>
      </c>
      <c r="C1311" s="136">
        <v>526103059.68999994</v>
      </c>
    </row>
    <row r="1312" spans="2:3" ht="15">
      <c r="B1312" s="134" t="s">
        <v>2739</v>
      </c>
      <c r="C1312" s="136">
        <v>214887611.19999999</v>
      </c>
    </row>
    <row r="1313" spans="2:3" ht="15">
      <c r="B1313" s="134" t="s">
        <v>2958</v>
      </c>
      <c r="C1313" s="136">
        <v>5695837.2999999998</v>
      </c>
    </row>
    <row r="1314" spans="2:3" ht="15">
      <c r="B1314" s="134" t="s">
        <v>2959</v>
      </c>
      <c r="C1314" s="136">
        <v>6926735.2500000009</v>
      </c>
    </row>
    <row r="1315" spans="2:3" ht="15">
      <c r="B1315" s="134" t="s">
        <v>2740</v>
      </c>
      <c r="C1315" s="136">
        <v>220007257.79000002</v>
      </c>
    </row>
    <row r="1316" spans="2:3" ht="15">
      <c r="B1316" s="134" t="s">
        <v>2960</v>
      </c>
      <c r="C1316" s="136">
        <v>24723973.149999999</v>
      </c>
    </row>
    <row r="1317" spans="2:3" ht="15">
      <c r="B1317" s="134" t="s">
        <v>2961</v>
      </c>
      <c r="C1317" s="136">
        <v>128656026.16999999</v>
      </c>
    </row>
    <row r="1318" spans="2:3" ht="15">
      <c r="B1318" s="134" t="s">
        <v>2962</v>
      </c>
      <c r="C1318" s="136">
        <v>94415728.420000002</v>
      </c>
    </row>
    <row r="1319" spans="2:3" ht="15">
      <c r="B1319" s="134" t="s">
        <v>2741</v>
      </c>
      <c r="C1319" s="136">
        <v>290700808.81999999</v>
      </c>
    </row>
    <row r="1320" spans="2:3" ht="15">
      <c r="B1320" s="134" t="s">
        <v>2963</v>
      </c>
      <c r="C1320" s="136">
        <v>395216414.96000004</v>
      </c>
    </row>
    <row r="1321" spans="2:3" ht="15">
      <c r="B1321" s="134" t="s">
        <v>2742</v>
      </c>
      <c r="C1321" s="136">
        <v>140007000.22</v>
      </c>
    </row>
    <row r="1322" spans="2:3" ht="15">
      <c r="B1322" s="134" t="s">
        <v>2964</v>
      </c>
      <c r="C1322" s="136">
        <v>1484925</v>
      </c>
    </row>
    <row r="1323" spans="2:3" ht="15">
      <c r="B1323" s="134" t="s">
        <v>2743</v>
      </c>
      <c r="C1323" s="136">
        <v>226105932.20000002</v>
      </c>
    </row>
    <row r="1324" spans="2:3" ht="15">
      <c r="B1324" s="134" t="s">
        <v>2965</v>
      </c>
      <c r="C1324" s="136">
        <v>2147089.52</v>
      </c>
    </row>
    <row r="1325" spans="2:3" ht="15">
      <c r="B1325" s="134" t="s">
        <v>2744</v>
      </c>
      <c r="C1325" s="136">
        <v>483142124.76999998</v>
      </c>
    </row>
    <row r="1326" spans="2:3" ht="15">
      <c r="B1326" s="134" t="s">
        <v>2966</v>
      </c>
      <c r="C1326" s="136">
        <v>674565261.14999998</v>
      </c>
    </row>
    <row r="1327" spans="2:3" ht="15">
      <c r="B1327" s="134" t="s">
        <v>2745</v>
      </c>
      <c r="C1327" s="136">
        <v>470119616.71000004</v>
      </c>
    </row>
    <row r="1328" spans="2:3" ht="15">
      <c r="B1328" s="134" t="s">
        <v>2967</v>
      </c>
      <c r="C1328" s="136">
        <v>645481410.47000003</v>
      </c>
    </row>
    <row r="1329" spans="2:3" ht="15">
      <c r="B1329" s="134" t="s">
        <v>2746</v>
      </c>
      <c r="C1329" s="136">
        <v>180770602.07999998</v>
      </c>
    </row>
    <row r="1330" spans="2:3" ht="15">
      <c r="B1330" s="134" t="s">
        <v>2968</v>
      </c>
      <c r="C1330" s="136">
        <v>202556703.12</v>
      </c>
    </row>
    <row r="1331" spans="2:3" ht="15">
      <c r="B1331" s="134" t="s">
        <v>2747</v>
      </c>
      <c r="C1331" s="136">
        <v>325964198.60000002</v>
      </c>
    </row>
    <row r="1332" spans="2:3" ht="15">
      <c r="B1332" s="134" t="s">
        <v>2969</v>
      </c>
      <c r="C1332" s="136">
        <v>52885269.399999999</v>
      </c>
    </row>
    <row r="1333" spans="2:3" ht="15">
      <c r="B1333" s="134" t="s">
        <v>2748</v>
      </c>
      <c r="C1333" s="136">
        <v>304510472.27999997</v>
      </c>
    </row>
    <row r="1334" spans="2:3" ht="15">
      <c r="B1334" s="134" t="s">
        <v>2970</v>
      </c>
      <c r="C1334" s="136">
        <v>439767618.0999999</v>
      </c>
    </row>
    <row r="1335" spans="2:3" ht="15">
      <c r="B1335" s="134" t="s">
        <v>2749</v>
      </c>
      <c r="C1335" s="136">
        <v>101287099.01000001</v>
      </c>
    </row>
    <row r="1336" spans="2:3" ht="15">
      <c r="B1336" s="134" t="s">
        <v>2971</v>
      </c>
      <c r="C1336" s="136">
        <v>115805987.24000001</v>
      </c>
    </row>
    <row r="1337" spans="2:3" ht="15">
      <c r="B1337" s="134" t="s">
        <v>2750</v>
      </c>
      <c r="C1337" s="136">
        <v>324228498.06999999</v>
      </c>
    </row>
    <row r="1338" spans="2:3" ht="15">
      <c r="B1338" s="134" t="s">
        <v>2972</v>
      </c>
      <c r="C1338" s="136">
        <v>7973812</v>
      </c>
    </row>
    <row r="1339" spans="2:3" ht="15">
      <c r="B1339" s="134" t="s">
        <v>2751</v>
      </c>
      <c r="C1339" s="136">
        <v>707888406.05999994</v>
      </c>
    </row>
    <row r="1340" spans="2:3" ht="15">
      <c r="B1340" s="134" t="s">
        <v>2752</v>
      </c>
      <c r="C1340" s="136">
        <v>748847032.27000022</v>
      </c>
    </row>
    <row r="1341" spans="2:3" ht="15">
      <c r="B1341" s="134" t="s">
        <v>2753</v>
      </c>
      <c r="C1341" s="136">
        <v>129011319.40000001</v>
      </c>
    </row>
    <row r="1342" spans="2:3" ht="15">
      <c r="B1342" s="134" t="s">
        <v>2754</v>
      </c>
      <c r="C1342" s="136">
        <v>87787011.600000009</v>
      </c>
    </row>
    <row r="1343" spans="2:3" ht="15">
      <c r="B1343" s="134" t="s">
        <v>2755</v>
      </c>
      <c r="C1343" s="136">
        <v>224861289.47</v>
      </c>
    </row>
    <row r="1344" spans="2:3" ht="15">
      <c r="B1344" s="134" t="s">
        <v>2973</v>
      </c>
      <c r="C1344" s="136">
        <v>60721634.049999997</v>
      </c>
    </row>
    <row r="1345" spans="2:3" ht="15">
      <c r="B1345" s="134" t="s">
        <v>2756</v>
      </c>
      <c r="C1345" s="136">
        <v>157138671.07999998</v>
      </c>
    </row>
    <row r="1346" spans="2:3" ht="15">
      <c r="B1346" s="134" t="s">
        <v>2974</v>
      </c>
      <c r="C1346" s="136">
        <v>102258084</v>
      </c>
    </row>
    <row r="1347" spans="2:3" ht="15">
      <c r="B1347" s="134" t="s">
        <v>2757</v>
      </c>
      <c r="C1347" s="136">
        <v>644539267</v>
      </c>
    </row>
    <row r="1348" spans="2:3" ht="15">
      <c r="B1348" s="134" t="s">
        <v>2758</v>
      </c>
      <c r="C1348" s="136">
        <v>736243291.5</v>
      </c>
    </row>
    <row r="1349" spans="2:3" ht="15">
      <c r="B1349" s="134" t="s">
        <v>2759</v>
      </c>
      <c r="C1349" s="136">
        <v>194593239.08000001</v>
      </c>
    </row>
    <row r="1350" spans="2:3" ht="15">
      <c r="B1350" s="134" t="s">
        <v>2975</v>
      </c>
      <c r="C1350" s="136">
        <v>23337114.550000001</v>
      </c>
    </row>
    <row r="1351" spans="2:3" ht="15">
      <c r="B1351" s="134" t="s">
        <v>2760</v>
      </c>
      <c r="C1351" s="136">
        <v>33309718.109999999</v>
      </c>
    </row>
    <row r="1352" spans="2:3" ht="15">
      <c r="B1352" s="134" t="s">
        <v>2761</v>
      </c>
      <c r="C1352" s="136">
        <v>121261083.92999999</v>
      </c>
    </row>
    <row r="1353" spans="2:3" ht="15">
      <c r="B1353" s="134" t="s">
        <v>2762</v>
      </c>
      <c r="C1353" s="136">
        <v>216856382.26999998</v>
      </c>
    </row>
    <row r="1354" spans="2:3" ht="15">
      <c r="B1354" s="134" t="s">
        <v>2976</v>
      </c>
      <c r="C1354" s="136">
        <v>89151160.280000001</v>
      </c>
    </row>
    <row r="1355" spans="2:3" ht="15">
      <c r="B1355" s="134" t="s">
        <v>2763</v>
      </c>
      <c r="C1355" s="136">
        <v>67407499.519999996</v>
      </c>
    </row>
    <row r="1356" spans="2:3" ht="15">
      <c r="B1356" s="134" t="s">
        <v>2977</v>
      </c>
      <c r="C1356" s="136">
        <v>119360100.58</v>
      </c>
    </row>
    <row r="1357" spans="2:3" ht="15">
      <c r="B1357" s="134" t="s">
        <v>2764</v>
      </c>
      <c r="C1357" s="136">
        <v>204399527.19999999</v>
      </c>
    </row>
    <row r="1358" spans="2:3" ht="15">
      <c r="B1358" s="134" t="s">
        <v>2978</v>
      </c>
      <c r="C1358" s="136">
        <v>108851411</v>
      </c>
    </row>
    <row r="1359" spans="2:3" ht="15">
      <c r="B1359" s="134" t="s">
        <v>2765</v>
      </c>
      <c r="C1359" s="136">
        <v>318624119.19999999</v>
      </c>
    </row>
    <row r="1360" spans="2:3" ht="15">
      <c r="B1360" s="134" t="s">
        <v>2979</v>
      </c>
      <c r="C1360" s="136">
        <v>196338277.54000002</v>
      </c>
    </row>
    <row r="1361" spans="2:3" ht="15">
      <c r="B1361" s="134" t="s">
        <v>2766</v>
      </c>
      <c r="C1361" s="136">
        <v>22450221.989999998</v>
      </c>
    </row>
    <row r="1362" spans="2:3" ht="15">
      <c r="B1362" s="134" t="s">
        <v>2980</v>
      </c>
      <c r="C1362" s="136">
        <v>1037837.73</v>
      </c>
    </row>
    <row r="1363" spans="2:3" ht="15">
      <c r="B1363" s="134" t="s">
        <v>2767</v>
      </c>
      <c r="C1363" s="136">
        <v>268289586.47999999</v>
      </c>
    </row>
    <row r="1364" spans="2:3" ht="15">
      <c r="B1364" s="134" t="s">
        <v>2981</v>
      </c>
      <c r="C1364" s="136">
        <v>487368481.08999997</v>
      </c>
    </row>
    <row r="1365" spans="2:3" ht="15">
      <c r="B1365" s="134" t="s">
        <v>2768</v>
      </c>
      <c r="C1365" s="136">
        <v>9152311.0500000007</v>
      </c>
    </row>
    <row r="1366" spans="2:3" ht="15">
      <c r="B1366" s="134" t="s">
        <v>2769</v>
      </c>
      <c r="C1366" s="136">
        <v>230144614.94</v>
      </c>
    </row>
    <row r="1367" spans="2:3" ht="15">
      <c r="B1367" s="134" t="s">
        <v>2982</v>
      </c>
      <c r="C1367" s="136">
        <v>219038931.31</v>
      </c>
    </row>
    <row r="1368" spans="2:3" ht="15">
      <c r="B1368" s="134" t="s">
        <v>2770</v>
      </c>
      <c r="C1368" s="136">
        <v>313504926.60000008</v>
      </c>
    </row>
    <row r="1369" spans="2:3" ht="15">
      <c r="B1369" s="134" t="s">
        <v>2983</v>
      </c>
      <c r="C1369" s="136">
        <v>196995662.71000001</v>
      </c>
    </row>
    <row r="1370" spans="2:3" ht="15">
      <c r="B1370" s="134" t="s">
        <v>2771</v>
      </c>
      <c r="C1370" s="136">
        <v>203877764.79999998</v>
      </c>
    </row>
    <row r="1371" spans="2:3" ht="15">
      <c r="B1371" s="134" t="s">
        <v>2984</v>
      </c>
      <c r="C1371" s="136">
        <v>12513600</v>
      </c>
    </row>
    <row r="1372" spans="2:3" ht="15">
      <c r="B1372" s="134" t="s">
        <v>2772</v>
      </c>
      <c r="C1372" s="136">
        <v>144825705.80000001</v>
      </c>
    </row>
    <row r="1373" spans="2:3" ht="15">
      <c r="B1373" s="134" t="s">
        <v>2985</v>
      </c>
      <c r="C1373" s="136">
        <v>99890174.120000005</v>
      </c>
    </row>
    <row r="1374" spans="2:3" ht="15">
      <c r="B1374" s="134" t="s">
        <v>2986</v>
      </c>
      <c r="C1374" s="136">
        <v>1770931.37</v>
      </c>
    </row>
    <row r="1375" spans="2:3" ht="15">
      <c r="B1375" s="134" t="s">
        <v>2987</v>
      </c>
      <c r="C1375" s="136">
        <v>18046858.460000001</v>
      </c>
    </row>
    <row r="1376" spans="2:3" ht="15">
      <c r="B1376" s="134" t="s">
        <v>2988</v>
      </c>
      <c r="C1376" s="136">
        <v>199669770.59999996</v>
      </c>
    </row>
    <row r="1377" spans="2:3" ht="15">
      <c r="B1377" s="134" t="s">
        <v>2773</v>
      </c>
      <c r="C1377" s="136">
        <v>380497813.90000004</v>
      </c>
    </row>
    <row r="1378" spans="2:3" ht="15">
      <c r="B1378" s="134" t="s">
        <v>2774</v>
      </c>
      <c r="C1378" s="136">
        <v>236943916.79999998</v>
      </c>
    </row>
    <row r="1379" spans="2:3" ht="15">
      <c r="B1379" s="134" t="s">
        <v>2775</v>
      </c>
      <c r="C1379" s="136">
        <v>640429227.62</v>
      </c>
    </row>
    <row r="1380" spans="2:3" ht="15">
      <c r="B1380" s="134" t="s">
        <v>2989</v>
      </c>
      <c r="C1380" s="136">
        <v>632576927.38</v>
      </c>
    </row>
    <row r="1381" spans="2:3" ht="15">
      <c r="B1381" s="134" t="s">
        <v>2776</v>
      </c>
      <c r="C1381" s="136">
        <v>80232595.199999988</v>
      </c>
    </row>
    <row r="1382" spans="2:3" ht="15">
      <c r="B1382" s="134" t="s">
        <v>2777</v>
      </c>
      <c r="C1382" s="136">
        <v>578211862.38999999</v>
      </c>
    </row>
    <row r="1383" spans="2:3" ht="15">
      <c r="B1383" s="134" t="s">
        <v>2990</v>
      </c>
      <c r="C1383" s="136">
        <v>668234225.57999992</v>
      </c>
    </row>
    <row r="1384" spans="2:3" ht="15">
      <c r="B1384" s="134" t="s">
        <v>2778</v>
      </c>
      <c r="C1384" s="136">
        <v>115116272.71000001</v>
      </c>
    </row>
    <row r="1385" spans="2:3" ht="15">
      <c r="B1385" s="134" t="s">
        <v>2991</v>
      </c>
      <c r="C1385" s="136">
        <v>36880812.960000001</v>
      </c>
    </row>
    <row r="1386" spans="2:3" ht="15">
      <c r="B1386" s="134" t="s">
        <v>2779</v>
      </c>
      <c r="C1386" s="136">
        <v>588009230.30000007</v>
      </c>
    </row>
    <row r="1387" spans="2:3" ht="15">
      <c r="B1387" s="134" t="s">
        <v>2992</v>
      </c>
      <c r="C1387" s="136">
        <v>730418957.77999997</v>
      </c>
    </row>
    <row r="1388" spans="2:3" ht="15">
      <c r="B1388" s="134" t="s">
        <v>2780</v>
      </c>
      <c r="C1388" s="136">
        <v>135295745.40000001</v>
      </c>
    </row>
    <row r="1389" spans="2:3" ht="15">
      <c r="B1389" s="134" t="s">
        <v>2781</v>
      </c>
      <c r="C1389" s="136">
        <v>257424382.90000001</v>
      </c>
    </row>
    <row r="1390" spans="2:3" ht="15">
      <c r="B1390" s="134" t="s">
        <v>2782</v>
      </c>
      <c r="C1390" s="136">
        <v>421126252</v>
      </c>
    </row>
    <row r="1391" spans="2:3" ht="15">
      <c r="B1391" s="134" t="s">
        <v>2993</v>
      </c>
      <c r="C1391" s="136">
        <v>537242469.74000001</v>
      </c>
    </row>
    <row r="1392" spans="2:3" ht="15">
      <c r="B1392" s="134" t="s">
        <v>2783</v>
      </c>
      <c r="C1392" s="136">
        <v>159928631.81999999</v>
      </c>
    </row>
    <row r="1393" spans="2:3" ht="15">
      <c r="B1393" s="134" t="s">
        <v>2994</v>
      </c>
      <c r="C1393" s="136">
        <v>38590003.609999999</v>
      </c>
    </row>
    <row r="1394" spans="2:3" ht="15">
      <c r="B1394" s="134" t="s">
        <v>2784</v>
      </c>
      <c r="C1394" s="136">
        <v>57370800</v>
      </c>
    </row>
    <row r="1395" spans="2:3" ht="15">
      <c r="B1395" s="134" t="s">
        <v>2995</v>
      </c>
      <c r="C1395" s="136">
        <v>57480629.219999999</v>
      </c>
    </row>
    <row r="1396" spans="2:3" ht="15">
      <c r="B1396" s="134" t="s">
        <v>2785</v>
      </c>
      <c r="C1396" s="136">
        <v>104312905.90000001</v>
      </c>
    </row>
    <row r="1397" spans="2:3" ht="15">
      <c r="B1397" s="134" t="s">
        <v>2996</v>
      </c>
      <c r="C1397" s="136">
        <v>44622222.75</v>
      </c>
    </row>
    <row r="1398" spans="2:3" ht="15">
      <c r="B1398" s="134" t="s">
        <v>2786</v>
      </c>
      <c r="C1398" s="136">
        <v>395595898.32000005</v>
      </c>
    </row>
    <row r="1399" spans="2:3" ht="15">
      <c r="B1399" s="134" t="s">
        <v>2997</v>
      </c>
      <c r="C1399" s="136">
        <v>272507717.12</v>
      </c>
    </row>
    <row r="1400" spans="2:3" ht="15">
      <c r="B1400" s="134" t="s">
        <v>2787</v>
      </c>
      <c r="C1400" s="136">
        <v>329040185.60000002</v>
      </c>
    </row>
    <row r="1401" spans="2:3" ht="15">
      <c r="B1401" s="134" t="s">
        <v>2998</v>
      </c>
      <c r="C1401" s="136">
        <v>358317408.70999998</v>
      </c>
    </row>
    <row r="1402" spans="2:3" ht="15">
      <c r="B1402" s="134" t="s">
        <v>2788</v>
      </c>
      <c r="C1402" s="136">
        <v>205863558.90000001</v>
      </c>
    </row>
    <row r="1403" spans="2:3" ht="15">
      <c r="B1403" s="134" t="s">
        <v>2999</v>
      </c>
      <c r="C1403" s="136">
        <v>315146081.24000001</v>
      </c>
    </row>
    <row r="1404" spans="2:3" ht="15">
      <c r="B1404" s="134" t="s">
        <v>2789</v>
      </c>
      <c r="C1404" s="136">
        <v>361053638.44</v>
      </c>
    </row>
    <row r="1405" spans="2:3" ht="15">
      <c r="B1405" s="134" t="s">
        <v>3000</v>
      </c>
      <c r="C1405" s="136">
        <v>485707410.19</v>
      </c>
    </row>
    <row r="1406" spans="2:3" ht="15">
      <c r="B1406" s="134" t="s">
        <v>3001</v>
      </c>
      <c r="C1406" s="136">
        <v>3570969</v>
      </c>
    </row>
    <row r="1407" spans="2:3" ht="15">
      <c r="B1407" s="134" t="s">
        <v>2790</v>
      </c>
      <c r="C1407" s="136">
        <v>634428470.18000007</v>
      </c>
    </row>
    <row r="1408" spans="2:3" ht="15">
      <c r="B1408" s="134" t="s">
        <v>3002</v>
      </c>
      <c r="C1408" s="136">
        <v>705774947.54000008</v>
      </c>
    </row>
    <row r="1409" spans="2:3" ht="15">
      <c r="B1409" s="134" t="s">
        <v>2791</v>
      </c>
      <c r="C1409" s="136">
        <v>269905646.62</v>
      </c>
    </row>
    <row r="1410" spans="2:3" ht="15">
      <c r="B1410" s="134" t="s">
        <v>3003</v>
      </c>
      <c r="C1410" s="136">
        <v>258671862.56</v>
      </c>
    </row>
    <row r="1411" spans="2:3" ht="15">
      <c r="B1411" s="134" t="s">
        <v>2792</v>
      </c>
      <c r="C1411" s="136">
        <v>283815989.25</v>
      </c>
    </row>
    <row r="1412" spans="2:3" ht="15">
      <c r="B1412" s="134" t="s">
        <v>2793</v>
      </c>
      <c r="C1412" s="136">
        <v>521524381.07000005</v>
      </c>
    </row>
    <row r="1413" spans="2:3" ht="15">
      <c r="B1413" s="134" t="s">
        <v>2794</v>
      </c>
      <c r="C1413" s="136">
        <v>90067459.439999998</v>
      </c>
    </row>
    <row r="1414" spans="2:3" ht="15">
      <c r="B1414" s="134" t="s">
        <v>3004</v>
      </c>
      <c r="C1414" s="136">
        <v>187635459.74000001</v>
      </c>
    </row>
    <row r="1415" spans="2:3" ht="15">
      <c r="B1415" s="134" t="s">
        <v>2795</v>
      </c>
      <c r="C1415" s="136">
        <v>570754864.72000003</v>
      </c>
    </row>
    <row r="1416" spans="2:3" ht="15">
      <c r="B1416" s="134" t="s">
        <v>3005</v>
      </c>
      <c r="C1416" s="136">
        <v>559153450.97000003</v>
      </c>
    </row>
    <row r="1417" spans="2:3" ht="15">
      <c r="B1417" s="134" t="s">
        <v>2796</v>
      </c>
      <c r="C1417" s="136">
        <v>1059199058.64</v>
      </c>
    </row>
    <row r="1418" spans="2:3" ht="15">
      <c r="B1418" s="134" t="s">
        <v>3006</v>
      </c>
      <c r="C1418" s="136">
        <v>792863637.53999996</v>
      </c>
    </row>
    <row r="1419" spans="2:3" ht="15">
      <c r="B1419" s="134" t="s">
        <v>2797</v>
      </c>
      <c r="C1419" s="136">
        <v>538150219.6400001</v>
      </c>
    </row>
    <row r="1420" spans="2:3" ht="15">
      <c r="B1420" s="134" t="s">
        <v>2798</v>
      </c>
      <c r="C1420" s="136">
        <v>397997242.91999996</v>
      </c>
    </row>
    <row r="1421" spans="2:3" ht="15">
      <c r="B1421" s="134" t="s">
        <v>2799</v>
      </c>
      <c r="C1421" s="136">
        <v>165385018.52000001</v>
      </c>
    </row>
    <row r="1422" spans="2:3" ht="15">
      <c r="B1422" s="134" t="s">
        <v>3007</v>
      </c>
      <c r="C1422" s="136">
        <v>157828062.84000003</v>
      </c>
    </row>
    <row r="1423" spans="2:3" ht="15">
      <c r="B1423" s="134" t="s">
        <v>3008</v>
      </c>
      <c r="C1423" s="136">
        <v>55793358.900000006</v>
      </c>
    </row>
    <row r="1424" spans="2:3" ht="15">
      <c r="B1424" s="134" t="s">
        <v>3009</v>
      </c>
      <c r="C1424" s="136">
        <v>53122311.400000006</v>
      </c>
    </row>
    <row r="1425" spans="2:12" ht="15">
      <c r="B1425" s="134" t="s">
        <v>2800</v>
      </c>
      <c r="C1425" s="136">
        <v>379593247.48000002</v>
      </c>
    </row>
    <row r="1426" spans="2:12" ht="15">
      <c r="B1426" s="134" t="s">
        <v>3010</v>
      </c>
      <c r="C1426" s="136">
        <v>250930185.86000001</v>
      </c>
    </row>
    <row r="1427" spans="2:12" ht="15">
      <c r="B1427" s="134" t="s">
        <v>2801</v>
      </c>
      <c r="C1427" s="136">
        <v>275017183.12</v>
      </c>
    </row>
    <row r="1428" spans="2:12" ht="15">
      <c r="B1428" s="134" t="s">
        <v>3011</v>
      </c>
      <c r="C1428" s="136">
        <v>285948540.73999995</v>
      </c>
    </row>
    <row r="1429" spans="2:12" ht="15">
      <c r="B1429" s="134" t="s">
        <v>2802</v>
      </c>
      <c r="C1429" s="136">
        <v>361765431.63999999</v>
      </c>
    </row>
    <row r="1430" spans="2:12" ht="15">
      <c r="B1430" s="134" t="s">
        <v>2803</v>
      </c>
      <c r="C1430" s="136">
        <v>367796065.38999999</v>
      </c>
    </row>
    <row r="1431" spans="2:12" ht="15">
      <c r="B1431" s="134" t="s">
        <v>2804</v>
      </c>
      <c r="C1431" s="136">
        <v>143883601.20000002</v>
      </c>
    </row>
    <row r="1432" spans="2:12" ht="15">
      <c r="B1432" s="134" t="s">
        <v>3012</v>
      </c>
      <c r="C1432" s="136">
        <v>117146191.10000001</v>
      </c>
    </row>
    <row r="1433" spans="2:12" ht="15">
      <c r="B1433" s="134" t="s">
        <v>2805</v>
      </c>
      <c r="C1433" s="136">
        <v>94924803.840000004</v>
      </c>
    </row>
    <row r="1434" spans="2:12" ht="15">
      <c r="B1434" s="134" t="s">
        <v>2806</v>
      </c>
      <c r="C1434" s="136">
        <v>143705206.19999999</v>
      </c>
    </row>
    <row r="1435" spans="2:12" ht="15">
      <c r="B1435" s="134" t="s">
        <v>3013</v>
      </c>
      <c r="C1435" s="136">
        <v>120242869.89999999</v>
      </c>
    </row>
    <row r="1436" spans="2:12" ht="15.75">
      <c r="C1436" s="184">
        <f>SUM(C1193:C1435)</f>
        <v>64858516202.860008</v>
      </c>
      <c r="L1436" s="89"/>
    </row>
    <row r="1438" spans="2:12" ht="15.75">
      <c r="B1438" s="234" t="s">
        <v>2811</v>
      </c>
      <c r="C1438" s="184">
        <f>+C1436-C1190</f>
        <v>-1062963943.4200211</v>
      </c>
    </row>
    <row r="1440" spans="2:12">
      <c r="B1440" s="164" t="s">
        <v>2812</v>
      </c>
      <c r="C1440" s="88"/>
      <c r="K1440" s="89"/>
      <c r="L1440" s="89"/>
    </row>
    <row r="1441" spans="2:12">
      <c r="C1441" s="168"/>
      <c r="L1441" s="89"/>
    </row>
    <row r="1442" spans="2:12" ht="15">
      <c r="B1442" s="166" t="s">
        <v>2813</v>
      </c>
      <c r="C1442" s="187">
        <v>44255</v>
      </c>
      <c r="D1442" s="91"/>
      <c r="E1442" s="205"/>
      <c r="F1442" s="152"/>
      <c r="L1442" s="89"/>
    </row>
    <row r="1443" spans="2:12" ht="51">
      <c r="B1443" s="177" t="s">
        <v>2547</v>
      </c>
      <c r="C1443" s="178" t="s">
        <v>2814</v>
      </c>
      <c r="D1443" s="92" t="s">
        <v>2549</v>
      </c>
      <c r="E1443" s="179" t="s">
        <v>2550</v>
      </c>
      <c r="F1443" s="170" t="s">
        <v>2551</v>
      </c>
      <c r="L1443" s="89"/>
    </row>
    <row r="1444" spans="2:12">
      <c r="B1444" s="237" t="s">
        <v>13</v>
      </c>
      <c r="C1444" s="237" t="s">
        <v>13</v>
      </c>
      <c r="D1444" s="237" t="s">
        <v>13</v>
      </c>
      <c r="E1444" s="237" t="s">
        <v>13</v>
      </c>
      <c r="F1444" s="237" t="s">
        <v>13</v>
      </c>
      <c r="L1444" s="89"/>
    </row>
    <row r="1445" spans="2:12">
      <c r="B1445" s="180"/>
      <c r="C1445" s="125"/>
      <c r="D1445" s="125"/>
      <c r="E1445" s="125"/>
      <c r="F1445" s="152"/>
      <c r="L1445" s="89"/>
    </row>
    <row r="1446" spans="2:12">
      <c r="B1446" s="125"/>
      <c r="C1446" s="125"/>
      <c r="D1446" s="125"/>
      <c r="E1446" s="125"/>
      <c r="F1446" s="152"/>
      <c r="L1446" s="89"/>
    </row>
    <row r="1447" spans="2:12">
      <c r="B1447" s="118" t="s">
        <v>2815</v>
      </c>
      <c r="C1447" s="238" t="s">
        <v>159</v>
      </c>
      <c r="D1447" s="125"/>
      <c r="E1447" s="125"/>
      <c r="F1447" s="152"/>
      <c r="L1447" s="89"/>
    </row>
    <row r="1448" spans="2:12">
      <c r="B1448" s="125"/>
      <c r="C1448" s="125"/>
      <c r="D1448" s="125"/>
      <c r="E1448" s="125"/>
      <c r="F1448" s="152"/>
      <c r="L1448" s="89"/>
    </row>
    <row r="1449" spans="2:12" ht="15">
      <c r="B1449" s="239" t="s">
        <v>2670</v>
      </c>
      <c r="C1449" s="125"/>
      <c r="D1449" s="125"/>
      <c r="E1449" s="125"/>
      <c r="F1449" s="152"/>
      <c r="L1449" s="89"/>
    </row>
    <row r="1450" spans="2:12" ht="15">
      <c r="B1450" s="239"/>
      <c r="C1450" s="125"/>
      <c r="D1450" s="125"/>
      <c r="E1450" s="125"/>
      <c r="F1450" s="152"/>
      <c r="L1450" s="89"/>
    </row>
    <row r="1451" spans="2:12" ht="15">
      <c r="B1451" s="140" t="s">
        <v>2816</v>
      </c>
      <c r="C1451" s="93" t="s">
        <v>2817</v>
      </c>
      <c r="D1451" s="125"/>
      <c r="E1451" s="125"/>
      <c r="F1451" s="152"/>
      <c r="L1451" s="89"/>
    </row>
    <row r="1452" spans="2:12" ht="15">
      <c r="B1452" s="240"/>
      <c r="C1452" s="238" t="s">
        <v>159</v>
      </c>
      <c r="D1452" s="125"/>
      <c r="E1452" s="125"/>
      <c r="F1452" s="152"/>
      <c r="L1452" s="89"/>
    </row>
    <row r="1453" spans="2:12" ht="15">
      <c r="B1453" s="209"/>
      <c r="C1453" s="93"/>
      <c r="D1453" s="125"/>
      <c r="E1453" s="125"/>
      <c r="F1453" s="152"/>
      <c r="L1453" s="89"/>
    </row>
    <row r="1454" spans="2:12" ht="15">
      <c r="B1454" s="140" t="s">
        <v>2818</v>
      </c>
      <c r="C1454" s="93" t="s">
        <v>2817</v>
      </c>
      <c r="D1454" s="125"/>
      <c r="E1454" s="125"/>
      <c r="F1454" s="152"/>
      <c r="L1454" s="89"/>
    </row>
    <row r="1455" spans="2:12" ht="15">
      <c r="B1455" s="240"/>
      <c r="C1455" s="238" t="s">
        <v>159</v>
      </c>
      <c r="D1455" s="125"/>
      <c r="E1455" s="125"/>
      <c r="F1455" s="152"/>
      <c r="L1455" s="89"/>
    </row>
    <row r="1456" spans="2:12" ht="15">
      <c r="B1456" s="209"/>
      <c r="C1456" s="94"/>
      <c r="D1456" s="125"/>
      <c r="E1456" s="125"/>
      <c r="F1456" s="152"/>
      <c r="L1456" s="89"/>
    </row>
    <row r="1457" spans="2:12" ht="15">
      <c r="B1457" s="140" t="s">
        <v>2819</v>
      </c>
      <c r="C1457" s="94" t="s">
        <v>2820</v>
      </c>
      <c r="D1457" s="125"/>
      <c r="E1457" s="125"/>
      <c r="F1457" s="152"/>
      <c r="L1457" s="89"/>
    </row>
    <row r="1458" spans="2:12" ht="15">
      <c r="B1458" s="240"/>
      <c r="C1458" s="238" t="s">
        <v>159</v>
      </c>
      <c r="D1458" s="125"/>
      <c r="E1458" s="125"/>
      <c r="F1458" s="152"/>
      <c r="L1458" s="89"/>
    </row>
    <row r="1459" spans="2:12" ht="15">
      <c r="B1459" s="209"/>
      <c r="C1459" s="94"/>
      <c r="D1459" s="125"/>
      <c r="E1459" s="125"/>
      <c r="F1459" s="152"/>
      <c r="L1459" s="89"/>
    </row>
    <row r="1460" spans="2:12" ht="15">
      <c r="B1460" s="140" t="s">
        <v>2821</v>
      </c>
      <c r="C1460" s="95" t="s">
        <v>2820</v>
      </c>
      <c r="D1460" s="125"/>
      <c r="E1460" s="125"/>
      <c r="F1460" s="152"/>
      <c r="L1460" s="89"/>
    </row>
    <row r="1461" spans="2:12" ht="15">
      <c r="B1461" s="240"/>
      <c r="C1461" s="238" t="s">
        <v>159</v>
      </c>
      <c r="D1461" s="125"/>
      <c r="E1461" s="125"/>
      <c r="F1461" s="152"/>
      <c r="L1461" s="89"/>
    </row>
    <row r="1462" spans="2:12" ht="15">
      <c r="B1462" s="209"/>
      <c r="C1462" s="94"/>
      <c r="D1462" s="125"/>
      <c r="E1462" s="125"/>
      <c r="F1462" s="152"/>
      <c r="L1462" s="89"/>
    </row>
    <row r="1463" spans="2:12" ht="15">
      <c r="B1463" s="212" t="s">
        <v>2822</v>
      </c>
      <c r="C1463" s="238" t="s">
        <v>159</v>
      </c>
      <c r="D1463" s="125"/>
      <c r="E1463" s="125"/>
      <c r="F1463" s="152"/>
      <c r="L1463" s="89"/>
    </row>
    <row r="1464" spans="2:12">
      <c r="C1464" s="168"/>
      <c r="L1464" s="89"/>
    </row>
    <row r="1465" spans="2:12">
      <c r="C1465" s="168"/>
      <c r="L1465" s="89"/>
    </row>
    <row r="1466" spans="2:12">
      <c r="C1466" s="168"/>
      <c r="L1466" s="89"/>
    </row>
  </sheetData>
  <mergeCells count="3">
    <mergeCell ref="B1:E1"/>
    <mergeCell ref="C3:C8"/>
    <mergeCell ref="F335:F448"/>
  </mergeCells>
  <conditionalFormatting sqref="B329">
    <cfRule type="expression" dxfId="110" priority="1">
      <formula>$A314="Total"</formula>
    </cfRule>
  </conditionalFormatting>
  <hyperlinks>
    <hyperlink ref="A1" location="Index!A1" display="Index" xr:uid="{98210181-361F-4B41-8259-437552DB0CD1}"/>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0F391-1C37-4989-A308-E2B0BFA3B6C8}">
  <dimension ref="A1:L618"/>
  <sheetViews>
    <sheetView workbookViewId="0">
      <selection activeCell="B1" sqref="B1:E1"/>
    </sheetView>
  </sheetViews>
  <sheetFormatPr defaultRowHeight="12.75"/>
  <cols>
    <col min="1" max="1" width="5.42578125" style="88" bestFit="1" customWidth="1"/>
    <col min="2" max="2" width="67" style="88" bestFit="1" customWidth="1"/>
    <col min="3" max="3" width="22.5703125" style="116" customWidth="1"/>
    <col min="4" max="4" width="27.7109375" style="88" bestFit="1" customWidth="1"/>
    <col min="5" max="5" width="14.28515625" style="88" bestFit="1" customWidth="1"/>
    <col min="6" max="6" width="11.140625" style="87" bestFit="1" customWidth="1"/>
    <col min="7" max="7" width="18.140625" style="87" bestFit="1" customWidth="1"/>
    <col min="8" max="8" width="9.140625" style="87" bestFit="1" customWidth="1"/>
    <col min="9" max="9" width="10.140625" style="89" bestFit="1" customWidth="1"/>
    <col min="10" max="256" width="9.140625" style="88"/>
    <col min="257" max="257" width="5.42578125" style="88" bestFit="1" customWidth="1"/>
    <col min="258" max="258" width="67" style="88" bestFit="1" customWidth="1"/>
    <col min="259" max="259" width="13.140625" style="88" bestFit="1" customWidth="1"/>
    <col min="260" max="260" width="27.7109375" style="88" bestFit="1" customWidth="1"/>
    <col min="261" max="261" width="14.28515625" style="88" bestFit="1" customWidth="1"/>
    <col min="262" max="262" width="11.140625" style="88" bestFit="1" customWidth="1"/>
    <col min="263" max="263" width="18.140625" style="88" bestFit="1" customWidth="1"/>
    <col min="264" max="512" width="9.140625" style="88"/>
    <col min="513" max="513" width="5.42578125" style="88" bestFit="1" customWidth="1"/>
    <col min="514" max="514" width="67" style="88" bestFit="1" customWidth="1"/>
    <col min="515" max="515" width="13.140625" style="88" bestFit="1" customWidth="1"/>
    <col min="516" max="516" width="27.7109375" style="88" bestFit="1" customWidth="1"/>
    <col min="517" max="517" width="14.28515625" style="88" bestFit="1" customWidth="1"/>
    <col min="518" max="518" width="11.140625" style="88" bestFit="1" customWidth="1"/>
    <col min="519" max="519" width="18.140625" style="88" bestFit="1" customWidth="1"/>
    <col min="520" max="768" width="9.140625" style="88"/>
    <col min="769" max="769" width="5.42578125" style="88" bestFit="1" customWidth="1"/>
    <col min="770" max="770" width="67" style="88" bestFit="1" customWidth="1"/>
    <col min="771" max="771" width="13.140625" style="88" bestFit="1" customWidth="1"/>
    <col min="772" max="772" width="27.7109375" style="88" bestFit="1" customWidth="1"/>
    <col min="773" max="773" width="14.28515625" style="88" bestFit="1" customWidth="1"/>
    <col min="774" max="774" width="11.140625" style="88" bestFit="1" customWidth="1"/>
    <col min="775" max="775" width="18.140625" style="88" bestFit="1" customWidth="1"/>
    <col min="776" max="1024" width="9.140625" style="88"/>
    <col min="1025" max="1025" width="5.42578125" style="88" bestFit="1" customWidth="1"/>
    <col min="1026" max="1026" width="67" style="88" bestFit="1" customWidth="1"/>
    <col min="1027" max="1027" width="13.140625" style="88" bestFit="1" customWidth="1"/>
    <col min="1028" max="1028" width="27.7109375" style="88" bestFit="1" customWidth="1"/>
    <col min="1029" max="1029" width="14.28515625" style="88" bestFit="1" customWidth="1"/>
    <col min="1030" max="1030" width="11.140625" style="88" bestFit="1" customWidth="1"/>
    <col min="1031" max="1031" width="18.140625" style="88" bestFit="1" customWidth="1"/>
    <col min="1032" max="1280" width="9.140625" style="88"/>
    <col min="1281" max="1281" width="5.42578125" style="88" bestFit="1" customWidth="1"/>
    <col min="1282" max="1282" width="67" style="88" bestFit="1" customWidth="1"/>
    <col min="1283" max="1283" width="13.140625" style="88" bestFit="1" customWidth="1"/>
    <col min="1284" max="1284" width="27.7109375" style="88" bestFit="1" customWidth="1"/>
    <col min="1285" max="1285" width="14.28515625" style="88" bestFit="1" customWidth="1"/>
    <col min="1286" max="1286" width="11.140625" style="88" bestFit="1" customWidth="1"/>
    <col min="1287" max="1287" width="18.140625" style="88" bestFit="1" customWidth="1"/>
    <col min="1288" max="1536" width="9.140625" style="88"/>
    <col min="1537" max="1537" width="5.42578125" style="88" bestFit="1" customWidth="1"/>
    <col min="1538" max="1538" width="67" style="88" bestFit="1" customWidth="1"/>
    <col min="1539" max="1539" width="13.140625" style="88" bestFit="1" customWidth="1"/>
    <col min="1540" max="1540" width="27.7109375" style="88" bestFit="1" customWidth="1"/>
    <col min="1541" max="1541" width="14.28515625" style="88" bestFit="1" customWidth="1"/>
    <col min="1542" max="1542" width="11.140625" style="88" bestFit="1" customWidth="1"/>
    <col min="1543" max="1543" width="18.140625" style="88" bestFit="1" customWidth="1"/>
    <col min="1544" max="1792" width="9.140625" style="88"/>
    <col min="1793" max="1793" width="5.42578125" style="88" bestFit="1" customWidth="1"/>
    <col min="1794" max="1794" width="67" style="88" bestFit="1" customWidth="1"/>
    <col min="1795" max="1795" width="13.140625" style="88" bestFit="1" customWidth="1"/>
    <col min="1796" max="1796" width="27.7109375" style="88" bestFit="1" customWidth="1"/>
    <col min="1797" max="1797" width="14.28515625" style="88" bestFit="1" customWidth="1"/>
    <col min="1798" max="1798" width="11.140625" style="88" bestFit="1" customWidth="1"/>
    <col min="1799" max="1799" width="18.140625" style="88" bestFit="1" customWidth="1"/>
    <col min="1800" max="2048" width="9.140625" style="88"/>
    <col min="2049" max="2049" width="5.42578125" style="88" bestFit="1" customWidth="1"/>
    <col min="2050" max="2050" width="67" style="88" bestFit="1" customWidth="1"/>
    <col min="2051" max="2051" width="13.140625" style="88" bestFit="1" customWidth="1"/>
    <col min="2052" max="2052" width="27.7109375" style="88" bestFit="1" customWidth="1"/>
    <col min="2053" max="2053" width="14.28515625" style="88" bestFit="1" customWidth="1"/>
    <col min="2054" max="2054" width="11.140625" style="88" bestFit="1" customWidth="1"/>
    <col min="2055" max="2055" width="18.140625" style="88" bestFit="1" customWidth="1"/>
    <col min="2056" max="2304" width="9.140625" style="88"/>
    <col min="2305" max="2305" width="5.42578125" style="88" bestFit="1" customWidth="1"/>
    <col min="2306" max="2306" width="67" style="88" bestFit="1" customWidth="1"/>
    <col min="2307" max="2307" width="13.140625" style="88" bestFit="1" customWidth="1"/>
    <col min="2308" max="2308" width="27.7109375" style="88" bestFit="1" customWidth="1"/>
    <col min="2309" max="2309" width="14.28515625" style="88" bestFit="1" customWidth="1"/>
    <col min="2310" max="2310" width="11.140625" style="88" bestFit="1" customWidth="1"/>
    <col min="2311" max="2311" width="18.140625" style="88" bestFit="1" customWidth="1"/>
    <col min="2312" max="2560" width="9.140625" style="88"/>
    <col min="2561" max="2561" width="5.42578125" style="88" bestFit="1" customWidth="1"/>
    <col min="2562" max="2562" width="67" style="88" bestFit="1" customWidth="1"/>
    <col min="2563" max="2563" width="13.140625" style="88" bestFit="1" customWidth="1"/>
    <col min="2564" max="2564" width="27.7109375" style="88" bestFit="1" customWidth="1"/>
    <col min="2565" max="2565" width="14.28515625" style="88" bestFit="1" customWidth="1"/>
    <col min="2566" max="2566" width="11.140625" style="88" bestFit="1" customWidth="1"/>
    <col min="2567" max="2567" width="18.140625" style="88" bestFit="1" customWidth="1"/>
    <col min="2568" max="2816" width="9.140625" style="88"/>
    <col min="2817" max="2817" width="5.42578125" style="88" bestFit="1" customWidth="1"/>
    <col min="2818" max="2818" width="67" style="88" bestFit="1" customWidth="1"/>
    <col min="2819" max="2819" width="13.140625" style="88" bestFit="1" customWidth="1"/>
    <col min="2820" max="2820" width="27.7109375" style="88" bestFit="1" customWidth="1"/>
    <col min="2821" max="2821" width="14.28515625" style="88" bestFit="1" customWidth="1"/>
    <col min="2822" max="2822" width="11.140625" style="88" bestFit="1" customWidth="1"/>
    <col min="2823" max="2823" width="18.140625" style="88" bestFit="1" customWidth="1"/>
    <col min="2824" max="3072" width="9.140625" style="88"/>
    <col min="3073" max="3073" width="5.42578125" style="88" bestFit="1" customWidth="1"/>
    <col min="3074" max="3074" width="67" style="88" bestFit="1" customWidth="1"/>
    <col min="3075" max="3075" width="13.140625" style="88" bestFit="1" customWidth="1"/>
    <col min="3076" max="3076" width="27.7109375" style="88" bestFit="1" customWidth="1"/>
    <col min="3077" max="3077" width="14.28515625" style="88" bestFit="1" customWidth="1"/>
    <col min="3078" max="3078" width="11.140625" style="88" bestFit="1" customWidth="1"/>
    <col min="3079" max="3079" width="18.140625" style="88" bestFit="1" customWidth="1"/>
    <col min="3080" max="3328" width="9.140625" style="88"/>
    <col min="3329" max="3329" width="5.42578125" style="88" bestFit="1" customWidth="1"/>
    <col min="3330" max="3330" width="67" style="88" bestFit="1" customWidth="1"/>
    <col min="3331" max="3331" width="13.140625" style="88" bestFit="1" customWidth="1"/>
    <col min="3332" max="3332" width="27.7109375" style="88" bestFit="1" customWidth="1"/>
    <col min="3333" max="3333" width="14.28515625" style="88" bestFit="1" customWidth="1"/>
    <col min="3334" max="3334" width="11.140625" style="88" bestFit="1" customWidth="1"/>
    <col min="3335" max="3335" width="18.140625" style="88" bestFit="1" customWidth="1"/>
    <col min="3336" max="3584" width="9.140625" style="88"/>
    <col min="3585" max="3585" width="5.42578125" style="88" bestFit="1" customWidth="1"/>
    <col min="3586" max="3586" width="67" style="88" bestFit="1" customWidth="1"/>
    <col min="3587" max="3587" width="13.140625" style="88" bestFit="1" customWidth="1"/>
    <col min="3588" max="3588" width="27.7109375" style="88" bestFit="1" customWidth="1"/>
    <col min="3589" max="3589" width="14.28515625" style="88" bestFit="1" customWidth="1"/>
    <col min="3590" max="3590" width="11.140625" style="88" bestFit="1" customWidth="1"/>
    <col min="3591" max="3591" width="18.140625" style="88" bestFit="1" customWidth="1"/>
    <col min="3592" max="3840" width="9.140625" style="88"/>
    <col min="3841" max="3841" width="5.42578125" style="88" bestFit="1" customWidth="1"/>
    <col min="3842" max="3842" width="67" style="88" bestFit="1" customWidth="1"/>
    <col min="3843" max="3843" width="13.140625" style="88" bestFit="1" customWidth="1"/>
    <col min="3844" max="3844" width="27.7109375" style="88" bestFit="1" customWidth="1"/>
    <col min="3845" max="3845" width="14.28515625" style="88" bestFit="1" customWidth="1"/>
    <col min="3846" max="3846" width="11.140625" style="88" bestFit="1" customWidth="1"/>
    <col min="3847" max="3847" width="18.140625" style="88" bestFit="1" customWidth="1"/>
    <col min="3848" max="4096" width="9.140625" style="88"/>
    <col min="4097" max="4097" width="5.42578125" style="88" bestFit="1" customWidth="1"/>
    <col min="4098" max="4098" width="67" style="88" bestFit="1" customWidth="1"/>
    <col min="4099" max="4099" width="13.140625" style="88" bestFit="1" customWidth="1"/>
    <col min="4100" max="4100" width="27.7109375" style="88" bestFit="1" customWidth="1"/>
    <col min="4101" max="4101" width="14.28515625" style="88" bestFit="1" customWidth="1"/>
    <col min="4102" max="4102" width="11.140625" style="88" bestFit="1" customWidth="1"/>
    <col min="4103" max="4103" width="18.140625" style="88" bestFit="1" customWidth="1"/>
    <col min="4104" max="4352" width="9.140625" style="88"/>
    <col min="4353" max="4353" width="5.42578125" style="88" bestFit="1" customWidth="1"/>
    <col min="4354" max="4354" width="67" style="88" bestFit="1" customWidth="1"/>
    <col min="4355" max="4355" width="13.140625" style="88" bestFit="1" customWidth="1"/>
    <col min="4356" max="4356" width="27.7109375" style="88" bestFit="1" customWidth="1"/>
    <col min="4357" max="4357" width="14.28515625" style="88" bestFit="1" customWidth="1"/>
    <col min="4358" max="4358" width="11.140625" style="88" bestFit="1" customWidth="1"/>
    <col min="4359" max="4359" width="18.140625" style="88" bestFit="1" customWidth="1"/>
    <col min="4360" max="4608" width="9.140625" style="88"/>
    <col min="4609" max="4609" width="5.42578125" style="88" bestFit="1" customWidth="1"/>
    <col min="4610" max="4610" width="67" style="88" bestFit="1" customWidth="1"/>
    <col min="4611" max="4611" width="13.140625" style="88" bestFit="1" customWidth="1"/>
    <col min="4612" max="4612" width="27.7109375" style="88" bestFit="1" customWidth="1"/>
    <col min="4613" max="4613" width="14.28515625" style="88" bestFit="1" customWidth="1"/>
    <col min="4614" max="4614" width="11.140625" style="88" bestFit="1" customWidth="1"/>
    <col min="4615" max="4615" width="18.140625" style="88" bestFit="1" customWidth="1"/>
    <col min="4616" max="4864" width="9.140625" style="88"/>
    <col min="4865" max="4865" width="5.42578125" style="88" bestFit="1" customWidth="1"/>
    <col min="4866" max="4866" width="67" style="88" bestFit="1" customWidth="1"/>
    <col min="4867" max="4867" width="13.140625" style="88" bestFit="1" customWidth="1"/>
    <col min="4868" max="4868" width="27.7109375" style="88" bestFit="1" customWidth="1"/>
    <col min="4869" max="4869" width="14.28515625" style="88" bestFit="1" customWidth="1"/>
    <col min="4870" max="4870" width="11.140625" style="88" bestFit="1" customWidth="1"/>
    <col min="4871" max="4871" width="18.140625" style="88" bestFit="1" customWidth="1"/>
    <col min="4872" max="5120" width="9.140625" style="88"/>
    <col min="5121" max="5121" width="5.42578125" style="88" bestFit="1" customWidth="1"/>
    <col min="5122" max="5122" width="67" style="88" bestFit="1" customWidth="1"/>
    <col min="5123" max="5123" width="13.140625" style="88" bestFit="1" customWidth="1"/>
    <col min="5124" max="5124" width="27.7109375" style="88" bestFit="1" customWidth="1"/>
    <col min="5125" max="5125" width="14.28515625" style="88" bestFit="1" customWidth="1"/>
    <col min="5126" max="5126" width="11.140625" style="88" bestFit="1" customWidth="1"/>
    <col min="5127" max="5127" width="18.140625" style="88" bestFit="1" customWidth="1"/>
    <col min="5128" max="5376" width="9.140625" style="88"/>
    <col min="5377" max="5377" width="5.42578125" style="88" bestFit="1" customWidth="1"/>
    <col min="5378" max="5378" width="67" style="88" bestFit="1" customWidth="1"/>
    <col min="5379" max="5379" width="13.140625" style="88" bestFit="1" customWidth="1"/>
    <col min="5380" max="5380" width="27.7109375" style="88" bestFit="1" customWidth="1"/>
    <col min="5381" max="5381" width="14.28515625" style="88" bestFit="1" customWidth="1"/>
    <col min="5382" max="5382" width="11.140625" style="88" bestFit="1" customWidth="1"/>
    <col min="5383" max="5383" width="18.140625" style="88" bestFit="1" customWidth="1"/>
    <col min="5384" max="5632" width="9.140625" style="88"/>
    <col min="5633" max="5633" width="5.42578125" style="88" bestFit="1" customWidth="1"/>
    <col min="5634" max="5634" width="67" style="88" bestFit="1" customWidth="1"/>
    <col min="5635" max="5635" width="13.140625" style="88" bestFit="1" customWidth="1"/>
    <col min="5636" max="5636" width="27.7109375" style="88" bestFit="1" customWidth="1"/>
    <col min="5637" max="5637" width="14.28515625" style="88" bestFit="1" customWidth="1"/>
    <col min="5638" max="5638" width="11.140625" style="88" bestFit="1" customWidth="1"/>
    <col min="5639" max="5639" width="18.140625" style="88" bestFit="1" customWidth="1"/>
    <col min="5640" max="5888" width="9.140625" style="88"/>
    <col min="5889" max="5889" width="5.42578125" style="88" bestFit="1" customWidth="1"/>
    <col min="5890" max="5890" width="67" style="88" bestFit="1" customWidth="1"/>
    <col min="5891" max="5891" width="13.140625" style="88" bestFit="1" customWidth="1"/>
    <col min="5892" max="5892" width="27.7109375" style="88" bestFit="1" customWidth="1"/>
    <col min="5893" max="5893" width="14.28515625" style="88" bestFit="1" customWidth="1"/>
    <col min="5894" max="5894" width="11.140625" style="88" bestFit="1" customWidth="1"/>
    <col min="5895" max="5895" width="18.140625" style="88" bestFit="1" customWidth="1"/>
    <col min="5896" max="6144" width="9.140625" style="88"/>
    <col min="6145" max="6145" width="5.42578125" style="88" bestFit="1" customWidth="1"/>
    <col min="6146" max="6146" width="67" style="88" bestFit="1" customWidth="1"/>
    <col min="6147" max="6147" width="13.140625" style="88" bestFit="1" customWidth="1"/>
    <col min="6148" max="6148" width="27.7109375" style="88" bestFit="1" customWidth="1"/>
    <col min="6149" max="6149" width="14.28515625" style="88" bestFit="1" customWidth="1"/>
    <col min="6150" max="6150" width="11.140625" style="88" bestFit="1" customWidth="1"/>
    <col min="6151" max="6151" width="18.140625" style="88" bestFit="1" customWidth="1"/>
    <col min="6152" max="6400" width="9.140625" style="88"/>
    <col min="6401" max="6401" width="5.42578125" style="88" bestFit="1" customWidth="1"/>
    <col min="6402" max="6402" width="67" style="88" bestFit="1" customWidth="1"/>
    <col min="6403" max="6403" width="13.140625" style="88" bestFit="1" customWidth="1"/>
    <col min="6404" max="6404" width="27.7109375" style="88" bestFit="1" customWidth="1"/>
    <col min="6405" max="6405" width="14.28515625" style="88" bestFit="1" customWidth="1"/>
    <col min="6406" max="6406" width="11.140625" style="88" bestFit="1" customWidth="1"/>
    <col min="6407" max="6407" width="18.140625" style="88" bestFit="1" customWidth="1"/>
    <col min="6408" max="6656" width="9.140625" style="88"/>
    <col min="6657" max="6657" width="5.42578125" style="88" bestFit="1" customWidth="1"/>
    <col min="6658" max="6658" width="67" style="88" bestFit="1" customWidth="1"/>
    <col min="6659" max="6659" width="13.140625" style="88" bestFit="1" customWidth="1"/>
    <col min="6660" max="6660" width="27.7109375" style="88" bestFit="1" customWidth="1"/>
    <col min="6661" max="6661" width="14.28515625" style="88" bestFit="1" customWidth="1"/>
    <col min="6662" max="6662" width="11.140625" style="88" bestFit="1" customWidth="1"/>
    <col min="6663" max="6663" width="18.140625" style="88" bestFit="1" customWidth="1"/>
    <col min="6664" max="6912" width="9.140625" style="88"/>
    <col min="6913" max="6913" width="5.42578125" style="88" bestFit="1" customWidth="1"/>
    <col min="6914" max="6914" width="67" style="88" bestFit="1" customWidth="1"/>
    <col min="6915" max="6915" width="13.140625" style="88" bestFit="1" customWidth="1"/>
    <col min="6916" max="6916" width="27.7109375" style="88" bestFit="1" customWidth="1"/>
    <col min="6917" max="6917" width="14.28515625" style="88" bestFit="1" customWidth="1"/>
    <col min="6918" max="6918" width="11.140625" style="88" bestFit="1" customWidth="1"/>
    <col min="6919" max="6919" width="18.140625" style="88" bestFit="1" customWidth="1"/>
    <col min="6920" max="7168" width="9.140625" style="88"/>
    <col min="7169" max="7169" width="5.42578125" style="88" bestFit="1" customWidth="1"/>
    <col min="7170" max="7170" width="67" style="88" bestFit="1" customWidth="1"/>
    <col min="7171" max="7171" width="13.140625" style="88" bestFit="1" customWidth="1"/>
    <col min="7172" max="7172" width="27.7109375" style="88" bestFit="1" customWidth="1"/>
    <col min="7173" max="7173" width="14.28515625" style="88" bestFit="1" customWidth="1"/>
    <col min="7174" max="7174" width="11.140625" style="88" bestFit="1" customWidth="1"/>
    <col min="7175" max="7175" width="18.140625" style="88" bestFit="1" customWidth="1"/>
    <col min="7176" max="7424" width="9.140625" style="88"/>
    <col min="7425" max="7425" width="5.42578125" style="88" bestFit="1" customWidth="1"/>
    <col min="7426" max="7426" width="67" style="88" bestFit="1" customWidth="1"/>
    <col min="7427" max="7427" width="13.140625" style="88" bestFit="1" customWidth="1"/>
    <col min="7428" max="7428" width="27.7109375" style="88" bestFit="1" customWidth="1"/>
    <col min="7429" max="7429" width="14.28515625" style="88" bestFit="1" customWidth="1"/>
    <col min="7430" max="7430" width="11.140625" style="88" bestFit="1" customWidth="1"/>
    <col min="7431" max="7431" width="18.140625" style="88" bestFit="1" customWidth="1"/>
    <col min="7432" max="7680" width="9.140625" style="88"/>
    <col min="7681" max="7681" width="5.42578125" style="88" bestFit="1" customWidth="1"/>
    <col min="7682" max="7682" width="67" style="88" bestFit="1" customWidth="1"/>
    <col min="7683" max="7683" width="13.140625" style="88" bestFit="1" customWidth="1"/>
    <col min="7684" max="7684" width="27.7109375" style="88" bestFit="1" customWidth="1"/>
    <col min="7685" max="7685" width="14.28515625" style="88" bestFit="1" customWidth="1"/>
    <col min="7686" max="7686" width="11.140625" style="88" bestFit="1" customWidth="1"/>
    <col min="7687" max="7687" width="18.140625" style="88" bestFit="1" customWidth="1"/>
    <col min="7688" max="7936" width="9.140625" style="88"/>
    <col min="7937" max="7937" width="5.42578125" style="88" bestFit="1" customWidth="1"/>
    <col min="7938" max="7938" width="67" style="88" bestFit="1" customWidth="1"/>
    <col min="7939" max="7939" width="13.140625" style="88" bestFit="1" customWidth="1"/>
    <col min="7940" max="7940" width="27.7109375" style="88" bestFit="1" customWidth="1"/>
    <col min="7941" max="7941" width="14.28515625" style="88" bestFit="1" customWidth="1"/>
    <col min="7942" max="7942" width="11.140625" style="88" bestFit="1" customWidth="1"/>
    <col min="7943" max="7943" width="18.140625" style="88" bestFit="1" customWidth="1"/>
    <col min="7944" max="8192" width="9.140625" style="88"/>
    <col min="8193" max="8193" width="5.42578125" style="88" bestFit="1" customWidth="1"/>
    <col min="8194" max="8194" width="67" style="88" bestFit="1" customWidth="1"/>
    <col min="8195" max="8195" width="13.140625" style="88" bestFit="1" customWidth="1"/>
    <col min="8196" max="8196" width="27.7109375" style="88" bestFit="1" customWidth="1"/>
    <col min="8197" max="8197" width="14.28515625" style="88" bestFit="1" customWidth="1"/>
    <col min="8198" max="8198" width="11.140625" style="88" bestFit="1" customWidth="1"/>
    <col min="8199" max="8199" width="18.140625" style="88" bestFit="1" customWidth="1"/>
    <col min="8200" max="8448" width="9.140625" style="88"/>
    <col min="8449" max="8449" width="5.42578125" style="88" bestFit="1" customWidth="1"/>
    <col min="8450" max="8450" width="67" style="88" bestFit="1" customWidth="1"/>
    <col min="8451" max="8451" width="13.140625" style="88" bestFit="1" customWidth="1"/>
    <col min="8452" max="8452" width="27.7109375" style="88" bestFit="1" customWidth="1"/>
    <col min="8453" max="8453" width="14.28515625" style="88" bestFit="1" customWidth="1"/>
    <col min="8454" max="8454" width="11.140625" style="88" bestFit="1" customWidth="1"/>
    <col min="8455" max="8455" width="18.140625" style="88" bestFit="1" customWidth="1"/>
    <col min="8456" max="8704" width="9.140625" style="88"/>
    <col min="8705" max="8705" width="5.42578125" style="88" bestFit="1" customWidth="1"/>
    <col min="8706" max="8706" width="67" style="88" bestFit="1" customWidth="1"/>
    <col min="8707" max="8707" width="13.140625" style="88" bestFit="1" customWidth="1"/>
    <col min="8708" max="8708" width="27.7109375" style="88" bestFit="1" customWidth="1"/>
    <col min="8709" max="8709" width="14.28515625" style="88" bestFit="1" customWidth="1"/>
    <col min="8710" max="8710" width="11.140625" style="88" bestFit="1" customWidth="1"/>
    <col min="8711" max="8711" width="18.140625" style="88" bestFit="1" customWidth="1"/>
    <col min="8712" max="8960" width="9.140625" style="88"/>
    <col min="8961" max="8961" width="5.42578125" style="88" bestFit="1" customWidth="1"/>
    <col min="8962" max="8962" width="67" style="88" bestFit="1" customWidth="1"/>
    <col min="8963" max="8963" width="13.140625" style="88" bestFit="1" customWidth="1"/>
    <col min="8964" max="8964" width="27.7109375" style="88" bestFit="1" customWidth="1"/>
    <col min="8965" max="8965" width="14.28515625" style="88" bestFit="1" customWidth="1"/>
    <col min="8966" max="8966" width="11.140625" style="88" bestFit="1" customWidth="1"/>
    <col min="8967" max="8967" width="18.140625" style="88" bestFit="1" customWidth="1"/>
    <col min="8968" max="9216" width="9.140625" style="88"/>
    <col min="9217" max="9217" width="5.42578125" style="88" bestFit="1" customWidth="1"/>
    <col min="9218" max="9218" width="67" style="88" bestFit="1" customWidth="1"/>
    <col min="9219" max="9219" width="13.140625" style="88" bestFit="1" customWidth="1"/>
    <col min="9220" max="9220" width="27.7109375" style="88" bestFit="1" customWidth="1"/>
    <col min="9221" max="9221" width="14.28515625" style="88" bestFit="1" customWidth="1"/>
    <col min="9222" max="9222" width="11.140625" style="88" bestFit="1" customWidth="1"/>
    <col min="9223" max="9223" width="18.140625" style="88" bestFit="1" customWidth="1"/>
    <col min="9224" max="9472" width="9.140625" style="88"/>
    <col min="9473" max="9473" width="5.42578125" style="88" bestFit="1" customWidth="1"/>
    <col min="9474" max="9474" width="67" style="88" bestFit="1" customWidth="1"/>
    <col min="9475" max="9475" width="13.140625" style="88" bestFit="1" customWidth="1"/>
    <col min="9476" max="9476" width="27.7109375" style="88" bestFit="1" customWidth="1"/>
    <col min="9477" max="9477" width="14.28515625" style="88" bestFit="1" customWidth="1"/>
    <col min="9478" max="9478" width="11.140625" style="88" bestFit="1" customWidth="1"/>
    <col min="9479" max="9479" width="18.140625" style="88" bestFit="1" customWidth="1"/>
    <col min="9480" max="9728" width="9.140625" style="88"/>
    <col min="9729" max="9729" width="5.42578125" style="88" bestFit="1" customWidth="1"/>
    <col min="9730" max="9730" width="67" style="88" bestFit="1" customWidth="1"/>
    <col min="9731" max="9731" width="13.140625" style="88" bestFit="1" customWidth="1"/>
    <col min="9732" max="9732" width="27.7109375" style="88" bestFit="1" customWidth="1"/>
    <col min="9733" max="9733" width="14.28515625" style="88" bestFit="1" customWidth="1"/>
    <col min="9734" max="9734" width="11.140625" style="88" bestFit="1" customWidth="1"/>
    <col min="9735" max="9735" width="18.140625" style="88" bestFit="1" customWidth="1"/>
    <col min="9736" max="9984" width="9.140625" style="88"/>
    <col min="9985" max="9985" width="5.42578125" style="88" bestFit="1" customWidth="1"/>
    <col min="9986" max="9986" width="67" style="88" bestFit="1" customWidth="1"/>
    <col min="9987" max="9987" width="13.140625" style="88" bestFit="1" customWidth="1"/>
    <col min="9988" max="9988" width="27.7109375" style="88" bestFit="1" customWidth="1"/>
    <col min="9989" max="9989" width="14.28515625" style="88" bestFit="1" customWidth="1"/>
    <col min="9990" max="9990" width="11.140625" style="88" bestFit="1" customWidth="1"/>
    <col min="9991" max="9991" width="18.140625" style="88" bestFit="1" customWidth="1"/>
    <col min="9992" max="10240" width="9.140625" style="88"/>
    <col min="10241" max="10241" width="5.42578125" style="88" bestFit="1" customWidth="1"/>
    <col min="10242" max="10242" width="67" style="88" bestFit="1" customWidth="1"/>
    <col min="10243" max="10243" width="13.140625" style="88" bestFit="1" customWidth="1"/>
    <col min="10244" max="10244" width="27.7109375" style="88" bestFit="1" customWidth="1"/>
    <col min="10245" max="10245" width="14.28515625" style="88" bestFit="1" customWidth="1"/>
    <col min="10246" max="10246" width="11.140625" style="88" bestFit="1" customWidth="1"/>
    <col min="10247" max="10247" width="18.140625" style="88" bestFit="1" customWidth="1"/>
    <col min="10248" max="10496" width="9.140625" style="88"/>
    <col min="10497" max="10497" width="5.42578125" style="88" bestFit="1" customWidth="1"/>
    <col min="10498" max="10498" width="67" style="88" bestFit="1" customWidth="1"/>
    <col min="10499" max="10499" width="13.140625" style="88" bestFit="1" customWidth="1"/>
    <col min="10500" max="10500" width="27.7109375" style="88" bestFit="1" customWidth="1"/>
    <col min="10501" max="10501" width="14.28515625" style="88" bestFit="1" customWidth="1"/>
    <col min="10502" max="10502" width="11.140625" style="88" bestFit="1" customWidth="1"/>
    <col min="10503" max="10503" width="18.140625" style="88" bestFit="1" customWidth="1"/>
    <col min="10504" max="10752" width="9.140625" style="88"/>
    <col min="10753" max="10753" width="5.42578125" style="88" bestFit="1" customWidth="1"/>
    <col min="10754" max="10754" width="67" style="88" bestFit="1" customWidth="1"/>
    <col min="10755" max="10755" width="13.140625" style="88" bestFit="1" customWidth="1"/>
    <col min="10756" max="10756" width="27.7109375" style="88" bestFit="1" customWidth="1"/>
    <col min="10757" max="10757" width="14.28515625" style="88" bestFit="1" customWidth="1"/>
    <col min="10758" max="10758" width="11.140625" style="88" bestFit="1" customWidth="1"/>
    <col min="10759" max="10759" width="18.140625" style="88" bestFit="1" customWidth="1"/>
    <col min="10760" max="11008" width="9.140625" style="88"/>
    <col min="11009" max="11009" width="5.42578125" style="88" bestFit="1" customWidth="1"/>
    <col min="11010" max="11010" width="67" style="88" bestFit="1" customWidth="1"/>
    <col min="11011" max="11011" width="13.140625" style="88" bestFit="1" customWidth="1"/>
    <col min="11012" max="11012" width="27.7109375" style="88" bestFit="1" customWidth="1"/>
    <col min="11013" max="11013" width="14.28515625" style="88" bestFit="1" customWidth="1"/>
    <col min="11014" max="11014" width="11.140625" style="88" bestFit="1" customWidth="1"/>
    <col min="11015" max="11015" width="18.140625" style="88" bestFit="1" customWidth="1"/>
    <col min="11016" max="11264" width="9.140625" style="88"/>
    <col min="11265" max="11265" width="5.42578125" style="88" bestFit="1" customWidth="1"/>
    <col min="11266" max="11266" width="67" style="88" bestFit="1" customWidth="1"/>
    <col min="11267" max="11267" width="13.140625" style="88" bestFit="1" customWidth="1"/>
    <col min="11268" max="11268" width="27.7109375" style="88" bestFit="1" customWidth="1"/>
    <col min="11269" max="11269" width="14.28515625" style="88" bestFit="1" customWidth="1"/>
    <col min="11270" max="11270" width="11.140625" style="88" bestFit="1" customWidth="1"/>
    <col min="11271" max="11271" width="18.140625" style="88" bestFit="1" customWidth="1"/>
    <col min="11272" max="11520" width="9.140625" style="88"/>
    <col min="11521" max="11521" width="5.42578125" style="88" bestFit="1" customWidth="1"/>
    <col min="11522" max="11522" width="67" style="88" bestFit="1" customWidth="1"/>
    <col min="11523" max="11523" width="13.140625" style="88" bestFit="1" customWidth="1"/>
    <col min="11524" max="11524" width="27.7109375" style="88" bestFit="1" customWidth="1"/>
    <col min="11525" max="11525" width="14.28515625" style="88" bestFit="1" customWidth="1"/>
    <col min="11526" max="11526" width="11.140625" style="88" bestFit="1" customWidth="1"/>
    <col min="11527" max="11527" width="18.140625" style="88" bestFit="1" customWidth="1"/>
    <col min="11528" max="11776" width="9.140625" style="88"/>
    <col min="11777" max="11777" width="5.42578125" style="88" bestFit="1" customWidth="1"/>
    <col min="11778" max="11778" width="67" style="88" bestFit="1" customWidth="1"/>
    <col min="11779" max="11779" width="13.140625" style="88" bestFit="1" customWidth="1"/>
    <col min="11780" max="11780" width="27.7109375" style="88" bestFit="1" customWidth="1"/>
    <col min="11781" max="11781" width="14.28515625" style="88" bestFit="1" customWidth="1"/>
    <col min="11782" max="11782" width="11.140625" style="88" bestFit="1" customWidth="1"/>
    <col min="11783" max="11783" width="18.140625" style="88" bestFit="1" customWidth="1"/>
    <col min="11784" max="12032" width="9.140625" style="88"/>
    <col min="12033" max="12033" width="5.42578125" style="88" bestFit="1" customWidth="1"/>
    <col min="12034" max="12034" width="67" style="88" bestFit="1" customWidth="1"/>
    <col min="12035" max="12035" width="13.140625" style="88" bestFit="1" customWidth="1"/>
    <col min="12036" max="12036" width="27.7109375" style="88" bestFit="1" customWidth="1"/>
    <col min="12037" max="12037" width="14.28515625" style="88" bestFit="1" customWidth="1"/>
    <col min="12038" max="12038" width="11.140625" style="88" bestFit="1" customWidth="1"/>
    <col min="12039" max="12039" width="18.140625" style="88" bestFit="1" customWidth="1"/>
    <col min="12040" max="12288" width="9.140625" style="88"/>
    <col min="12289" max="12289" width="5.42578125" style="88" bestFit="1" customWidth="1"/>
    <col min="12290" max="12290" width="67" style="88" bestFit="1" customWidth="1"/>
    <col min="12291" max="12291" width="13.140625" style="88" bestFit="1" customWidth="1"/>
    <col min="12292" max="12292" width="27.7109375" style="88" bestFit="1" customWidth="1"/>
    <col min="12293" max="12293" width="14.28515625" style="88" bestFit="1" customWidth="1"/>
    <col min="12294" max="12294" width="11.140625" style="88" bestFit="1" customWidth="1"/>
    <col min="12295" max="12295" width="18.140625" style="88" bestFit="1" customWidth="1"/>
    <col min="12296" max="12544" width="9.140625" style="88"/>
    <col min="12545" max="12545" width="5.42578125" style="88" bestFit="1" customWidth="1"/>
    <col min="12546" max="12546" width="67" style="88" bestFit="1" customWidth="1"/>
    <col min="12547" max="12547" width="13.140625" style="88" bestFit="1" customWidth="1"/>
    <col min="12548" max="12548" width="27.7109375" style="88" bestFit="1" customWidth="1"/>
    <col min="12549" max="12549" width="14.28515625" style="88" bestFit="1" customWidth="1"/>
    <col min="12550" max="12550" width="11.140625" style="88" bestFit="1" customWidth="1"/>
    <col min="12551" max="12551" width="18.140625" style="88" bestFit="1" customWidth="1"/>
    <col min="12552" max="12800" width="9.140625" style="88"/>
    <col min="12801" max="12801" width="5.42578125" style="88" bestFit="1" customWidth="1"/>
    <col min="12802" max="12802" width="67" style="88" bestFit="1" customWidth="1"/>
    <col min="12803" max="12803" width="13.140625" style="88" bestFit="1" customWidth="1"/>
    <col min="12804" max="12804" width="27.7109375" style="88" bestFit="1" customWidth="1"/>
    <col min="12805" max="12805" width="14.28515625" style="88" bestFit="1" customWidth="1"/>
    <col min="12806" max="12806" width="11.140625" style="88" bestFit="1" customWidth="1"/>
    <col min="12807" max="12807" width="18.140625" style="88" bestFit="1" customWidth="1"/>
    <col min="12808" max="13056" width="9.140625" style="88"/>
    <col min="13057" max="13057" width="5.42578125" style="88" bestFit="1" customWidth="1"/>
    <col min="13058" max="13058" width="67" style="88" bestFit="1" customWidth="1"/>
    <col min="13059" max="13059" width="13.140625" style="88" bestFit="1" customWidth="1"/>
    <col min="13060" max="13060" width="27.7109375" style="88" bestFit="1" customWidth="1"/>
    <col min="13061" max="13061" width="14.28515625" style="88" bestFit="1" customWidth="1"/>
    <col min="13062" max="13062" width="11.140625" style="88" bestFit="1" customWidth="1"/>
    <col min="13063" max="13063" width="18.140625" style="88" bestFit="1" customWidth="1"/>
    <col min="13064" max="13312" width="9.140625" style="88"/>
    <col min="13313" max="13313" width="5.42578125" style="88" bestFit="1" customWidth="1"/>
    <col min="13314" max="13314" width="67" style="88" bestFit="1" customWidth="1"/>
    <col min="13315" max="13315" width="13.140625" style="88" bestFit="1" customWidth="1"/>
    <col min="13316" max="13316" width="27.7109375" style="88" bestFit="1" customWidth="1"/>
    <col min="13317" max="13317" width="14.28515625" style="88" bestFit="1" customWidth="1"/>
    <col min="13318" max="13318" width="11.140625" style="88" bestFit="1" customWidth="1"/>
    <col min="13319" max="13319" width="18.140625" style="88" bestFit="1" customWidth="1"/>
    <col min="13320" max="13568" width="9.140625" style="88"/>
    <col min="13569" max="13569" width="5.42578125" style="88" bestFit="1" customWidth="1"/>
    <col min="13570" max="13570" width="67" style="88" bestFit="1" customWidth="1"/>
    <col min="13571" max="13571" width="13.140625" style="88" bestFit="1" customWidth="1"/>
    <col min="13572" max="13572" width="27.7109375" style="88" bestFit="1" customWidth="1"/>
    <col min="13573" max="13573" width="14.28515625" style="88" bestFit="1" customWidth="1"/>
    <col min="13574" max="13574" width="11.140625" style="88" bestFit="1" customWidth="1"/>
    <col min="13575" max="13575" width="18.140625" style="88" bestFit="1" customWidth="1"/>
    <col min="13576" max="13824" width="9.140625" style="88"/>
    <col min="13825" max="13825" width="5.42578125" style="88" bestFit="1" customWidth="1"/>
    <col min="13826" max="13826" width="67" style="88" bestFit="1" customWidth="1"/>
    <col min="13827" max="13827" width="13.140625" style="88" bestFit="1" customWidth="1"/>
    <col min="13828" max="13828" width="27.7109375" style="88" bestFit="1" customWidth="1"/>
    <col min="13829" max="13829" width="14.28515625" style="88" bestFit="1" customWidth="1"/>
    <col min="13830" max="13830" width="11.140625" style="88" bestFit="1" customWidth="1"/>
    <col min="13831" max="13831" width="18.140625" style="88" bestFit="1" customWidth="1"/>
    <col min="13832" max="14080" width="9.140625" style="88"/>
    <col min="14081" max="14081" width="5.42578125" style="88" bestFit="1" customWidth="1"/>
    <col min="14082" max="14082" width="67" style="88" bestFit="1" customWidth="1"/>
    <col min="14083" max="14083" width="13.140625" style="88" bestFit="1" customWidth="1"/>
    <col min="14084" max="14084" width="27.7109375" style="88" bestFit="1" customWidth="1"/>
    <col min="14085" max="14085" width="14.28515625" style="88" bestFit="1" customWidth="1"/>
    <col min="14086" max="14086" width="11.140625" style="88" bestFit="1" customWidth="1"/>
    <col min="14087" max="14087" width="18.140625" style="88" bestFit="1" customWidth="1"/>
    <col min="14088" max="14336" width="9.140625" style="88"/>
    <col min="14337" max="14337" width="5.42578125" style="88" bestFit="1" customWidth="1"/>
    <col min="14338" max="14338" width="67" style="88" bestFit="1" customWidth="1"/>
    <col min="14339" max="14339" width="13.140625" style="88" bestFit="1" customWidth="1"/>
    <col min="14340" max="14340" width="27.7109375" style="88" bestFit="1" customWidth="1"/>
    <col min="14341" max="14341" width="14.28515625" style="88" bestFit="1" customWidth="1"/>
    <col min="14342" max="14342" width="11.140625" style="88" bestFit="1" customWidth="1"/>
    <col min="14343" max="14343" width="18.140625" style="88" bestFit="1" customWidth="1"/>
    <col min="14344" max="14592" width="9.140625" style="88"/>
    <col min="14593" max="14593" width="5.42578125" style="88" bestFit="1" customWidth="1"/>
    <col min="14594" max="14594" width="67" style="88" bestFit="1" customWidth="1"/>
    <col min="14595" max="14595" width="13.140625" style="88" bestFit="1" customWidth="1"/>
    <col min="14596" max="14596" width="27.7109375" style="88" bestFit="1" customWidth="1"/>
    <col min="14597" max="14597" width="14.28515625" style="88" bestFit="1" customWidth="1"/>
    <col min="14598" max="14598" width="11.140625" style="88" bestFit="1" customWidth="1"/>
    <col min="14599" max="14599" width="18.140625" style="88" bestFit="1" customWidth="1"/>
    <col min="14600" max="14848" width="9.140625" style="88"/>
    <col min="14849" max="14849" width="5.42578125" style="88" bestFit="1" customWidth="1"/>
    <col min="14850" max="14850" width="67" style="88" bestFit="1" customWidth="1"/>
    <col min="14851" max="14851" width="13.140625" style="88" bestFit="1" customWidth="1"/>
    <col min="14852" max="14852" width="27.7109375" style="88" bestFit="1" customWidth="1"/>
    <col min="14853" max="14853" width="14.28515625" style="88" bestFit="1" customWidth="1"/>
    <col min="14854" max="14854" width="11.140625" style="88" bestFit="1" customWidth="1"/>
    <col min="14855" max="14855" width="18.140625" style="88" bestFit="1" customWidth="1"/>
    <col min="14856" max="15104" width="9.140625" style="88"/>
    <col min="15105" max="15105" width="5.42578125" style="88" bestFit="1" customWidth="1"/>
    <col min="15106" max="15106" width="67" style="88" bestFit="1" customWidth="1"/>
    <col min="15107" max="15107" width="13.140625" style="88" bestFit="1" customWidth="1"/>
    <col min="15108" max="15108" width="27.7109375" style="88" bestFit="1" customWidth="1"/>
    <col min="15109" max="15109" width="14.28515625" style="88" bestFit="1" customWidth="1"/>
    <col min="15110" max="15110" width="11.140625" style="88" bestFit="1" customWidth="1"/>
    <col min="15111" max="15111" width="18.140625" style="88" bestFit="1" customWidth="1"/>
    <col min="15112" max="15360" width="9.140625" style="88"/>
    <col min="15361" max="15361" width="5.42578125" style="88" bestFit="1" customWidth="1"/>
    <col min="15362" max="15362" width="67" style="88" bestFit="1" customWidth="1"/>
    <col min="15363" max="15363" width="13.140625" style="88" bestFit="1" customWidth="1"/>
    <col min="15364" max="15364" width="27.7109375" style="88" bestFit="1" customWidth="1"/>
    <col min="15365" max="15365" width="14.28515625" style="88" bestFit="1" customWidth="1"/>
    <col min="15366" max="15366" width="11.140625" style="88" bestFit="1" customWidth="1"/>
    <col min="15367" max="15367" width="18.140625" style="88" bestFit="1" customWidth="1"/>
    <col min="15368" max="15616" width="9.140625" style="88"/>
    <col min="15617" max="15617" width="5.42578125" style="88" bestFit="1" customWidth="1"/>
    <col min="15618" max="15618" width="67" style="88" bestFit="1" customWidth="1"/>
    <col min="15619" max="15619" width="13.140625" style="88" bestFit="1" customWidth="1"/>
    <col min="15620" max="15620" width="27.7109375" style="88" bestFit="1" customWidth="1"/>
    <col min="15621" max="15621" width="14.28515625" style="88" bestFit="1" customWidth="1"/>
    <col min="15622" max="15622" width="11.140625" style="88" bestFit="1" customWidth="1"/>
    <col min="15623" max="15623" width="18.140625" style="88" bestFit="1" customWidth="1"/>
    <col min="15624" max="15872" width="9.140625" style="88"/>
    <col min="15873" max="15873" width="5.42578125" style="88" bestFit="1" customWidth="1"/>
    <col min="15874" max="15874" width="67" style="88" bestFit="1" customWidth="1"/>
    <col min="15875" max="15875" width="13.140625" style="88" bestFit="1" customWidth="1"/>
    <col min="15876" max="15876" width="27.7109375" style="88" bestFit="1" customWidth="1"/>
    <col min="15877" max="15877" width="14.28515625" style="88" bestFit="1" customWidth="1"/>
    <col min="15878" max="15878" width="11.140625" style="88" bestFit="1" customWidth="1"/>
    <col min="15879" max="15879" width="18.140625" style="88" bestFit="1" customWidth="1"/>
    <col min="15880" max="16128" width="9.140625" style="88"/>
    <col min="16129" max="16129" width="5.42578125" style="88" bestFit="1" customWidth="1"/>
    <col min="16130" max="16130" width="67" style="88" bestFit="1" customWidth="1"/>
    <col min="16131" max="16131" width="13.140625" style="88" bestFit="1" customWidth="1"/>
    <col min="16132" max="16132" width="27.7109375" style="88" bestFit="1" customWidth="1"/>
    <col min="16133" max="16133" width="14.28515625" style="88" bestFit="1" customWidth="1"/>
    <col min="16134" max="16134" width="11.140625" style="88" bestFit="1" customWidth="1"/>
    <col min="16135" max="16135" width="18.140625" style="88" bestFit="1" customWidth="1"/>
    <col min="16136" max="16384" width="9.140625" style="88"/>
  </cols>
  <sheetData>
    <row r="1" spans="1:9">
      <c r="A1" s="121" t="s">
        <v>0</v>
      </c>
      <c r="B1" s="263" t="s">
        <v>432</v>
      </c>
      <c r="C1" s="263"/>
      <c r="D1" s="263"/>
      <c r="E1" s="263"/>
    </row>
    <row r="2" spans="1:9" ht="13.5" thickBot="1"/>
    <row r="3" spans="1:9" ht="15">
      <c r="B3" s="157" t="s">
        <v>2384</v>
      </c>
      <c r="C3" s="264"/>
    </row>
    <row r="4" spans="1:9" ht="15">
      <c r="B4" s="217" t="s">
        <v>2385</v>
      </c>
      <c r="C4" s="265"/>
    </row>
    <row r="5" spans="1:9" ht="15">
      <c r="B5" s="159"/>
      <c r="C5" s="265"/>
    </row>
    <row r="6" spans="1:9" ht="15">
      <c r="B6" s="158" t="s">
        <v>2381</v>
      </c>
      <c r="C6" s="265"/>
    </row>
    <row r="7" spans="1:9" ht="30">
      <c r="B7" s="158" t="s">
        <v>2386</v>
      </c>
      <c r="C7" s="265"/>
    </row>
    <row r="8" spans="1:9" ht="30.75" thickBot="1">
      <c r="B8" s="218" t="s">
        <v>2387</v>
      </c>
      <c r="C8" s="266"/>
    </row>
    <row r="10" spans="1:9">
      <c r="B10" s="88" t="s">
        <v>2</v>
      </c>
    </row>
    <row r="12" spans="1:9">
      <c r="B12" s="161" t="s">
        <v>3</v>
      </c>
      <c r="C12" s="162" t="s">
        <v>4</v>
      </c>
      <c r="D12" s="161" t="s">
        <v>5</v>
      </c>
      <c r="E12" s="161" t="s">
        <v>6</v>
      </c>
      <c r="F12" s="163" t="s">
        <v>7</v>
      </c>
      <c r="G12" s="163" t="s">
        <v>8</v>
      </c>
      <c r="H12" s="163" t="s">
        <v>9</v>
      </c>
      <c r="I12" s="115" t="s">
        <v>10</v>
      </c>
    </row>
    <row r="13" spans="1:9">
      <c r="B13" s="164" t="s">
        <v>11</v>
      </c>
    </row>
    <row r="14" spans="1:9">
      <c r="B14" s="164" t="s">
        <v>12</v>
      </c>
    </row>
    <row r="15" spans="1:9">
      <c r="B15" s="88" t="s">
        <v>1572</v>
      </c>
      <c r="C15" s="116" t="s">
        <v>13</v>
      </c>
      <c r="D15" s="88" t="s">
        <v>14</v>
      </c>
      <c r="E15" s="88" t="s">
        <v>15</v>
      </c>
      <c r="F15" s="87">
        <v>1574000</v>
      </c>
      <c r="G15" s="87">
        <v>9408.59</v>
      </c>
      <c r="H15" s="87">
        <v>4.78</v>
      </c>
    </row>
    <row r="16" spans="1:9">
      <c r="B16" s="88" t="s">
        <v>1545</v>
      </c>
      <c r="C16" s="116" t="s">
        <v>13</v>
      </c>
      <c r="D16" s="88" t="s">
        <v>24</v>
      </c>
      <c r="E16" s="88" t="s">
        <v>25</v>
      </c>
      <c r="F16" s="87">
        <v>1146844</v>
      </c>
      <c r="G16" s="87">
        <v>6379.89</v>
      </c>
      <c r="H16" s="87">
        <v>3.24</v>
      </c>
    </row>
    <row r="17" spans="2:8">
      <c r="B17" s="88" t="s">
        <v>19</v>
      </c>
      <c r="C17" s="116" t="s">
        <v>13</v>
      </c>
      <c r="D17" s="88" t="s">
        <v>14</v>
      </c>
      <c r="E17" s="88" t="s">
        <v>20</v>
      </c>
      <c r="F17" s="87">
        <v>1366500</v>
      </c>
      <c r="G17" s="87">
        <v>5331.4</v>
      </c>
      <c r="H17" s="87">
        <v>2.71</v>
      </c>
    </row>
    <row r="18" spans="2:8">
      <c r="B18" s="88" t="s">
        <v>2015</v>
      </c>
      <c r="C18" s="116" t="s">
        <v>13</v>
      </c>
      <c r="D18" s="88" t="s">
        <v>26</v>
      </c>
      <c r="E18" s="88" t="s">
        <v>27</v>
      </c>
      <c r="F18" s="87">
        <v>191900</v>
      </c>
      <c r="G18" s="87">
        <v>4873.1099999999997</v>
      </c>
      <c r="H18" s="87">
        <v>2.48</v>
      </c>
    </row>
    <row r="19" spans="2:8">
      <c r="B19" s="88" t="s">
        <v>1573</v>
      </c>
      <c r="C19" s="116" t="s">
        <v>13</v>
      </c>
      <c r="D19" s="88" t="s">
        <v>16</v>
      </c>
      <c r="E19" s="88" t="s">
        <v>17</v>
      </c>
      <c r="F19" s="87">
        <v>228675</v>
      </c>
      <c r="G19" s="87">
        <v>4769.7</v>
      </c>
      <c r="H19" s="87">
        <v>2.42</v>
      </c>
    </row>
    <row r="20" spans="2:8">
      <c r="B20" s="88" t="s">
        <v>2014</v>
      </c>
      <c r="C20" s="116" t="s">
        <v>13</v>
      </c>
      <c r="D20" s="88" t="s">
        <v>39</v>
      </c>
      <c r="E20" s="88" t="s">
        <v>40</v>
      </c>
      <c r="F20" s="87">
        <v>327950</v>
      </c>
      <c r="G20" s="87">
        <v>4730.68</v>
      </c>
      <c r="H20" s="87">
        <v>2.4</v>
      </c>
    </row>
    <row r="21" spans="2:8">
      <c r="B21" s="88" t="s">
        <v>1571</v>
      </c>
      <c r="C21" s="116" t="s">
        <v>13</v>
      </c>
      <c r="D21" s="88" t="s">
        <v>21</v>
      </c>
      <c r="E21" s="88" t="s">
        <v>23</v>
      </c>
      <c r="F21" s="87">
        <v>368000</v>
      </c>
      <c r="G21" s="87">
        <v>4612.1400000000003</v>
      </c>
      <c r="H21" s="87">
        <v>2.34</v>
      </c>
    </row>
    <row r="22" spans="2:8">
      <c r="B22" s="88" t="s">
        <v>261</v>
      </c>
      <c r="C22" s="116" t="s">
        <v>13</v>
      </c>
      <c r="D22" s="88" t="s">
        <v>14</v>
      </c>
      <c r="E22" s="88" t="s">
        <v>18</v>
      </c>
      <c r="F22" s="87">
        <v>255250</v>
      </c>
      <c r="G22" s="87">
        <v>3916.56</v>
      </c>
      <c r="H22" s="87">
        <v>1.99</v>
      </c>
    </row>
    <row r="23" spans="2:8">
      <c r="B23" s="88" t="s">
        <v>2022</v>
      </c>
      <c r="C23" s="116" t="s">
        <v>13</v>
      </c>
      <c r="D23" s="88" t="s">
        <v>37</v>
      </c>
      <c r="E23" s="88" t="s">
        <v>38</v>
      </c>
      <c r="F23" s="87">
        <v>463800</v>
      </c>
      <c r="G23" s="87">
        <v>3740.08</v>
      </c>
      <c r="H23" s="87">
        <v>1.9</v>
      </c>
    </row>
    <row r="24" spans="2:8">
      <c r="B24" s="88" t="s">
        <v>2018</v>
      </c>
      <c r="C24" s="116" t="s">
        <v>13</v>
      </c>
      <c r="D24" s="88" t="s">
        <v>179</v>
      </c>
      <c r="E24" s="88" t="s">
        <v>180</v>
      </c>
      <c r="F24" s="87">
        <v>3626500</v>
      </c>
      <c r="G24" s="87">
        <v>3450.61</v>
      </c>
      <c r="H24" s="87">
        <v>1.75</v>
      </c>
    </row>
    <row r="25" spans="2:8">
      <c r="B25" s="88" t="s">
        <v>1563</v>
      </c>
      <c r="C25" s="116" t="s">
        <v>13</v>
      </c>
      <c r="D25" s="88" t="s">
        <v>43</v>
      </c>
      <c r="E25" s="88" t="s">
        <v>185</v>
      </c>
      <c r="F25" s="87">
        <v>70650</v>
      </c>
      <c r="G25" s="87">
        <v>3127.36</v>
      </c>
      <c r="H25" s="87">
        <v>1.59</v>
      </c>
    </row>
    <row r="26" spans="2:8">
      <c r="B26" s="88" t="s">
        <v>2012</v>
      </c>
      <c r="C26" s="116" t="s">
        <v>13</v>
      </c>
      <c r="D26" s="88" t="s">
        <v>187</v>
      </c>
      <c r="E26" s="88" t="s">
        <v>272</v>
      </c>
      <c r="F26" s="87">
        <v>402300</v>
      </c>
      <c r="G26" s="87">
        <v>2877.05</v>
      </c>
      <c r="H26" s="87">
        <v>1.46</v>
      </c>
    </row>
    <row r="27" spans="2:8">
      <c r="B27" s="88" t="s">
        <v>2011</v>
      </c>
      <c r="C27" s="116" t="s">
        <v>13</v>
      </c>
      <c r="D27" s="88" t="s">
        <v>49</v>
      </c>
      <c r="E27" s="88" t="s">
        <v>211</v>
      </c>
      <c r="F27" s="87">
        <v>407500</v>
      </c>
      <c r="G27" s="87">
        <v>2754.29</v>
      </c>
      <c r="H27" s="87">
        <v>1.4</v>
      </c>
    </row>
    <row r="28" spans="2:8">
      <c r="B28" s="88" t="s">
        <v>2013</v>
      </c>
      <c r="C28" s="116" t="s">
        <v>13</v>
      </c>
      <c r="D28" s="88" t="s">
        <v>43</v>
      </c>
      <c r="E28" s="88" t="s">
        <v>197</v>
      </c>
      <c r="F28" s="87">
        <v>458350</v>
      </c>
      <c r="G28" s="87">
        <v>2725.35</v>
      </c>
      <c r="H28" s="87">
        <v>1.39</v>
      </c>
    </row>
    <row r="29" spans="2:8">
      <c r="B29" s="88" t="s">
        <v>1562</v>
      </c>
      <c r="C29" s="116" t="s">
        <v>13</v>
      </c>
      <c r="D29" s="88" t="s">
        <v>21</v>
      </c>
      <c r="E29" s="88" t="s">
        <v>22</v>
      </c>
      <c r="F29" s="87">
        <v>91800</v>
      </c>
      <c r="G29" s="87">
        <v>2656.97</v>
      </c>
      <c r="H29" s="87">
        <v>1.35</v>
      </c>
    </row>
    <row r="30" spans="2:8">
      <c r="B30" s="88" t="s">
        <v>1568</v>
      </c>
      <c r="C30" s="116" t="s">
        <v>13</v>
      </c>
      <c r="D30" s="88" t="s">
        <v>21</v>
      </c>
      <c r="E30" s="88" t="s">
        <v>178</v>
      </c>
      <c r="F30" s="87">
        <v>282700</v>
      </c>
      <c r="G30" s="87">
        <v>2571.02</v>
      </c>
      <c r="H30" s="87">
        <v>1.31</v>
      </c>
    </row>
    <row r="31" spans="2:8">
      <c r="B31" s="88" t="s">
        <v>1553</v>
      </c>
      <c r="C31" s="116" t="s">
        <v>13</v>
      </c>
      <c r="D31" s="88" t="s">
        <v>179</v>
      </c>
      <c r="E31" s="88" t="s">
        <v>181</v>
      </c>
      <c r="F31" s="87">
        <v>1192000</v>
      </c>
      <c r="G31" s="87">
        <v>2554.46</v>
      </c>
      <c r="H31" s="87">
        <v>1.3</v>
      </c>
    </row>
    <row r="32" spans="2:8">
      <c r="B32" s="88" t="s">
        <v>2058</v>
      </c>
      <c r="C32" s="116" t="s">
        <v>13</v>
      </c>
      <c r="D32" s="88" t="s">
        <v>16</v>
      </c>
      <c r="E32" s="88" t="s">
        <v>191</v>
      </c>
      <c r="F32" s="87">
        <v>514200</v>
      </c>
      <c r="G32" s="87">
        <v>2313.13</v>
      </c>
      <c r="H32" s="87">
        <v>1.18</v>
      </c>
    </row>
    <row r="33" spans="2:8">
      <c r="B33" s="88" t="s">
        <v>2025</v>
      </c>
      <c r="C33" s="116" t="s">
        <v>13</v>
      </c>
      <c r="D33" s="88" t="s">
        <v>21</v>
      </c>
      <c r="E33" s="88" t="s">
        <v>220</v>
      </c>
      <c r="F33" s="87">
        <v>245700</v>
      </c>
      <c r="G33" s="87">
        <v>2257.61</v>
      </c>
      <c r="H33" s="87">
        <v>1.1499999999999999</v>
      </c>
    </row>
    <row r="34" spans="2:8">
      <c r="B34" s="88" t="s">
        <v>1539</v>
      </c>
      <c r="C34" s="116" t="s">
        <v>13</v>
      </c>
      <c r="D34" s="88" t="s">
        <v>41</v>
      </c>
      <c r="E34" s="88" t="s">
        <v>42</v>
      </c>
      <c r="F34" s="87">
        <v>36200</v>
      </c>
      <c r="G34" s="87">
        <v>2213.63</v>
      </c>
      <c r="H34" s="87">
        <v>1.1299999999999999</v>
      </c>
    </row>
    <row r="35" spans="2:8">
      <c r="B35" s="88" t="s">
        <v>1540</v>
      </c>
      <c r="C35" s="116" t="s">
        <v>13</v>
      </c>
      <c r="D35" s="88" t="s">
        <v>43</v>
      </c>
      <c r="E35" s="88" t="s">
        <v>213</v>
      </c>
      <c r="F35" s="87">
        <v>63100</v>
      </c>
      <c r="G35" s="87">
        <v>2122.12</v>
      </c>
      <c r="H35" s="87">
        <v>1.08</v>
      </c>
    </row>
    <row r="36" spans="2:8">
      <c r="B36" s="88" t="s">
        <v>2019</v>
      </c>
      <c r="C36" s="116" t="s">
        <v>13</v>
      </c>
      <c r="D36" s="88" t="s">
        <v>179</v>
      </c>
      <c r="E36" s="88" t="s">
        <v>276</v>
      </c>
      <c r="F36" s="87">
        <v>1867700</v>
      </c>
      <c r="G36" s="87">
        <v>2004.04</v>
      </c>
      <c r="H36" s="87">
        <v>1.02</v>
      </c>
    </row>
    <row r="37" spans="2:8">
      <c r="B37" s="88" t="s">
        <v>1557</v>
      </c>
      <c r="C37" s="116" t="s">
        <v>13</v>
      </c>
      <c r="D37" s="88" t="s">
        <v>28</v>
      </c>
      <c r="E37" s="88" t="s">
        <v>201</v>
      </c>
      <c r="F37" s="87">
        <v>299050</v>
      </c>
      <c r="G37" s="87">
        <v>1821.66</v>
      </c>
      <c r="H37" s="87">
        <v>0.93</v>
      </c>
    </row>
    <row r="38" spans="2:8">
      <c r="B38" s="88" t="s">
        <v>2016</v>
      </c>
      <c r="C38" s="116" t="s">
        <v>13</v>
      </c>
      <c r="D38" s="88" t="s">
        <v>28</v>
      </c>
      <c r="E38" s="88" t="s">
        <v>273</v>
      </c>
      <c r="F38" s="87">
        <v>78900</v>
      </c>
      <c r="G38" s="87">
        <v>1796.71</v>
      </c>
      <c r="H38" s="87">
        <v>0.91</v>
      </c>
    </row>
    <row r="39" spans="2:8">
      <c r="B39" s="88" t="s">
        <v>1528</v>
      </c>
      <c r="C39" s="116" t="s">
        <v>13</v>
      </c>
      <c r="D39" s="88" t="s">
        <v>37</v>
      </c>
      <c r="E39" s="88" t="s">
        <v>53</v>
      </c>
      <c r="F39" s="87">
        <v>25100</v>
      </c>
      <c r="G39" s="87">
        <v>1723.4</v>
      </c>
      <c r="H39" s="87">
        <v>0.88</v>
      </c>
    </row>
    <row r="40" spans="2:8">
      <c r="B40" s="88" t="s">
        <v>2215</v>
      </c>
      <c r="C40" s="116" t="s">
        <v>13</v>
      </c>
      <c r="D40" s="88" t="s">
        <v>215</v>
      </c>
      <c r="E40" s="88" t="s">
        <v>418</v>
      </c>
      <c r="F40" s="87">
        <v>52400</v>
      </c>
      <c r="G40" s="87">
        <v>1693.93</v>
      </c>
      <c r="H40" s="87">
        <v>0.86</v>
      </c>
    </row>
    <row r="41" spans="2:8">
      <c r="B41" s="88" t="s">
        <v>2216</v>
      </c>
      <c r="C41" s="116" t="s">
        <v>13</v>
      </c>
      <c r="D41" s="88" t="s">
        <v>189</v>
      </c>
      <c r="E41" s="88" t="s">
        <v>190</v>
      </c>
      <c r="F41" s="87">
        <v>106800</v>
      </c>
      <c r="G41" s="87">
        <v>1632.06</v>
      </c>
      <c r="H41" s="87">
        <v>0.83</v>
      </c>
    </row>
    <row r="42" spans="2:8">
      <c r="B42" s="88" t="s">
        <v>1532</v>
      </c>
      <c r="C42" s="116" t="s">
        <v>13</v>
      </c>
      <c r="D42" s="88" t="s">
        <v>41</v>
      </c>
      <c r="E42" s="88" t="s">
        <v>59</v>
      </c>
      <c r="F42" s="87">
        <v>92700</v>
      </c>
      <c r="G42" s="87">
        <v>1606.68</v>
      </c>
      <c r="H42" s="87">
        <v>0.82</v>
      </c>
    </row>
    <row r="43" spans="2:8">
      <c r="B43" s="88" t="s">
        <v>2217</v>
      </c>
      <c r="C43" s="116" t="s">
        <v>13</v>
      </c>
      <c r="D43" s="88" t="s">
        <v>39</v>
      </c>
      <c r="E43" s="88" t="s">
        <v>186</v>
      </c>
      <c r="F43" s="87">
        <v>356000</v>
      </c>
      <c r="G43" s="87">
        <v>1533.11</v>
      </c>
      <c r="H43" s="87">
        <v>0.78</v>
      </c>
    </row>
    <row r="44" spans="2:8">
      <c r="B44" s="88" t="s">
        <v>1570</v>
      </c>
      <c r="C44" s="116" t="s">
        <v>13</v>
      </c>
      <c r="D44" s="88" t="s">
        <v>14</v>
      </c>
      <c r="E44" s="88" t="s">
        <v>184</v>
      </c>
      <c r="F44" s="87">
        <v>210500</v>
      </c>
      <c r="G44" s="87">
        <v>1525.7</v>
      </c>
      <c r="H44" s="87">
        <v>0.78</v>
      </c>
    </row>
    <row r="45" spans="2:8">
      <c r="B45" s="88" t="s">
        <v>2218</v>
      </c>
      <c r="C45" s="116" t="s">
        <v>13</v>
      </c>
      <c r="D45" s="88" t="s">
        <v>47</v>
      </c>
      <c r="E45" s="88" t="s">
        <v>61</v>
      </c>
      <c r="F45" s="87">
        <v>185000</v>
      </c>
      <c r="G45" s="87">
        <v>1457.34</v>
      </c>
      <c r="H45" s="87">
        <v>0.74</v>
      </c>
    </row>
    <row r="46" spans="2:8">
      <c r="B46" s="88" t="s">
        <v>1527</v>
      </c>
      <c r="C46" s="116" t="s">
        <v>13</v>
      </c>
      <c r="D46" s="88" t="s">
        <v>43</v>
      </c>
      <c r="E46" s="88" t="s">
        <v>194</v>
      </c>
      <c r="F46" s="87">
        <v>174650</v>
      </c>
      <c r="G46" s="87">
        <v>1374.58</v>
      </c>
      <c r="H46" s="87">
        <v>0.7</v>
      </c>
    </row>
    <row r="47" spans="2:8">
      <c r="B47" s="88" t="s">
        <v>2219</v>
      </c>
      <c r="C47" s="116" t="s">
        <v>13</v>
      </c>
      <c r="D47" s="88" t="s">
        <v>30</v>
      </c>
      <c r="E47" s="88" t="s">
        <v>31</v>
      </c>
      <c r="F47" s="87">
        <v>526500</v>
      </c>
      <c r="G47" s="87">
        <v>1315.2</v>
      </c>
      <c r="H47" s="87">
        <v>0.67</v>
      </c>
    </row>
    <row r="48" spans="2:8">
      <c r="B48" s="88" t="s">
        <v>2040</v>
      </c>
      <c r="C48" s="116" t="s">
        <v>13</v>
      </c>
      <c r="D48" s="88" t="s">
        <v>41</v>
      </c>
      <c r="E48" s="88" t="s">
        <v>296</v>
      </c>
      <c r="F48" s="87">
        <v>107350</v>
      </c>
      <c r="G48" s="87">
        <v>1289.06</v>
      </c>
      <c r="H48" s="87">
        <v>0.66</v>
      </c>
    </row>
    <row r="49" spans="2:8">
      <c r="B49" s="88" t="s">
        <v>2220</v>
      </c>
      <c r="C49" s="116" t="s">
        <v>13</v>
      </c>
      <c r="D49" s="88" t="s">
        <v>21</v>
      </c>
      <c r="E49" s="88" t="s">
        <v>199</v>
      </c>
      <c r="F49" s="87">
        <v>75700</v>
      </c>
      <c r="G49" s="87">
        <v>1254.01</v>
      </c>
      <c r="H49" s="87">
        <v>0.64</v>
      </c>
    </row>
    <row r="50" spans="2:8">
      <c r="B50" s="88" t="s">
        <v>1531</v>
      </c>
      <c r="C50" s="116" t="s">
        <v>13</v>
      </c>
      <c r="D50" s="88" t="s">
        <v>62</v>
      </c>
      <c r="E50" s="88" t="s">
        <v>63</v>
      </c>
      <c r="F50" s="87">
        <v>57600</v>
      </c>
      <c r="G50" s="87">
        <v>1254.01</v>
      </c>
      <c r="H50" s="87">
        <v>0.64</v>
      </c>
    </row>
    <row r="51" spans="2:8">
      <c r="B51" s="88" t="s">
        <v>2072</v>
      </c>
      <c r="C51" s="116" t="s">
        <v>13</v>
      </c>
      <c r="D51" s="88" t="s">
        <v>192</v>
      </c>
      <c r="E51" s="88" t="s">
        <v>193</v>
      </c>
      <c r="F51" s="87">
        <v>39100</v>
      </c>
      <c r="G51" s="87">
        <v>1195.93</v>
      </c>
      <c r="H51" s="87">
        <v>0.61</v>
      </c>
    </row>
    <row r="52" spans="2:8">
      <c r="B52" s="88" t="s">
        <v>2221</v>
      </c>
      <c r="C52" s="116" t="s">
        <v>13</v>
      </c>
      <c r="D52" s="88" t="s">
        <v>28</v>
      </c>
      <c r="E52" s="88" t="s">
        <v>29</v>
      </c>
      <c r="F52" s="87">
        <v>111000</v>
      </c>
      <c r="G52" s="87">
        <v>1157.67</v>
      </c>
      <c r="H52" s="87">
        <v>0.59</v>
      </c>
    </row>
    <row r="53" spans="2:8">
      <c r="B53" s="88" t="s">
        <v>2073</v>
      </c>
      <c r="C53" s="116" t="s">
        <v>13</v>
      </c>
      <c r="D53" s="88" t="s">
        <v>28</v>
      </c>
      <c r="E53" s="88" t="s">
        <v>212</v>
      </c>
      <c r="F53" s="87">
        <v>281000</v>
      </c>
      <c r="G53" s="87">
        <v>1117.1199999999999</v>
      </c>
      <c r="H53" s="87">
        <v>0.56999999999999995</v>
      </c>
    </row>
    <row r="54" spans="2:8">
      <c r="B54" s="88" t="s">
        <v>2020</v>
      </c>
      <c r="C54" s="116" t="s">
        <v>13</v>
      </c>
      <c r="D54" s="88" t="s">
        <v>37</v>
      </c>
      <c r="E54" s="88" t="s">
        <v>277</v>
      </c>
      <c r="F54" s="87">
        <v>342000</v>
      </c>
      <c r="G54" s="87">
        <v>1104.49</v>
      </c>
      <c r="H54" s="87">
        <v>0.56000000000000005</v>
      </c>
    </row>
    <row r="55" spans="2:8">
      <c r="B55" s="88" t="s">
        <v>2222</v>
      </c>
      <c r="C55" s="116" t="s">
        <v>13</v>
      </c>
      <c r="D55" s="88" t="s">
        <v>26</v>
      </c>
      <c r="E55" s="88" t="s">
        <v>224</v>
      </c>
      <c r="F55" s="87">
        <v>1972300</v>
      </c>
      <c r="G55" s="87">
        <v>1082.79</v>
      </c>
      <c r="H55" s="87">
        <v>0.55000000000000004</v>
      </c>
    </row>
    <row r="56" spans="2:8">
      <c r="B56" s="88" t="s">
        <v>2223</v>
      </c>
      <c r="C56" s="116" t="s">
        <v>13</v>
      </c>
      <c r="D56" s="88" t="s">
        <v>215</v>
      </c>
      <c r="E56" s="88" t="s">
        <v>216</v>
      </c>
      <c r="F56" s="87">
        <v>266000</v>
      </c>
      <c r="G56" s="87">
        <v>1024.5</v>
      </c>
      <c r="H56" s="87">
        <v>0.52</v>
      </c>
    </row>
    <row r="57" spans="2:8">
      <c r="B57" s="88" t="s">
        <v>2053</v>
      </c>
      <c r="C57" s="116" t="s">
        <v>13</v>
      </c>
      <c r="D57" s="88" t="s">
        <v>182</v>
      </c>
      <c r="E57" s="88" t="s">
        <v>183</v>
      </c>
      <c r="F57" s="87">
        <v>1615000</v>
      </c>
      <c r="G57" s="87">
        <v>969</v>
      </c>
      <c r="H57" s="87">
        <v>0.49</v>
      </c>
    </row>
    <row r="58" spans="2:8">
      <c r="B58" s="88" t="s">
        <v>2224</v>
      </c>
      <c r="C58" s="116" t="s">
        <v>13</v>
      </c>
      <c r="D58" s="88" t="s">
        <v>28</v>
      </c>
      <c r="E58" s="88" t="s">
        <v>195</v>
      </c>
      <c r="F58" s="87">
        <v>43500</v>
      </c>
      <c r="G58" s="87">
        <v>938.77</v>
      </c>
      <c r="H58" s="87">
        <v>0.48</v>
      </c>
    </row>
    <row r="59" spans="2:8">
      <c r="B59" s="88" t="s">
        <v>2028</v>
      </c>
      <c r="C59" s="116" t="s">
        <v>13</v>
      </c>
      <c r="D59" s="88" t="s">
        <v>225</v>
      </c>
      <c r="E59" s="88" t="s">
        <v>226</v>
      </c>
      <c r="F59" s="87">
        <v>304000</v>
      </c>
      <c r="G59" s="87">
        <v>919.6</v>
      </c>
      <c r="H59" s="87">
        <v>0.47</v>
      </c>
    </row>
    <row r="60" spans="2:8">
      <c r="B60" s="88" t="s">
        <v>2047</v>
      </c>
      <c r="C60" s="116" t="s">
        <v>13</v>
      </c>
      <c r="D60" s="88" t="s">
        <v>43</v>
      </c>
      <c r="E60" s="88" t="s">
        <v>214</v>
      </c>
      <c r="F60" s="87">
        <v>90100</v>
      </c>
      <c r="G60" s="87">
        <v>917.53</v>
      </c>
      <c r="H60" s="87">
        <v>0.47</v>
      </c>
    </row>
    <row r="61" spans="2:8">
      <c r="B61" s="88" t="s">
        <v>1541</v>
      </c>
      <c r="C61" s="116" t="s">
        <v>13</v>
      </c>
      <c r="D61" s="88" t="s">
        <v>26</v>
      </c>
      <c r="E61" s="88" t="s">
        <v>200</v>
      </c>
      <c r="F61" s="87">
        <v>62600</v>
      </c>
      <c r="G61" s="87">
        <v>892.68</v>
      </c>
      <c r="H61" s="87">
        <v>0.45</v>
      </c>
    </row>
    <row r="62" spans="2:8">
      <c r="B62" s="88" t="s">
        <v>2225</v>
      </c>
      <c r="C62" s="116" t="s">
        <v>13</v>
      </c>
      <c r="D62" s="88" t="s">
        <v>26</v>
      </c>
      <c r="E62" s="88" t="s">
        <v>221</v>
      </c>
      <c r="F62" s="87">
        <v>433000</v>
      </c>
      <c r="G62" s="87">
        <v>882.02</v>
      </c>
      <c r="H62" s="87">
        <v>0.45</v>
      </c>
    </row>
    <row r="63" spans="2:8">
      <c r="B63" s="88" t="s">
        <v>1556</v>
      </c>
      <c r="C63" s="116" t="s">
        <v>13</v>
      </c>
      <c r="D63" s="88" t="s">
        <v>206</v>
      </c>
      <c r="E63" s="88" t="s">
        <v>207</v>
      </c>
      <c r="F63" s="87">
        <v>3800</v>
      </c>
      <c r="G63" s="87">
        <v>867.64</v>
      </c>
      <c r="H63" s="87">
        <v>0.44</v>
      </c>
    </row>
    <row r="64" spans="2:8">
      <c r="B64" s="88" t="s">
        <v>2026</v>
      </c>
      <c r="C64" s="116" t="s">
        <v>13</v>
      </c>
      <c r="D64" s="88" t="s">
        <v>26</v>
      </c>
      <c r="E64" s="88" t="s">
        <v>282</v>
      </c>
      <c r="F64" s="87">
        <v>99750</v>
      </c>
      <c r="G64" s="87">
        <v>864.73</v>
      </c>
      <c r="H64" s="87">
        <v>0.44</v>
      </c>
    </row>
    <row r="65" spans="2:8">
      <c r="B65" s="88" t="s">
        <v>1551</v>
      </c>
      <c r="C65" s="116" t="s">
        <v>13</v>
      </c>
      <c r="D65" s="88" t="s">
        <v>47</v>
      </c>
      <c r="E65" s="88" t="s">
        <v>208</v>
      </c>
      <c r="F65" s="87">
        <v>64500</v>
      </c>
      <c r="G65" s="87">
        <v>862.43</v>
      </c>
      <c r="H65" s="87">
        <v>0.44</v>
      </c>
    </row>
    <row r="66" spans="2:8">
      <c r="B66" s="88" t="s">
        <v>1518</v>
      </c>
      <c r="C66" s="116" t="s">
        <v>13</v>
      </c>
      <c r="D66" s="88" t="s">
        <v>37</v>
      </c>
      <c r="E66" s="88" t="s">
        <v>279</v>
      </c>
      <c r="F66" s="87">
        <v>34300</v>
      </c>
      <c r="G66" s="87">
        <v>857.02</v>
      </c>
      <c r="H66" s="87">
        <v>0.44</v>
      </c>
    </row>
    <row r="67" spans="2:8">
      <c r="B67" s="88" t="s">
        <v>2226</v>
      </c>
      <c r="C67" s="116" t="s">
        <v>13</v>
      </c>
      <c r="D67" s="88" t="s">
        <v>433</v>
      </c>
      <c r="E67" s="88" t="s">
        <v>434</v>
      </c>
      <c r="F67" s="87">
        <v>109500</v>
      </c>
      <c r="G67" s="87">
        <v>844.63</v>
      </c>
      <c r="H67" s="87">
        <v>0.43</v>
      </c>
    </row>
    <row r="68" spans="2:8">
      <c r="B68" s="88" t="s">
        <v>2227</v>
      </c>
      <c r="C68" s="116" t="s">
        <v>13</v>
      </c>
      <c r="D68" s="88" t="s">
        <v>225</v>
      </c>
      <c r="E68" s="88" t="s">
        <v>435</v>
      </c>
      <c r="F68" s="87">
        <v>401600</v>
      </c>
      <c r="G68" s="87">
        <v>829.71</v>
      </c>
      <c r="H68" s="87">
        <v>0.42</v>
      </c>
    </row>
    <row r="69" spans="2:8">
      <c r="B69" s="88" t="s">
        <v>2030</v>
      </c>
      <c r="C69" s="116" t="s">
        <v>13</v>
      </c>
      <c r="D69" s="88" t="s">
        <v>28</v>
      </c>
      <c r="E69" s="88" t="s">
        <v>285</v>
      </c>
      <c r="F69" s="87">
        <v>162500</v>
      </c>
      <c r="G69" s="87">
        <v>817.54</v>
      </c>
      <c r="H69" s="87">
        <v>0.42</v>
      </c>
    </row>
    <row r="70" spans="2:8">
      <c r="B70" s="88" t="s">
        <v>2065</v>
      </c>
      <c r="C70" s="116" t="s">
        <v>13</v>
      </c>
      <c r="D70" s="88" t="s">
        <v>16</v>
      </c>
      <c r="E70" s="88" t="s">
        <v>324</v>
      </c>
      <c r="F70" s="87">
        <v>332100</v>
      </c>
      <c r="G70" s="87">
        <v>805.18</v>
      </c>
      <c r="H70" s="87">
        <v>0.41</v>
      </c>
    </row>
    <row r="71" spans="2:8">
      <c r="B71" s="88" t="s">
        <v>1554</v>
      </c>
      <c r="C71" s="116" t="s">
        <v>13</v>
      </c>
      <c r="D71" s="88" t="s">
        <v>215</v>
      </c>
      <c r="E71" s="88" t="s">
        <v>275</v>
      </c>
      <c r="F71" s="87">
        <v>55500</v>
      </c>
      <c r="G71" s="87">
        <v>780.83</v>
      </c>
      <c r="H71" s="87">
        <v>0.4</v>
      </c>
    </row>
    <row r="72" spans="2:8">
      <c r="B72" s="88" t="s">
        <v>1535</v>
      </c>
      <c r="C72" s="116" t="s">
        <v>13</v>
      </c>
      <c r="D72" s="88" t="s">
        <v>26</v>
      </c>
      <c r="E72" s="88" t="s">
        <v>202</v>
      </c>
      <c r="F72" s="87">
        <v>154500</v>
      </c>
      <c r="G72" s="87">
        <v>713.09</v>
      </c>
      <c r="H72" s="87">
        <v>0.36</v>
      </c>
    </row>
    <row r="73" spans="2:8">
      <c r="B73" s="88" t="s">
        <v>2228</v>
      </c>
      <c r="C73" s="116" t="s">
        <v>13</v>
      </c>
      <c r="D73" s="88" t="s">
        <v>26</v>
      </c>
      <c r="E73" s="88" t="s">
        <v>436</v>
      </c>
      <c r="F73" s="87">
        <v>633604</v>
      </c>
      <c r="G73" s="87">
        <v>664.65</v>
      </c>
      <c r="H73" s="87">
        <v>0.34</v>
      </c>
    </row>
    <row r="74" spans="2:8">
      <c r="B74" s="88" t="s">
        <v>2054</v>
      </c>
      <c r="C74" s="116" t="s">
        <v>13</v>
      </c>
      <c r="D74" s="88" t="s">
        <v>30</v>
      </c>
      <c r="E74" s="88" t="s">
        <v>312</v>
      </c>
      <c r="F74" s="87">
        <v>123750</v>
      </c>
      <c r="G74" s="87">
        <v>608.79</v>
      </c>
      <c r="H74" s="87">
        <v>0.31</v>
      </c>
    </row>
    <row r="75" spans="2:8">
      <c r="B75" s="88" t="s">
        <v>2229</v>
      </c>
      <c r="C75" s="116" t="s">
        <v>13</v>
      </c>
      <c r="D75" s="88" t="s">
        <v>43</v>
      </c>
      <c r="E75" s="88" t="s">
        <v>44</v>
      </c>
      <c r="F75" s="87">
        <v>75000</v>
      </c>
      <c r="G75" s="87">
        <v>608.51</v>
      </c>
      <c r="H75" s="87">
        <v>0.31</v>
      </c>
    </row>
    <row r="76" spans="2:8">
      <c r="B76" s="88" t="s">
        <v>1561</v>
      </c>
      <c r="C76" s="116" t="s">
        <v>13</v>
      </c>
      <c r="D76" s="88" t="s">
        <v>28</v>
      </c>
      <c r="E76" s="88" t="s">
        <v>36</v>
      </c>
      <c r="F76" s="87">
        <v>27000</v>
      </c>
      <c r="G76" s="87">
        <v>575.65</v>
      </c>
      <c r="H76" s="87">
        <v>0.28999999999999998</v>
      </c>
    </row>
    <row r="77" spans="2:8">
      <c r="B77" s="88" t="s">
        <v>2230</v>
      </c>
      <c r="C77" s="116" t="s">
        <v>13</v>
      </c>
      <c r="D77" s="88" t="s">
        <v>26</v>
      </c>
      <c r="E77" s="88" t="s">
        <v>437</v>
      </c>
      <c r="F77" s="87">
        <v>110000</v>
      </c>
      <c r="G77" s="87">
        <v>570.79</v>
      </c>
      <c r="H77" s="87">
        <v>0.28999999999999998</v>
      </c>
    </row>
    <row r="78" spans="2:8">
      <c r="B78" s="88" t="s">
        <v>1538</v>
      </c>
      <c r="C78" s="116" t="s">
        <v>13</v>
      </c>
      <c r="D78" s="88" t="s">
        <v>62</v>
      </c>
      <c r="E78" s="88" t="s">
        <v>196</v>
      </c>
      <c r="F78" s="87">
        <v>10050</v>
      </c>
      <c r="G78" s="87">
        <v>516.79</v>
      </c>
      <c r="H78" s="87">
        <v>0.26</v>
      </c>
    </row>
    <row r="79" spans="2:8">
      <c r="B79" s="88" t="s">
        <v>2231</v>
      </c>
      <c r="C79" s="116" t="s">
        <v>13</v>
      </c>
      <c r="D79" s="88" t="s">
        <v>182</v>
      </c>
      <c r="E79" s="88" t="s">
        <v>438</v>
      </c>
      <c r="F79" s="87">
        <v>92000</v>
      </c>
      <c r="G79" s="87">
        <v>313.02999999999997</v>
      </c>
      <c r="H79" s="87">
        <v>0.16</v>
      </c>
    </row>
    <row r="80" spans="2:8">
      <c r="B80" s="88" t="s">
        <v>1525</v>
      </c>
      <c r="C80" s="116" t="s">
        <v>13</v>
      </c>
      <c r="D80" s="88" t="s">
        <v>37</v>
      </c>
      <c r="E80" s="88" t="s">
        <v>280</v>
      </c>
      <c r="F80" s="87">
        <v>6500</v>
      </c>
      <c r="G80" s="87">
        <v>246.92</v>
      </c>
      <c r="H80" s="87">
        <v>0.13</v>
      </c>
    </row>
    <row r="81" spans="2:8">
      <c r="B81" s="88" t="s">
        <v>2027</v>
      </c>
      <c r="C81" s="116" t="s">
        <v>13</v>
      </c>
      <c r="D81" s="88" t="s">
        <v>28</v>
      </c>
      <c r="E81" s="88" t="s">
        <v>283</v>
      </c>
      <c r="F81" s="87">
        <v>40000</v>
      </c>
      <c r="G81" s="87">
        <v>214.04</v>
      </c>
      <c r="H81" s="87">
        <v>0.11</v>
      </c>
    </row>
    <row r="82" spans="2:8">
      <c r="B82" s="88" t="s">
        <v>1569</v>
      </c>
      <c r="C82" s="116" t="s">
        <v>13</v>
      </c>
      <c r="D82" s="88" t="s">
        <v>28</v>
      </c>
      <c r="E82" s="88" t="s">
        <v>34</v>
      </c>
      <c r="F82" s="87">
        <v>48000</v>
      </c>
      <c r="G82" s="87">
        <v>97.85</v>
      </c>
      <c r="H82" s="87">
        <v>0.05</v>
      </c>
    </row>
    <row r="83" spans="2:8">
      <c r="B83" s="88" t="s">
        <v>2837</v>
      </c>
      <c r="C83" s="116" t="s">
        <v>13</v>
      </c>
      <c r="F83" s="87">
        <v>1900</v>
      </c>
      <c r="G83" s="87">
        <v>662.54</v>
      </c>
      <c r="H83" s="87">
        <v>0.3367</v>
      </c>
    </row>
    <row r="84" spans="2:8">
      <c r="B84" s="88" t="s">
        <v>2097</v>
      </c>
      <c r="C84" s="116" t="s">
        <v>13</v>
      </c>
      <c r="D84" s="88" t="s">
        <v>37</v>
      </c>
      <c r="E84" s="88" t="s">
        <v>280</v>
      </c>
      <c r="F84" s="87">
        <v>-6500</v>
      </c>
      <c r="G84" s="87">
        <v>-248.42</v>
      </c>
      <c r="H84" s="87">
        <v>-0.1263</v>
      </c>
    </row>
    <row r="85" spans="2:8">
      <c r="B85" s="88" t="s">
        <v>2100</v>
      </c>
      <c r="C85" s="116" t="s">
        <v>13</v>
      </c>
      <c r="D85" s="88" t="s">
        <v>28</v>
      </c>
      <c r="E85" s="88" t="s">
        <v>283</v>
      </c>
      <c r="F85" s="87">
        <v>-40000</v>
      </c>
      <c r="G85" s="87">
        <v>-214.6</v>
      </c>
      <c r="H85" s="87">
        <v>-0.1091</v>
      </c>
    </row>
    <row r="86" spans="2:8">
      <c r="B86" s="88" t="s">
        <v>2110</v>
      </c>
      <c r="C86" s="116" t="s">
        <v>13</v>
      </c>
      <c r="D86" s="88" t="s">
        <v>49</v>
      </c>
      <c r="E86" s="88" t="s">
        <v>211</v>
      </c>
      <c r="F86" s="87">
        <v>-407500</v>
      </c>
      <c r="G86" s="87">
        <v>-2770.8</v>
      </c>
      <c r="H86" s="87">
        <v>-1.4083000000000001</v>
      </c>
    </row>
    <row r="87" spans="2:8">
      <c r="B87" s="88" t="s">
        <v>2111</v>
      </c>
      <c r="C87" s="116" t="s">
        <v>13</v>
      </c>
      <c r="D87" s="88" t="s">
        <v>179</v>
      </c>
      <c r="E87" s="88" t="s">
        <v>276</v>
      </c>
      <c r="F87" s="87">
        <v>-837900</v>
      </c>
      <c r="G87" s="87">
        <v>-901.58</v>
      </c>
      <c r="H87" s="87">
        <v>-0.4582</v>
      </c>
    </row>
    <row r="88" spans="2:8">
      <c r="B88" s="88" t="s">
        <v>2116</v>
      </c>
      <c r="C88" s="116" t="s">
        <v>13</v>
      </c>
      <c r="D88" s="88" t="s">
        <v>21</v>
      </c>
      <c r="E88" s="88" t="s">
        <v>220</v>
      </c>
      <c r="F88" s="87">
        <v>-117600</v>
      </c>
      <c r="G88" s="87">
        <v>-1086.21</v>
      </c>
      <c r="H88" s="87">
        <v>-0.55210000000000004</v>
      </c>
    </row>
    <row r="89" spans="2:8">
      <c r="B89" s="88" t="s">
        <v>2122</v>
      </c>
      <c r="C89" s="116" t="s">
        <v>13</v>
      </c>
      <c r="D89" s="88" t="s">
        <v>37</v>
      </c>
      <c r="E89" s="88" t="s">
        <v>53</v>
      </c>
      <c r="F89" s="87">
        <v>-25100</v>
      </c>
      <c r="G89" s="87">
        <v>-1732.43</v>
      </c>
      <c r="H89" s="87">
        <v>-0.88049999999999995</v>
      </c>
    </row>
    <row r="90" spans="2:8">
      <c r="B90" s="88" t="s">
        <v>2232</v>
      </c>
      <c r="C90" s="116" t="s">
        <v>13</v>
      </c>
      <c r="D90" s="88" t="s">
        <v>26</v>
      </c>
      <c r="E90" s="88" t="s">
        <v>436</v>
      </c>
      <c r="F90" s="87">
        <v>-633604</v>
      </c>
      <c r="G90" s="87">
        <v>-660.85</v>
      </c>
      <c r="H90" s="87">
        <v>-0.33589999999999998</v>
      </c>
    </row>
    <row r="91" spans="2:8">
      <c r="B91" s="88" t="s">
        <v>2128</v>
      </c>
      <c r="C91" s="116" t="s">
        <v>13</v>
      </c>
      <c r="D91" s="88" t="s">
        <v>21</v>
      </c>
      <c r="E91" s="88" t="s">
        <v>22</v>
      </c>
      <c r="F91" s="87">
        <v>-27600</v>
      </c>
      <c r="G91" s="87">
        <v>-802.88</v>
      </c>
      <c r="H91" s="87">
        <v>-0.40810000000000002</v>
      </c>
    </row>
    <row r="92" spans="2:8">
      <c r="B92" s="88" t="s">
        <v>2137</v>
      </c>
      <c r="C92" s="116" t="s">
        <v>13</v>
      </c>
      <c r="D92" s="88" t="s">
        <v>24</v>
      </c>
      <c r="E92" s="88" t="s">
        <v>25</v>
      </c>
      <c r="F92" s="87">
        <v>-433134</v>
      </c>
      <c r="G92" s="87">
        <v>-2421.65</v>
      </c>
      <c r="H92" s="87">
        <v>-1.2307999999999999</v>
      </c>
    </row>
    <row r="93" spans="2:8">
      <c r="B93" s="88" t="s">
        <v>2139</v>
      </c>
      <c r="C93" s="116" t="s">
        <v>13</v>
      </c>
      <c r="D93" s="88" t="s">
        <v>43</v>
      </c>
      <c r="E93" s="88" t="s">
        <v>213</v>
      </c>
      <c r="F93" s="87">
        <v>-35400</v>
      </c>
      <c r="G93" s="87">
        <v>-1197.3699999999999</v>
      </c>
      <c r="H93" s="87">
        <v>-0.60860000000000003</v>
      </c>
    </row>
    <row r="94" spans="2:8">
      <c r="B94" s="88" t="s">
        <v>2143</v>
      </c>
      <c r="C94" s="116" t="s">
        <v>13</v>
      </c>
      <c r="D94" s="88" t="s">
        <v>43</v>
      </c>
      <c r="E94" s="88" t="s">
        <v>214</v>
      </c>
      <c r="F94" s="87">
        <v>-90100</v>
      </c>
      <c r="G94" s="87">
        <v>-919.38</v>
      </c>
      <c r="H94" s="87">
        <v>-0.46729999999999999</v>
      </c>
    </row>
    <row r="95" spans="2:8">
      <c r="B95" s="88" t="s">
        <v>2147</v>
      </c>
      <c r="C95" s="116" t="s">
        <v>13</v>
      </c>
      <c r="D95" s="88" t="s">
        <v>215</v>
      </c>
      <c r="E95" s="88" t="s">
        <v>275</v>
      </c>
      <c r="F95" s="87">
        <v>-55500</v>
      </c>
      <c r="G95" s="87">
        <v>-783.49</v>
      </c>
      <c r="H95" s="87">
        <v>-0.3982</v>
      </c>
    </row>
    <row r="96" spans="2:8">
      <c r="B96" s="88" t="s">
        <v>2152</v>
      </c>
      <c r="C96" s="116" t="s">
        <v>13</v>
      </c>
      <c r="D96" s="88" t="s">
        <v>179</v>
      </c>
      <c r="E96" s="88" t="s">
        <v>180</v>
      </c>
      <c r="F96" s="87">
        <v>-1701000</v>
      </c>
      <c r="G96" s="87">
        <v>-1625.31</v>
      </c>
      <c r="H96" s="87">
        <v>-0.82609999999999995</v>
      </c>
    </row>
    <row r="97" spans="2:8">
      <c r="B97" s="88" t="s">
        <v>2155</v>
      </c>
      <c r="C97" s="116" t="s">
        <v>13</v>
      </c>
      <c r="D97" s="88" t="s">
        <v>14</v>
      </c>
      <c r="E97" s="88" t="s">
        <v>184</v>
      </c>
      <c r="F97" s="87">
        <v>-18000</v>
      </c>
      <c r="G97" s="87">
        <v>-131.27000000000001</v>
      </c>
      <c r="H97" s="87">
        <v>-6.6699999999999995E-2</v>
      </c>
    </row>
    <row r="98" spans="2:8">
      <c r="B98" s="88" t="s">
        <v>2161</v>
      </c>
      <c r="C98" s="116" t="s">
        <v>13</v>
      </c>
      <c r="D98" s="88" t="s">
        <v>30</v>
      </c>
      <c r="E98" s="88" t="s">
        <v>312</v>
      </c>
      <c r="F98" s="87">
        <v>-123750</v>
      </c>
      <c r="G98" s="87">
        <v>-612.5</v>
      </c>
      <c r="H98" s="87">
        <v>-0.31130000000000002</v>
      </c>
    </row>
    <row r="99" spans="2:8">
      <c r="B99" s="88" t="s">
        <v>2163</v>
      </c>
      <c r="C99" s="116" t="s">
        <v>13</v>
      </c>
      <c r="D99" s="88" t="s">
        <v>28</v>
      </c>
      <c r="E99" s="88" t="s">
        <v>201</v>
      </c>
      <c r="F99" s="87">
        <v>-133650</v>
      </c>
      <c r="G99" s="87">
        <v>-818.41</v>
      </c>
      <c r="H99" s="87">
        <v>-0.41599999999999998</v>
      </c>
    </row>
    <row r="100" spans="2:8">
      <c r="B100" s="88" t="s">
        <v>2168</v>
      </c>
      <c r="C100" s="116" t="s">
        <v>13</v>
      </c>
      <c r="D100" s="88" t="s">
        <v>37</v>
      </c>
      <c r="E100" s="88" t="s">
        <v>277</v>
      </c>
      <c r="F100" s="87">
        <v>-342000</v>
      </c>
      <c r="G100" s="87">
        <v>-1111.33</v>
      </c>
      <c r="H100" s="87">
        <v>-0.56479999999999997</v>
      </c>
    </row>
    <row r="101" spans="2:8">
      <c r="B101" s="88" t="s">
        <v>2169</v>
      </c>
      <c r="C101" s="116" t="s">
        <v>13</v>
      </c>
      <c r="D101" s="88" t="s">
        <v>28</v>
      </c>
      <c r="E101" s="88" t="s">
        <v>34</v>
      </c>
      <c r="F101" s="87">
        <v>-48000</v>
      </c>
      <c r="G101" s="87">
        <v>-98.47</v>
      </c>
      <c r="H101" s="87">
        <v>-0.05</v>
      </c>
    </row>
    <row r="102" spans="2:8">
      <c r="B102" s="88" t="s">
        <v>2174</v>
      </c>
      <c r="C102" s="116" t="s">
        <v>13</v>
      </c>
      <c r="D102" s="88" t="s">
        <v>26</v>
      </c>
      <c r="E102" s="88" t="s">
        <v>282</v>
      </c>
      <c r="F102" s="87">
        <v>-99750</v>
      </c>
      <c r="G102" s="87">
        <v>-868.67</v>
      </c>
      <c r="H102" s="87">
        <v>-0.4415</v>
      </c>
    </row>
    <row r="103" spans="2:8">
      <c r="B103" s="88" t="s">
        <v>2179</v>
      </c>
      <c r="C103" s="116" t="s">
        <v>13</v>
      </c>
      <c r="D103" s="88" t="s">
        <v>37</v>
      </c>
      <c r="E103" s="88" t="s">
        <v>38</v>
      </c>
      <c r="F103" s="87">
        <v>-214200</v>
      </c>
      <c r="G103" s="87">
        <v>-1737.27</v>
      </c>
      <c r="H103" s="87">
        <v>-0.88300000000000001</v>
      </c>
    </row>
    <row r="104" spans="2:8">
      <c r="B104" s="88" t="s">
        <v>2181</v>
      </c>
      <c r="C104" s="116" t="s">
        <v>13</v>
      </c>
      <c r="D104" s="88" t="s">
        <v>16</v>
      </c>
      <c r="E104" s="88" t="s">
        <v>324</v>
      </c>
      <c r="F104" s="87">
        <v>-332100</v>
      </c>
      <c r="G104" s="87">
        <v>-806.34</v>
      </c>
      <c r="H104" s="87">
        <v>-0.4098</v>
      </c>
    </row>
    <row r="105" spans="2:8">
      <c r="B105" s="88" t="s">
        <v>2183</v>
      </c>
      <c r="C105" s="116" t="s">
        <v>13</v>
      </c>
      <c r="D105" s="88" t="s">
        <v>14</v>
      </c>
      <c r="E105" s="88" t="s">
        <v>15</v>
      </c>
      <c r="F105" s="87">
        <v>-688875</v>
      </c>
      <c r="G105" s="87">
        <v>-4132.22</v>
      </c>
      <c r="H105" s="87">
        <v>-2.1002000000000001</v>
      </c>
    </row>
    <row r="106" spans="2:8">
      <c r="B106" s="88" t="s">
        <v>2184</v>
      </c>
      <c r="C106" s="116" t="s">
        <v>13</v>
      </c>
      <c r="D106" s="88" t="s">
        <v>43</v>
      </c>
      <c r="E106" s="88" t="s">
        <v>185</v>
      </c>
      <c r="F106" s="87">
        <v>-23500</v>
      </c>
      <c r="G106" s="87">
        <v>-1045.4100000000001</v>
      </c>
      <c r="H106" s="87">
        <v>-0.53129999999999999</v>
      </c>
    </row>
    <row r="107" spans="2:8">
      <c r="B107" s="88" t="s">
        <v>2185</v>
      </c>
      <c r="C107" s="116" t="s">
        <v>13</v>
      </c>
      <c r="D107" s="88" t="s">
        <v>187</v>
      </c>
      <c r="E107" s="88" t="s">
        <v>272</v>
      </c>
      <c r="F107" s="87">
        <v>-273700</v>
      </c>
      <c r="G107" s="87">
        <v>-1965.85</v>
      </c>
      <c r="H107" s="87">
        <v>-0.99919999999999998</v>
      </c>
    </row>
    <row r="108" spans="2:8">
      <c r="B108" s="88" t="s">
        <v>353</v>
      </c>
      <c r="C108" s="116" t="s">
        <v>13</v>
      </c>
      <c r="D108" s="88" t="s">
        <v>14</v>
      </c>
      <c r="E108" s="88" t="s">
        <v>20</v>
      </c>
      <c r="F108" s="87">
        <v>-546000</v>
      </c>
      <c r="G108" s="87">
        <v>-2141.96</v>
      </c>
      <c r="H108" s="87">
        <v>-1.0887</v>
      </c>
    </row>
    <row r="109" spans="2:8">
      <c r="B109" s="88" t="s">
        <v>2189</v>
      </c>
      <c r="C109" s="116" t="s">
        <v>13</v>
      </c>
      <c r="D109" s="88" t="s">
        <v>41</v>
      </c>
      <c r="E109" s="88" t="s">
        <v>296</v>
      </c>
      <c r="F109" s="87">
        <v>-77900</v>
      </c>
      <c r="G109" s="87">
        <v>-941.03</v>
      </c>
      <c r="H109" s="87">
        <v>-0.4783</v>
      </c>
    </row>
    <row r="110" spans="2:8">
      <c r="B110" s="88" t="s">
        <v>2190</v>
      </c>
      <c r="C110" s="116" t="s">
        <v>13</v>
      </c>
      <c r="D110" s="88" t="s">
        <v>43</v>
      </c>
      <c r="E110" s="88" t="s">
        <v>197</v>
      </c>
      <c r="F110" s="87">
        <v>-173600</v>
      </c>
      <c r="G110" s="87">
        <v>-1039.17</v>
      </c>
      <c r="H110" s="87">
        <v>-0.5282</v>
      </c>
    </row>
    <row r="111" spans="2:8">
      <c r="B111" s="88" t="s">
        <v>2192</v>
      </c>
      <c r="C111" s="116" t="s">
        <v>13</v>
      </c>
      <c r="D111" s="88" t="s">
        <v>28</v>
      </c>
      <c r="E111" s="88" t="s">
        <v>36</v>
      </c>
      <c r="F111" s="87">
        <v>-10500</v>
      </c>
      <c r="G111" s="87">
        <v>-224.67</v>
      </c>
      <c r="H111" s="87">
        <v>-0.1142</v>
      </c>
    </row>
    <row r="112" spans="2:8">
      <c r="B112" s="88" t="s">
        <v>2193</v>
      </c>
      <c r="C112" s="116" t="s">
        <v>13</v>
      </c>
      <c r="D112" s="88" t="s">
        <v>16</v>
      </c>
      <c r="E112" s="88" t="s">
        <v>191</v>
      </c>
      <c r="F112" s="87">
        <v>-246600</v>
      </c>
      <c r="G112" s="87">
        <v>-1115.5</v>
      </c>
      <c r="H112" s="87">
        <v>-0.56699999999999995</v>
      </c>
    </row>
    <row r="113" spans="2:9">
      <c r="B113" s="88" t="s">
        <v>2194</v>
      </c>
      <c r="C113" s="116" t="s">
        <v>13</v>
      </c>
      <c r="D113" s="88" t="s">
        <v>28</v>
      </c>
      <c r="E113" s="88" t="s">
        <v>273</v>
      </c>
      <c r="F113" s="87">
        <v>-78900</v>
      </c>
      <c r="G113" s="87">
        <v>-1807.52</v>
      </c>
      <c r="H113" s="87">
        <v>-0.91869999999999996</v>
      </c>
    </row>
    <row r="114" spans="2:9">
      <c r="B114" s="88" t="s">
        <v>2197</v>
      </c>
      <c r="C114" s="116" t="s">
        <v>13</v>
      </c>
      <c r="D114" s="88" t="s">
        <v>39</v>
      </c>
      <c r="E114" s="88" t="s">
        <v>40</v>
      </c>
      <c r="F114" s="87">
        <v>-153525</v>
      </c>
      <c r="G114" s="87">
        <v>-2227.0300000000002</v>
      </c>
      <c r="H114" s="87">
        <v>-1.1318999999999999</v>
      </c>
    </row>
    <row r="115" spans="2:9">
      <c r="B115" s="88" t="s">
        <v>2198</v>
      </c>
      <c r="C115" s="116" t="s">
        <v>13</v>
      </c>
      <c r="D115" s="88" t="s">
        <v>28</v>
      </c>
      <c r="E115" s="88" t="s">
        <v>285</v>
      </c>
      <c r="F115" s="87">
        <v>-162500</v>
      </c>
      <c r="G115" s="87">
        <v>-820.95</v>
      </c>
      <c r="H115" s="87">
        <v>-0.4173</v>
      </c>
    </row>
    <row r="116" spans="2:9">
      <c r="B116" s="88" t="s">
        <v>2199</v>
      </c>
      <c r="C116" s="116" t="s">
        <v>13</v>
      </c>
      <c r="D116" s="88" t="s">
        <v>41</v>
      </c>
      <c r="E116" s="88" t="s">
        <v>59</v>
      </c>
      <c r="F116" s="87">
        <v>-42500</v>
      </c>
      <c r="G116" s="87">
        <v>-741.14</v>
      </c>
      <c r="H116" s="87">
        <v>-0.37669999999999998</v>
      </c>
    </row>
    <row r="117" spans="2:9">
      <c r="B117" s="88" t="s">
        <v>2201</v>
      </c>
      <c r="C117" s="116" t="s">
        <v>13</v>
      </c>
      <c r="D117" s="88" t="s">
        <v>21</v>
      </c>
      <c r="E117" s="88" t="s">
        <v>23</v>
      </c>
      <c r="F117" s="87">
        <v>-1200</v>
      </c>
      <c r="G117" s="87">
        <v>-15.13</v>
      </c>
      <c r="H117" s="87">
        <v>-7.7000000000000002E-3</v>
      </c>
    </row>
    <row r="118" spans="2:9">
      <c r="B118" s="88" t="s">
        <v>2205</v>
      </c>
      <c r="C118" s="116" t="s">
        <v>13</v>
      </c>
      <c r="D118" s="88" t="s">
        <v>26</v>
      </c>
      <c r="E118" s="88" t="s">
        <v>27</v>
      </c>
      <c r="F118" s="87">
        <v>-97200</v>
      </c>
      <c r="G118" s="87">
        <v>-2479.7199999999998</v>
      </c>
      <c r="H118" s="87">
        <v>-1.2603</v>
      </c>
    </row>
    <row r="119" spans="2:9">
      <c r="B119" s="164" t="s">
        <v>64</v>
      </c>
      <c r="C119" s="167"/>
      <c r="D119" s="164"/>
      <c r="E119" s="164"/>
      <c r="F119" s="165"/>
      <c r="G119" s="165">
        <f>SUM(G15:G83)</f>
        <v>128191.69999999991</v>
      </c>
      <c r="H119" s="165">
        <f>SUM(H15:H83)</f>
        <v>65.206699999999998</v>
      </c>
      <c r="I119" s="219"/>
    </row>
    <row r="120" spans="2:9">
      <c r="B120" s="164" t="s">
        <v>2360</v>
      </c>
      <c r="C120" s="167"/>
      <c r="D120" s="164"/>
      <c r="E120" s="164"/>
      <c r="F120" s="165"/>
      <c r="G120" s="165"/>
      <c r="H120" s="165"/>
    </row>
    <row r="121" spans="2:9">
      <c r="B121" s="164" t="s">
        <v>2906</v>
      </c>
      <c r="C121" s="167"/>
      <c r="D121" s="164"/>
      <c r="E121" s="164"/>
      <c r="F121" s="165"/>
      <c r="G121" s="165"/>
      <c r="H121" s="165"/>
    </row>
    <row r="122" spans="2:9">
      <c r="B122" s="88" t="s">
        <v>439</v>
      </c>
      <c r="C122" s="116" t="s">
        <v>13</v>
      </c>
      <c r="D122" s="88" t="s">
        <v>225</v>
      </c>
      <c r="E122" s="88" t="s">
        <v>440</v>
      </c>
      <c r="F122" s="87">
        <v>424000</v>
      </c>
      <c r="G122" s="87">
        <v>1043.42</v>
      </c>
      <c r="H122" s="87">
        <v>0.53</v>
      </c>
    </row>
    <row r="123" spans="2:9">
      <c r="B123" s="164" t="s">
        <v>2362</v>
      </c>
      <c r="C123" s="167"/>
      <c r="D123" s="164"/>
      <c r="E123" s="164"/>
      <c r="F123" s="165"/>
      <c r="G123" s="165">
        <v>1043.42</v>
      </c>
      <c r="H123" s="165">
        <v>0.53</v>
      </c>
    </row>
    <row r="124" spans="2:9">
      <c r="B124" s="164" t="s">
        <v>3038</v>
      </c>
      <c r="C124" s="167"/>
      <c r="D124" s="164"/>
      <c r="E124" s="164"/>
      <c r="F124" s="165"/>
      <c r="G124" s="165">
        <f>+G119+G123</f>
        <v>129235.11999999991</v>
      </c>
      <c r="H124" s="165">
        <f>+H119+H123</f>
        <v>65.736699999999999</v>
      </c>
    </row>
    <row r="125" spans="2:9">
      <c r="B125" s="161" t="s">
        <v>3</v>
      </c>
      <c r="C125" s="162" t="s">
        <v>4</v>
      </c>
      <c r="D125" s="161" t="s">
        <v>65</v>
      </c>
      <c r="E125" s="161" t="s">
        <v>6</v>
      </c>
      <c r="F125" s="163" t="s">
        <v>7</v>
      </c>
      <c r="G125" s="163" t="s">
        <v>8</v>
      </c>
      <c r="H125" s="163" t="s">
        <v>9</v>
      </c>
    </row>
    <row r="126" spans="2:9">
      <c r="B126" s="164" t="s">
        <v>66</v>
      </c>
    </row>
    <row r="127" spans="2:9">
      <c r="B127" s="164" t="s">
        <v>12</v>
      </c>
    </row>
    <row r="128" spans="2:9">
      <c r="B128" s="164" t="s">
        <v>67</v>
      </c>
    </row>
    <row r="129" spans="2:8">
      <c r="B129" s="88" t="s">
        <v>2552</v>
      </c>
      <c r="C129" s="116">
        <v>5.0599999999999996</v>
      </c>
      <c r="D129" s="88" t="s">
        <v>69</v>
      </c>
      <c r="E129" s="88" t="s">
        <v>86</v>
      </c>
      <c r="F129" s="87">
        <v>1500000</v>
      </c>
      <c r="G129" s="87">
        <v>1600.85</v>
      </c>
      <c r="H129" s="87">
        <v>0.81</v>
      </c>
    </row>
    <row r="130" spans="2:8">
      <c r="B130" s="88" t="s">
        <v>358</v>
      </c>
      <c r="C130" s="116">
        <v>3.94</v>
      </c>
      <c r="D130" s="88" t="s">
        <v>69</v>
      </c>
      <c r="E130" s="88" t="s">
        <v>359</v>
      </c>
      <c r="F130" s="87">
        <v>1500000</v>
      </c>
      <c r="G130" s="87">
        <v>1559.33</v>
      </c>
      <c r="H130" s="87">
        <v>0.79</v>
      </c>
    </row>
    <row r="131" spans="2:8">
      <c r="B131" s="88" t="s">
        <v>441</v>
      </c>
      <c r="C131" s="116">
        <v>5.68</v>
      </c>
      <c r="D131" s="88" t="s">
        <v>69</v>
      </c>
      <c r="E131" s="88" t="s">
        <v>442</v>
      </c>
      <c r="F131" s="87">
        <v>1500000</v>
      </c>
      <c r="G131" s="87">
        <v>1473.84</v>
      </c>
      <c r="H131" s="87">
        <v>0.75</v>
      </c>
    </row>
    <row r="132" spans="2:8">
      <c r="B132" s="88" t="s">
        <v>2553</v>
      </c>
      <c r="C132" s="116">
        <v>4.29</v>
      </c>
      <c r="D132" s="88" t="s">
        <v>69</v>
      </c>
      <c r="E132" s="88" t="s">
        <v>443</v>
      </c>
      <c r="F132" s="87">
        <v>1000000</v>
      </c>
      <c r="G132" s="87">
        <v>1057.17</v>
      </c>
      <c r="H132" s="87">
        <v>0.54</v>
      </c>
    </row>
    <row r="133" spans="2:8">
      <c r="B133" s="88" t="s">
        <v>2537</v>
      </c>
      <c r="C133" s="116">
        <v>4.68</v>
      </c>
      <c r="D133" s="88" t="s">
        <v>69</v>
      </c>
      <c r="E133" s="88" t="s">
        <v>357</v>
      </c>
      <c r="F133" s="87">
        <v>500000</v>
      </c>
      <c r="G133" s="87">
        <v>525.82000000000005</v>
      </c>
      <c r="H133" s="87">
        <v>0.27</v>
      </c>
    </row>
    <row r="134" spans="2:8">
      <c r="B134" s="88" t="s">
        <v>2554</v>
      </c>
      <c r="C134" s="116">
        <v>6.07</v>
      </c>
      <c r="D134" s="88" t="s">
        <v>69</v>
      </c>
      <c r="E134" s="88" t="s">
        <v>445</v>
      </c>
      <c r="F134" s="87">
        <v>500000</v>
      </c>
      <c r="G134" s="87">
        <v>520.84</v>
      </c>
      <c r="H134" s="87">
        <v>0.26</v>
      </c>
    </row>
    <row r="135" spans="2:8">
      <c r="B135" s="88" t="s">
        <v>446</v>
      </c>
      <c r="C135" s="116">
        <v>3.32</v>
      </c>
      <c r="D135" s="88" t="s">
        <v>69</v>
      </c>
      <c r="E135" s="88" t="s">
        <v>447</v>
      </c>
      <c r="F135" s="87">
        <v>500000</v>
      </c>
      <c r="G135" s="87">
        <v>500.14</v>
      </c>
      <c r="H135" s="87">
        <v>0.25</v>
      </c>
    </row>
    <row r="136" spans="2:8">
      <c r="B136" s="164" t="s">
        <v>99</v>
      </c>
      <c r="C136" s="167"/>
      <c r="D136" s="164"/>
      <c r="E136" s="164"/>
      <c r="F136" s="165"/>
      <c r="G136" s="165">
        <f>SUM(G129:G135)</f>
        <v>7237.99</v>
      </c>
      <c r="H136" s="165">
        <f>SUM(H129:H135)</f>
        <v>3.67</v>
      </c>
    </row>
    <row r="137" spans="2:8">
      <c r="B137" s="164" t="s">
        <v>100</v>
      </c>
    </row>
    <row r="138" spans="2:8">
      <c r="B138" s="88" t="s">
        <v>1089</v>
      </c>
      <c r="C138" s="116">
        <v>5.14</v>
      </c>
      <c r="D138" s="88" t="s">
        <v>104</v>
      </c>
      <c r="E138" s="88" t="s">
        <v>448</v>
      </c>
      <c r="F138" s="87">
        <v>300</v>
      </c>
      <c r="G138" s="87">
        <v>3076.79</v>
      </c>
      <c r="H138" s="87">
        <v>1.56</v>
      </c>
    </row>
    <row r="139" spans="2:8">
      <c r="B139" s="88" t="s">
        <v>1202</v>
      </c>
      <c r="C139" s="116">
        <v>4.4000000000000004</v>
      </c>
      <c r="D139" s="88" t="s">
        <v>104</v>
      </c>
      <c r="E139" s="88" t="s">
        <v>449</v>
      </c>
      <c r="F139" s="87">
        <v>300</v>
      </c>
      <c r="G139" s="87">
        <v>3039.71</v>
      </c>
      <c r="H139" s="87">
        <v>1.54</v>
      </c>
    </row>
    <row r="140" spans="2:8">
      <c r="B140" s="88" t="s">
        <v>1074</v>
      </c>
      <c r="C140" s="116">
        <v>5.63</v>
      </c>
      <c r="D140" s="88" t="s">
        <v>104</v>
      </c>
      <c r="E140" s="88" t="s">
        <v>114</v>
      </c>
      <c r="F140" s="87">
        <v>300</v>
      </c>
      <c r="G140" s="87">
        <v>3002.96</v>
      </c>
      <c r="H140" s="87">
        <v>1.53</v>
      </c>
    </row>
    <row r="141" spans="2:8">
      <c r="B141" s="88" t="s">
        <v>2233</v>
      </c>
      <c r="C141" s="116">
        <v>5.53</v>
      </c>
      <c r="D141" s="88" t="s">
        <v>104</v>
      </c>
      <c r="E141" s="88" t="s">
        <v>450</v>
      </c>
      <c r="F141" s="87">
        <v>250</v>
      </c>
      <c r="G141" s="87">
        <v>2567.8000000000002</v>
      </c>
      <c r="H141" s="87">
        <v>1.31</v>
      </c>
    </row>
    <row r="142" spans="2:8">
      <c r="B142" s="88" t="s">
        <v>2234</v>
      </c>
      <c r="C142" s="116">
        <v>3.88</v>
      </c>
      <c r="D142" s="88" t="s">
        <v>104</v>
      </c>
      <c r="E142" s="88" t="s">
        <v>451</v>
      </c>
      <c r="F142" s="87">
        <v>250</v>
      </c>
      <c r="G142" s="87">
        <v>2523.9</v>
      </c>
      <c r="H142" s="87">
        <v>1.28</v>
      </c>
    </row>
    <row r="143" spans="2:8">
      <c r="B143" s="88" t="s">
        <v>103</v>
      </c>
      <c r="C143" s="116">
        <v>6.96</v>
      </c>
      <c r="D143" s="88" t="s">
        <v>104</v>
      </c>
      <c r="E143" s="88" t="s">
        <v>105</v>
      </c>
      <c r="F143" s="87">
        <v>250</v>
      </c>
      <c r="G143" s="87">
        <v>2474.39</v>
      </c>
      <c r="H143" s="87">
        <v>1.26</v>
      </c>
    </row>
    <row r="144" spans="2:8">
      <c r="B144" s="88" t="s">
        <v>1498</v>
      </c>
      <c r="C144" s="116">
        <v>5.35</v>
      </c>
      <c r="D144" s="88" t="s">
        <v>104</v>
      </c>
      <c r="E144" s="88" t="s">
        <v>452</v>
      </c>
      <c r="F144" s="87">
        <v>200</v>
      </c>
      <c r="G144" s="87">
        <v>2072.08</v>
      </c>
      <c r="H144" s="87">
        <v>1.05</v>
      </c>
    </row>
    <row r="145" spans="2:8">
      <c r="B145" s="88" t="s">
        <v>1499</v>
      </c>
      <c r="C145" s="116">
        <v>5.33</v>
      </c>
      <c r="D145" s="88" t="s">
        <v>104</v>
      </c>
      <c r="E145" s="88" t="s">
        <v>453</v>
      </c>
      <c r="F145" s="87">
        <v>150</v>
      </c>
      <c r="G145" s="87">
        <v>1559.88</v>
      </c>
      <c r="H145" s="87">
        <v>0.79</v>
      </c>
    </row>
    <row r="146" spans="2:8">
      <c r="B146" s="88" t="s">
        <v>1495</v>
      </c>
      <c r="C146" s="116">
        <v>5.6</v>
      </c>
      <c r="D146" s="88" t="s">
        <v>104</v>
      </c>
      <c r="E146" s="88" t="s">
        <v>454</v>
      </c>
      <c r="F146" s="87">
        <v>150</v>
      </c>
      <c r="G146" s="87">
        <v>1540.32</v>
      </c>
      <c r="H146" s="87">
        <v>0.78</v>
      </c>
    </row>
    <row r="147" spans="2:8">
      <c r="B147" s="88" t="s">
        <v>1375</v>
      </c>
      <c r="C147" s="116">
        <v>6.25</v>
      </c>
      <c r="D147" s="88" t="s">
        <v>455</v>
      </c>
      <c r="E147" s="88" t="s">
        <v>456</v>
      </c>
      <c r="F147" s="87">
        <v>150</v>
      </c>
      <c r="G147" s="87">
        <v>1521.32</v>
      </c>
      <c r="H147" s="87">
        <v>0.77</v>
      </c>
    </row>
    <row r="148" spans="2:8">
      <c r="B148" s="88" t="s">
        <v>457</v>
      </c>
      <c r="C148" s="116">
        <v>6.45</v>
      </c>
      <c r="D148" s="88" t="s">
        <v>104</v>
      </c>
      <c r="E148" s="88" t="s">
        <v>458</v>
      </c>
      <c r="F148" s="87">
        <v>150</v>
      </c>
      <c r="G148" s="87">
        <v>1487.19</v>
      </c>
      <c r="H148" s="87">
        <v>0.76</v>
      </c>
    </row>
    <row r="149" spans="2:8">
      <c r="B149" s="88" t="s">
        <v>1201</v>
      </c>
      <c r="C149" s="116">
        <v>5.24</v>
      </c>
      <c r="D149" s="88" t="s">
        <v>104</v>
      </c>
      <c r="E149" s="88" t="s">
        <v>459</v>
      </c>
      <c r="F149" s="87">
        <v>110</v>
      </c>
      <c r="G149" s="87">
        <v>1040.1199999999999</v>
      </c>
      <c r="H149" s="87">
        <v>0.53</v>
      </c>
    </row>
    <row r="150" spans="2:8">
      <c r="B150" s="88" t="s">
        <v>460</v>
      </c>
      <c r="C150" s="116">
        <v>5.49</v>
      </c>
      <c r="D150" s="88" t="s">
        <v>104</v>
      </c>
      <c r="E150" s="88" t="s">
        <v>461</v>
      </c>
      <c r="F150" s="87">
        <v>100</v>
      </c>
      <c r="G150" s="87">
        <v>1030.33</v>
      </c>
      <c r="H150" s="87">
        <v>0.52</v>
      </c>
    </row>
    <row r="151" spans="2:8">
      <c r="B151" s="88" t="s">
        <v>462</v>
      </c>
      <c r="C151" s="116">
        <v>5.17</v>
      </c>
      <c r="D151" s="88" t="s">
        <v>104</v>
      </c>
      <c r="E151" s="88" t="s">
        <v>463</v>
      </c>
      <c r="F151" s="87">
        <v>100</v>
      </c>
      <c r="G151" s="87">
        <v>1026.0899999999999</v>
      </c>
      <c r="H151" s="87">
        <v>0.52</v>
      </c>
    </row>
    <row r="152" spans="2:8">
      <c r="B152" s="88" t="s">
        <v>1500</v>
      </c>
      <c r="C152" s="116">
        <v>6.87</v>
      </c>
      <c r="D152" s="88" t="s">
        <v>126</v>
      </c>
      <c r="E152" s="88" t="s">
        <v>464</v>
      </c>
      <c r="F152" s="87">
        <v>100</v>
      </c>
      <c r="G152" s="87">
        <v>977.84</v>
      </c>
      <c r="H152" s="87">
        <v>0.5</v>
      </c>
    </row>
    <row r="153" spans="2:8">
      <c r="B153" s="88" t="s">
        <v>1188</v>
      </c>
      <c r="C153" s="116">
        <v>6.56</v>
      </c>
      <c r="D153" s="88" t="s">
        <v>465</v>
      </c>
      <c r="E153" s="88" t="s">
        <v>466</v>
      </c>
      <c r="F153" s="87">
        <v>70</v>
      </c>
      <c r="G153" s="87">
        <v>701.15</v>
      </c>
      <c r="H153" s="87">
        <v>0.36</v>
      </c>
    </row>
    <row r="154" spans="2:8">
      <c r="B154" s="88" t="s">
        <v>1173</v>
      </c>
      <c r="C154" s="116">
        <v>5</v>
      </c>
      <c r="D154" s="88" t="s">
        <v>104</v>
      </c>
      <c r="E154" s="88" t="s">
        <v>467</v>
      </c>
      <c r="F154" s="87">
        <v>60</v>
      </c>
      <c r="G154" s="87">
        <v>618.75</v>
      </c>
      <c r="H154" s="87">
        <v>0.31</v>
      </c>
    </row>
    <row r="155" spans="2:8">
      <c r="B155" s="88" t="s">
        <v>2235</v>
      </c>
      <c r="C155" s="116">
        <v>5.76</v>
      </c>
      <c r="D155" s="88" t="s">
        <v>104</v>
      </c>
      <c r="E155" s="88" t="s">
        <v>468</v>
      </c>
      <c r="F155" s="87">
        <v>50</v>
      </c>
      <c r="G155" s="87">
        <v>530.35</v>
      </c>
      <c r="H155" s="87">
        <v>0.27</v>
      </c>
    </row>
    <row r="156" spans="2:8">
      <c r="B156" s="88" t="s">
        <v>2236</v>
      </c>
      <c r="C156" s="116">
        <v>5.63</v>
      </c>
      <c r="D156" s="88" t="s">
        <v>104</v>
      </c>
      <c r="E156" s="88" t="s">
        <v>469</v>
      </c>
      <c r="F156" s="87">
        <v>50</v>
      </c>
      <c r="G156" s="87">
        <v>522.22</v>
      </c>
      <c r="H156" s="87">
        <v>0.27</v>
      </c>
    </row>
    <row r="157" spans="2:8">
      <c r="B157" s="88" t="s">
        <v>2237</v>
      </c>
      <c r="C157" s="116">
        <v>5.0999999999999996</v>
      </c>
      <c r="D157" s="88" t="s">
        <v>104</v>
      </c>
      <c r="E157" s="88" t="s">
        <v>470</v>
      </c>
      <c r="F157" s="87">
        <v>50</v>
      </c>
      <c r="G157" s="87">
        <v>517.69000000000005</v>
      </c>
      <c r="H157" s="87">
        <v>0.26</v>
      </c>
    </row>
    <row r="158" spans="2:8">
      <c r="B158" s="88" t="s">
        <v>2208</v>
      </c>
      <c r="C158" s="116">
        <v>4.8499999999999996</v>
      </c>
      <c r="D158" s="88" t="s">
        <v>104</v>
      </c>
      <c r="E158" s="88" t="s">
        <v>380</v>
      </c>
      <c r="F158" s="87">
        <v>50</v>
      </c>
      <c r="G158" s="87">
        <v>512.27</v>
      </c>
      <c r="H158" s="87">
        <v>0.26</v>
      </c>
    </row>
    <row r="159" spans="2:8">
      <c r="B159" s="88" t="s">
        <v>1464</v>
      </c>
      <c r="C159" s="116">
        <v>6.98</v>
      </c>
      <c r="D159" s="88" t="s">
        <v>129</v>
      </c>
      <c r="E159" s="88" t="s">
        <v>471</v>
      </c>
      <c r="F159" s="87">
        <v>250</v>
      </c>
      <c r="G159" s="87">
        <v>503.98</v>
      </c>
      <c r="H159" s="87">
        <v>0.26</v>
      </c>
    </row>
    <row r="160" spans="2:8">
      <c r="B160" s="88" t="s">
        <v>472</v>
      </c>
      <c r="C160" s="116">
        <v>5.3</v>
      </c>
      <c r="D160" s="88" t="s">
        <v>104</v>
      </c>
      <c r="E160" s="88" t="s">
        <v>473</v>
      </c>
      <c r="F160" s="87">
        <v>50</v>
      </c>
      <c r="G160" s="87">
        <v>500.27</v>
      </c>
      <c r="H160" s="87">
        <v>0.25</v>
      </c>
    </row>
    <row r="161" spans="2:8">
      <c r="B161" s="88" t="s">
        <v>474</v>
      </c>
      <c r="C161" s="116">
        <v>3.75</v>
      </c>
      <c r="D161" s="88" t="s">
        <v>104</v>
      </c>
      <c r="E161" s="88" t="s">
        <v>475</v>
      </c>
      <c r="F161" s="87">
        <v>30</v>
      </c>
      <c r="G161" s="87">
        <v>305.04000000000002</v>
      </c>
      <c r="H161" s="87">
        <v>0.16</v>
      </c>
    </row>
    <row r="162" spans="2:8">
      <c r="B162" s="88" t="s">
        <v>653</v>
      </c>
      <c r="C162" s="116">
        <v>4.05</v>
      </c>
      <c r="D162" s="88" t="s">
        <v>104</v>
      </c>
      <c r="E162" s="88" t="s">
        <v>384</v>
      </c>
      <c r="F162" s="87">
        <v>3</v>
      </c>
      <c r="G162" s="87">
        <v>304.8</v>
      </c>
      <c r="H162" s="87">
        <v>0.15</v>
      </c>
    </row>
    <row r="163" spans="2:8">
      <c r="B163" s="88" t="s">
        <v>861</v>
      </c>
      <c r="C163" s="116">
        <v>3.15</v>
      </c>
      <c r="D163" s="88" t="s">
        <v>104</v>
      </c>
      <c r="E163" s="88" t="s">
        <v>476</v>
      </c>
      <c r="F163" s="87">
        <v>13</v>
      </c>
      <c r="G163" s="87">
        <v>130.22</v>
      </c>
      <c r="H163" s="87">
        <v>7.0000000000000007E-2</v>
      </c>
    </row>
    <row r="164" spans="2:8">
      <c r="B164" s="88" t="s">
        <v>477</v>
      </c>
      <c r="C164" s="116">
        <v>4.04</v>
      </c>
      <c r="D164" s="88" t="s">
        <v>104</v>
      </c>
      <c r="E164" s="88" t="s">
        <v>478</v>
      </c>
      <c r="F164" s="87">
        <v>11</v>
      </c>
      <c r="G164" s="87">
        <v>111.94</v>
      </c>
      <c r="H164" s="87">
        <v>0.06</v>
      </c>
    </row>
    <row r="165" spans="2:8">
      <c r="B165" s="88" t="s">
        <v>479</v>
      </c>
      <c r="C165" s="116">
        <v>4.97</v>
      </c>
      <c r="D165" s="88" t="s">
        <v>104</v>
      </c>
      <c r="E165" s="88" t="s">
        <v>480</v>
      </c>
      <c r="F165" s="87">
        <v>10</v>
      </c>
      <c r="G165" s="87">
        <v>103.83</v>
      </c>
      <c r="H165" s="87">
        <v>0.05</v>
      </c>
    </row>
    <row r="166" spans="2:8">
      <c r="B166" s="88" t="s">
        <v>481</v>
      </c>
      <c r="C166" s="116">
        <v>8.1300000000000008</v>
      </c>
      <c r="D166" s="88" t="s">
        <v>115</v>
      </c>
      <c r="E166" s="88" t="s">
        <v>482</v>
      </c>
      <c r="F166" s="87">
        <v>10</v>
      </c>
      <c r="G166" s="87">
        <v>101.34</v>
      </c>
      <c r="H166" s="87">
        <v>0.05</v>
      </c>
    </row>
    <row r="167" spans="2:8">
      <c r="B167" s="88" t="s">
        <v>819</v>
      </c>
      <c r="C167" s="116">
        <v>3.35</v>
      </c>
      <c r="D167" s="88" t="s">
        <v>104</v>
      </c>
      <c r="E167" s="88" t="s">
        <v>483</v>
      </c>
      <c r="F167" s="87">
        <v>1</v>
      </c>
      <c r="G167" s="87">
        <v>100.04</v>
      </c>
      <c r="H167" s="87">
        <v>0.05</v>
      </c>
    </row>
    <row r="168" spans="2:8">
      <c r="B168" s="88" t="s">
        <v>741</v>
      </c>
      <c r="C168" s="116">
        <v>3.52</v>
      </c>
      <c r="D168" s="88" t="s">
        <v>104</v>
      </c>
      <c r="E168" s="88" t="s">
        <v>484</v>
      </c>
      <c r="F168" s="87">
        <v>5</v>
      </c>
      <c r="G168" s="87">
        <v>50.38</v>
      </c>
      <c r="H168" s="87">
        <v>0.03</v>
      </c>
    </row>
    <row r="169" spans="2:8">
      <c r="B169" s="88" t="s">
        <v>567</v>
      </c>
      <c r="C169" s="116">
        <v>4.2300000000000004</v>
      </c>
      <c r="D169" s="88" t="s">
        <v>104</v>
      </c>
      <c r="E169" s="88" t="s">
        <v>485</v>
      </c>
      <c r="F169" s="87">
        <v>4</v>
      </c>
      <c r="G169" s="87">
        <v>41.47</v>
      </c>
      <c r="H169" s="87">
        <v>0.02</v>
      </c>
    </row>
    <row r="170" spans="2:8">
      <c r="B170" s="88" t="s">
        <v>486</v>
      </c>
      <c r="C170" s="116">
        <v>3.38</v>
      </c>
      <c r="D170" s="88" t="s">
        <v>104</v>
      </c>
      <c r="E170" s="88" t="s">
        <v>487</v>
      </c>
      <c r="F170" s="87">
        <v>2</v>
      </c>
      <c r="G170" s="87">
        <v>20.079999999999998</v>
      </c>
      <c r="H170" s="87">
        <v>0.01</v>
      </c>
    </row>
    <row r="171" spans="2:8">
      <c r="B171" s="88" t="s">
        <v>1041</v>
      </c>
      <c r="C171" s="116">
        <v>4.3499999999999996</v>
      </c>
      <c r="D171" s="88" t="s">
        <v>104</v>
      </c>
      <c r="E171" s="88" t="s">
        <v>488</v>
      </c>
      <c r="F171" s="87">
        <v>14</v>
      </c>
      <c r="G171" s="87">
        <v>14.08</v>
      </c>
      <c r="H171" s="87">
        <v>0.01</v>
      </c>
    </row>
    <row r="172" spans="2:8">
      <c r="B172" s="164" t="s">
        <v>548</v>
      </c>
      <c r="C172" s="167"/>
      <c r="D172" s="164"/>
      <c r="E172" s="164"/>
      <c r="F172" s="165"/>
      <c r="G172" s="165">
        <f>SUM(G138:G171)</f>
        <v>34630.620000000003</v>
      </c>
      <c r="H172" s="165">
        <f>SUM(H138:H171)</f>
        <v>17.600000000000005</v>
      </c>
    </row>
    <row r="173" spans="2:8">
      <c r="B173" s="164" t="s">
        <v>145</v>
      </c>
    </row>
    <row r="174" spans="2:8">
      <c r="B174" s="88" t="s">
        <v>3023</v>
      </c>
      <c r="C174" s="116">
        <v>3.17</v>
      </c>
      <c r="D174" s="88" t="s">
        <v>69</v>
      </c>
      <c r="E174" s="88" t="s">
        <v>489</v>
      </c>
      <c r="F174" s="87">
        <v>2500000</v>
      </c>
      <c r="G174" s="87">
        <v>2484.2800000000002</v>
      </c>
      <c r="H174" s="87">
        <v>1.26</v>
      </c>
    </row>
    <row r="175" spans="2:8">
      <c r="B175" s="88" t="s">
        <v>2887</v>
      </c>
      <c r="C175" s="116">
        <v>3.43</v>
      </c>
      <c r="D175" s="88" t="s">
        <v>69</v>
      </c>
      <c r="E175" s="88" t="s">
        <v>393</v>
      </c>
      <c r="F175" s="87">
        <v>1500000</v>
      </c>
      <c r="G175" s="87">
        <v>1477.23</v>
      </c>
      <c r="H175" s="87">
        <v>0.75</v>
      </c>
    </row>
    <row r="176" spans="2:8">
      <c r="B176" s="88" t="s">
        <v>2890</v>
      </c>
      <c r="C176" s="116">
        <v>3.44</v>
      </c>
      <c r="D176" s="88" t="s">
        <v>69</v>
      </c>
      <c r="E176" s="88" t="s">
        <v>396</v>
      </c>
      <c r="F176" s="87">
        <v>1500000</v>
      </c>
      <c r="G176" s="87">
        <v>1475.29</v>
      </c>
      <c r="H176" s="87">
        <v>0.75</v>
      </c>
    </row>
    <row r="177" spans="2:10">
      <c r="B177" s="88" t="s">
        <v>2889</v>
      </c>
      <c r="C177" s="116">
        <v>3.39</v>
      </c>
      <c r="D177" s="88" t="s">
        <v>69</v>
      </c>
      <c r="E177" s="88" t="s">
        <v>395</v>
      </c>
      <c r="F177" s="87">
        <v>1000000</v>
      </c>
      <c r="G177" s="87">
        <v>986.9</v>
      </c>
      <c r="H177" s="87">
        <v>0.5</v>
      </c>
    </row>
    <row r="178" spans="2:10">
      <c r="B178" s="88" t="s">
        <v>3024</v>
      </c>
      <c r="C178" s="116">
        <v>3.44</v>
      </c>
      <c r="D178" s="88" t="s">
        <v>69</v>
      </c>
      <c r="E178" s="88" t="s">
        <v>490</v>
      </c>
      <c r="F178" s="87">
        <v>500000</v>
      </c>
      <c r="G178" s="87">
        <v>492.08</v>
      </c>
      <c r="H178" s="87">
        <v>0.25</v>
      </c>
    </row>
    <row r="179" spans="2:10">
      <c r="B179" s="164" t="s">
        <v>150</v>
      </c>
      <c r="C179" s="167"/>
      <c r="D179" s="164"/>
      <c r="E179" s="164"/>
      <c r="F179" s="165"/>
      <c r="G179" s="165">
        <f>SUM(G174:G178)</f>
        <v>6915.78</v>
      </c>
      <c r="H179" s="165">
        <f>SUM(H174:H178)</f>
        <v>3.51</v>
      </c>
    </row>
    <row r="180" spans="2:10">
      <c r="B180" s="164" t="s">
        <v>2883</v>
      </c>
    </row>
    <row r="181" spans="2:10">
      <c r="B181" s="88" t="s">
        <v>261</v>
      </c>
      <c r="G181" s="87">
        <v>2441</v>
      </c>
      <c r="H181" s="87">
        <v>1.2406626860225078</v>
      </c>
    </row>
    <row r="182" spans="2:10">
      <c r="B182" s="88" t="s">
        <v>400</v>
      </c>
      <c r="G182" s="87">
        <v>195</v>
      </c>
      <c r="H182" s="87">
        <v>9.9110702078815657E-2</v>
      </c>
    </row>
    <row r="183" spans="2:10">
      <c r="B183" s="88" t="s">
        <v>401</v>
      </c>
      <c r="G183" s="87">
        <v>796</v>
      </c>
      <c r="H183" s="87">
        <v>0.40457496848583213</v>
      </c>
    </row>
    <row r="184" spans="2:10">
      <c r="B184" s="164" t="s">
        <v>2884</v>
      </c>
      <c r="C184" s="167"/>
      <c r="D184" s="164"/>
      <c r="E184" s="164"/>
      <c r="F184" s="165"/>
      <c r="G184" s="165">
        <f>SUM(G181:G183)</f>
        <v>3432</v>
      </c>
      <c r="H184" s="165">
        <f>SUM(H181:H183)</f>
        <v>1.7443483565871556</v>
      </c>
    </row>
    <row r="185" spans="2:10">
      <c r="B185" s="164" t="s">
        <v>403</v>
      </c>
      <c r="C185" s="167"/>
      <c r="D185" s="164"/>
      <c r="E185" s="164"/>
      <c r="F185" s="165"/>
      <c r="G185" s="165">
        <v>8997.6200000000008</v>
      </c>
      <c r="H185" s="165">
        <v>4.57</v>
      </c>
    </row>
    <row r="186" spans="2:10">
      <c r="B186" s="164" t="s">
        <v>404</v>
      </c>
      <c r="C186" s="167"/>
      <c r="D186" s="164"/>
      <c r="E186" s="164"/>
      <c r="F186" s="165"/>
      <c r="G186" s="165">
        <v>7748.5</v>
      </c>
      <c r="H186" s="165">
        <v>3.94</v>
      </c>
    </row>
    <row r="187" spans="2:10">
      <c r="B187" s="164" t="s">
        <v>153</v>
      </c>
      <c r="C187" s="167"/>
      <c r="D187" s="164"/>
      <c r="E187" s="164"/>
      <c r="F187" s="165"/>
      <c r="G187" s="165">
        <f>SUM(G119,G123,G136,G172,G179,G184,G185,G186)</f>
        <v>198197.62999999989</v>
      </c>
      <c r="H187" s="165">
        <f>+G187*100/G189</f>
        <v>100.73592953670423</v>
      </c>
      <c r="J187" s="89"/>
    </row>
    <row r="188" spans="2:10">
      <c r="B188" s="164" t="s">
        <v>154</v>
      </c>
      <c r="C188" s="167"/>
      <c r="D188" s="164"/>
      <c r="E188" s="164"/>
      <c r="F188" s="165"/>
      <c r="G188" s="165">
        <f>G189-G187</f>
        <v>-1447.9390887898917</v>
      </c>
      <c r="H188" s="165">
        <f>+G188*100/G189</f>
        <v>-0.73592953670423988</v>
      </c>
    </row>
    <row r="189" spans="2:10">
      <c r="B189" s="164" t="s">
        <v>155</v>
      </c>
      <c r="C189" s="167"/>
      <c r="D189" s="164"/>
      <c r="E189" s="164"/>
      <c r="F189" s="165"/>
      <c r="G189" s="165">
        <v>196749.69091121</v>
      </c>
      <c r="H189" s="165">
        <v>100</v>
      </c>
    </row>
    <row r="190" spans="2:10">
      <c r="B190" s="164" t="s">
        <v>156</v>
      </c>
    </row>
    <row r="191" spans="2:10">
      <c r="B191" s="164" t="s">
        <v>157</v>
      </c>
    </row>
    <row r="192" spans="2:10">
      <c r="B192" s="8" t="s">
        <v>3037</v>
      </c>
    </row>
    <row r="193" spans="2:3">
      <c r="B193" s="164" t="s">
        <v>160</v>
      </c>
    </row>
    <row r="194" spans="2:3">
      <c r="B194" s="164" t="s">
        <v>161</v>
      </c>
    </row>
    <row r="195" spans="2:3">
      <c r="B195" s="164" t="s">
        <v>162</v>
      </c>
    </row>
    <row r="196" spans="2:3">
      <c r="B196" s="164" t="s">
        <v>491</v>
      </c>
      <c r="C196" s="167"/>
    </row>
    <row r="197" spans="2:3">
      <c r="B197" s="164" t="s">
        <v>492</v>
      </c>
      <c r="C197" s="167"/>
    </row>
    <row r="198" spans="2:3">
      <c r="B198" s="164" t="s">
        <v>493</v>
      </c>
      <c r="C198" s="167"/>
    </row>
    <row r="199" spans="2:3">
      <c r="B199" s="164" t="s">
        <v>494</v>
      </c>
      <c r="C199" s="167"/>
    </row>
    <row r="200" spans="2:3">
      <c r="B200" s="164" t="s">
        <v>495</v>
      </c>
      <c r="C200" s="167"/>
    </row>
    <row r="201" spans="2:3">
      <c r="B201" s="164" t="s">
        <v>496</v>
      </c>
      <c r="C201" s="167"/>
    </row>
    <row r="202" spans="2:3">
      <c r="B202" s="164" t="s">
        <v>497</v>
      </c>
      <c r="C202" s="167"/>
    </row>
    <row r="203" spans="2:3">
      <c r="B203" s="164" t="s">
        <v>498</v>
      </c>
      <c r="C203" s="167"/>
    </row>
    <row r="204" spans="2:3">
      <c r="B204" s="164" t="s">
        <v>2367</v>
      </c>
      <c r="C204" s="167"/>
    </row>
    <row r="205" spans="2:3">
      <c r="B205" s="164" t="s">
        <v>175</v>
      </c>
    </row>
    <row r="206" spans="2:3">
      <c r="B206" s="164" t="s">
        <v>176</v>
      </c>
    </row>
    <row r="209" spans="2:12" s="214" customFormat="1" ht="14.25">
      <c r="B209" s="245" t="s">
        <v>3036</v>
      </c>
      <c r="C209" s="20"/>
      <c r="D209" s="252"/>
      <c r="E209" s="252"/>
      <c r="F209" s="215"/>
      <c r="G209" s="215"/>
      <c r="H209" s="215"/>
      <c r="I209" s="216"/>
      <c r="L209" s="216"/>
    </row>
    <row r="210" spans="2:12" s="214" customFormat="1" ht="25.5">
      <c r="B210" s="246" t="s">
        <v>2535</v>
      </c>
      <c r="C210" s="246" t="s">
        <v>3029</v>
      </c>
      <c r="D210" s="253"/>
      <c r="E210" s="253"/>
      <c r="F210" s="215"/>
      <c r="G210" s="215"/>
      <c r="H210" s="215"/>
      <c r="I210" s="216"/>
    </row>
    <row r="211" spans="2:12" s="214" customFormat="1">
      <c r="B211" s="247" t="s">
        <v>3030</v>
      </c>
      <c r="C211" s="248">
        <v>0</v>
      </c>
      <c r="D211" s="254"/>
      <c r="E211" s="244"/>
      <c r="F211" s="215"/>
      <c r="G211" s="215"/>
      <c r="H211" s="215"/>
      <c r="I211" s="216"/>
    </row>
    <row r="212" spans="2:12" s="214" customFormat="1">
      <c r="B212" s="247" t="s">
        <v>3031</v>
      </c>
      <c r="C212" s="248">
        <v>3432</v>
      </c>
      <c r="D212" s="254"/>
      <c r="E212" s="244"/>
      <c r="F212" s="215"/>
      <c r="G212" s="215"/>
      <c r="H212" s="215"/>
      <c r="I212" s="216"/>
    </row>
    <row r="213" spans="2:12" s="214" customFormat="1">
      <c r="B213" s="247" t="s">
        <v>3032</v>
      </c>
      <c r="C213" s="248">
        <v>3500</v>
      </c>
      <c r="D213" s="254"/>
      <c r="E213" s="244"/>
      <c r="F213" s="215"/>
      <c r="G213" s="215"/>
      <c r="H213" s="215"/>
      <c r="I213" s="216"/>
    </row>
    <row r="214" spans="2:12" s="214" customFormat="1">
      <c r="B214" s="247" t="s">
        <v>3033</v>
      </c>
      <c r="C214" s="248">
        <v>7000</v>
      </c>
      <c r="D214" s="254"/>
      <c r="E214" s="244"/>
      <c r="F214" s="215"/>
      <c r="G214" s="215"/>
      <c r="H214" s="215"/>
      <c r="I214" s="216"/>
    </row>
    <row r="215" spans="2:12" s="214" customFormat="1">
      <c r="B215" s="13" t="s">
        <v>3034</v>
      </c>
      <c r="C215" s="248">
        <v>0</v>
      </c>
      <c r="D215" s="254"/>
      <c r="E215" s="244"/>
      <c r="F215" s="215"/>
      <c r="G215" s="215"/>
      <c r="H215" s="215"/>
      <c r="I215" s="216"/>
    </row>
    <row r="216" spans="2:12" s="214" customFormat="1">
      <c r="B216" s="249" t="s">
        <v>3035</v>
      </c>
      <c r="C216" s="250">
        <f>SUM(C211:C215)</f>
        <v>13932</v>
      </c>
      <c r="D216" s="254"/>
      <c r="E216" s="244"/>
      <c r="F216" s="215"/>
      <c r="G216" s="215"/>
      <c r="H216" s="215"/>
      <c r="I216" s="216"/>
    </row>
    <row r="217" spans="2:12" s="214" customFormat="1">
      <c r="B217" s="241"/>
      <c r="C217" s="242"/>
      <c r="D217" s="254"/>
      <c r="E217" s="244"/>
      <c r="F217" s="215"/>
      <c r="G217" s="215"/>
      <c r="H217" s="215"/>
      <c r="I217" s="216"/>
    </row>
    <row r="219" spans="2:12" ht="15">
      <c r="B219" s="150" t="s">
        <v>2546</v>
      </c>
      <c r="C219" s="151">
        <v>44255</v>
      </c>
      <c r="L219" s="89"/>
    </row>
    <row r="220" spans="2:12" s="122" customFormat="1" ht="45">
      <c r="B220" s="171" t="s">
        <v>2547</v>
      </c>
      <c r="C220" s="171" t="s">
        <v>2548</v>
      </c>
      <c r="D220" s="90" t="s">
        <v>2549</v>
      </c>
      <c r="E220" s="171" t="s">
        <v>2550</v>
      </c>
      <c r="F220" s="171" t="s">
        <v>2551</v>
      </c>
      <c r="G220" s="172"/>
      <c r="H220" s="172"/>
      <c r="I220" s="200"/>
      <c r="L220" s="200"/>
    </row>
    <row r="221" spans="2:12" s="122" customFormat="1" ht="15">
      <c r="B221" s="188" t="s">
        <v>2556</v>
      </c>
      <c r="C221" s="189">
        <v>-78900</v>
      </c>
      <c r="D221" s="96">
        <v>2394.5740051467601</v>
      </c>
      <c r="E221" s="96">
        <v>2290.9</v>
      </c>
      <c r="F221" s="270">
        <v>13932</v>
      </c>
      <c r="G221" s="172"/>
      <c r="H221" s="172"/>
      <c r="I221" s="200"/>
    </row>
    <row r="222" spans="2:12" s="122" customFormat="1" ht="15">
      <c r="B222" s="188" t="s">
        <v>2557</v>
      </c>
      <c r="C222" s="189">
        <v>-42500</v>
      </c>
      <c r="D222" s="96">
        <v>1721.99890966057</v>
      </c>
      <c r="E222" s="96">
        <v>1743.85</v>
      </c>
      <c r="F222" s="270"/>
      <c r="G222" s="172"/>
      <c r="H222" s="172"/>
      <c r="I222" s="200"/>
    </row>
    <row r="223" spans="2:12" s="122" customFormat="1" ht="15">
      <c r="B223" s="188" t="s">
        <v>2560</v>
      </c>
      <c r="C223" s="189">
        <v>-18000</v>
      </c>
      <c r="D223" s="96">
        <v>732.21094864583301</v>
      </c>
      <c r="E223" s="96">
        <v>729.25</v>
      </c>
      <c r="F223" s="270"/>
      <c r="G223" s="172"/>
      <c r="H223" s="172"/>
      <c r="I223" s="200"/>
    </row>
    <row r="224" spans="2:12" s="122" customFormat="1" ht="15">
      <c r="B224" s="188" t="s">
        <v>2569</v>
      </c>
      <c r="C224" s="189">
        <v>-246600</v>
      </c>
      <c r="D224" s="96">
        <v>441.317949707602</v>
      </c>
      <c r="E224" s="96">
        <v>452.35</v>
      </c>
      <c r="F224" s="270"/>
      <c r="G224" s="172"/>
      <c r="H224" s="172"/>
      <c r="I224" s="200"/>
    </row>
    <row r="225" spans="2:9" s="122" customFormat="1" ht="15">
      <c r="B225" s="188" t="s">
        <v>2571</v>
      </c>
      <c r="C225" s="189">
        <v>-433134</v>
      </c>
      <c r="D225" s="96">
        <v>571.36620847905795</v>
      </c>
      <c r="E225" s="96">
        <v>559.1</v>
      </c>
      <c r="F225" s="270"/>
      <c r="G225" s="172"/>
      <c r="H225" s="172"/>
      <c r="I225" s="200"/>
    </row>
    <row r="226" spans="2:9" s="122" customFormat="1" ht="15">
      <c r="B226" s="188" t="s">
        <v>2574</v>
      </c>
      <c r="C226" s="189">
        <v>-6500</v>
      </c>
      <c r="D226" s="96">
        <v>3973.0134331540298</v>
      </c>
      <c r="E226" s="96">
        <v>3821.85</v>
      </c>
      <c r="F226" s="270"/>
      <c r="G226" s="172"/>
      <c r="H226" s="172"/>
      <c r="I226" s="200"/>
    </row>
    <row r="227" spans="2:9" s="122" customFormat="1" ht="15">
      <c r="B227" s="188" t="s">
        <v>2580</v>
      </c>
      <c r="C227" s="189">
        <v>-23500</v>
      </c>
      <c r="D227" s="96">
        <v>4617.38825566796</v>
      </c>
      <c r="E227" s="96">
        <v>4448.55</v>
      </c>
      <c r="F227" s="270"/>
      <c r="G227" s="172"/>
      <c r="H227" s="172"/>
      <c r="I227" s="200"/>
    </row>
    <row r="228" spans="2:9" s="122" customFormat="1" ht="15">
      <c r="B228" s="188" t="s">
        <v>2581</v>
      </c>
      <c r="C228" s="189">
        <v>-162500</v>
      </c>
      <c r="D228" s="96">
        <v>506.27616355029602</v>
      </c>
      <c r="E228" s="96">
        <v>505.2</v>
      </c>
      <c r="F228" s="270"/>
      <c r="G228" s="172"/>
      <c r="H228" s="172"/>
      <c r="I228" s="200"/>
    </row>
    <row r="229" spans="2:9" s="122" customFormat="1" ht="15">
      <c r="B229" s="188" t="s">
        <v>2582</v>
      </c>
      <c r="C229" s="189">
        <v>-35400</v>
      </c>
      <c r="D229" s="96">
        <v>3539.1365314847899</v>
      </c>
      <c r="E229" s="96">
        <v>3382.4</v>
      </c>
      <c r="F229" s="270"/>
      <c r="G229" s="172"/>
      <c r="H229" s="172"/>
      <c r="I229" s="200"/>
    </row>
    <row r="230" spans="2:9" s="122" customFormat="1" ht="15">
      <c r="B230" s="188" t="s">
        <v>2589</v>
      </c>
      <c r="C230" s="189">
        <v>-77900</v>
      </c>
      <c r="D230" s="96">
        <v>1231.35173480663</v>
      </c>
      <c r="E230" s="96">
        <v>1208</v>
      </c>
      <c r="F230" s="270"/>
      <c r="G230" s="172"/>
      <c r="H230" s="172"/>
      <c r="I230" s="200"/>
    </row>
    <row r="231" spans="2:9" s="122" customFormat="1" ht="15">
      <c r="B231" s="188" t="s">
        <v>2594</v>
      </c>
      <c r="C231" s="189">
        <v>-10500</v>
      </c>
      <c r="D231" s="96">
        <v>2194.6682526232698</v>
      </c>
      <c r="E231" s="96">
        <v>2139.75</v>
      </c>
      <c r="F231" s="270"/>
      <c r="G231" s="172"/>
      <c r="H231" s="172"/>
      <c r="I231" s="200"/>
    </row>
    <row r="232" spans="2:9" s="122" customFormat="1" ht="15">
      <c r="B232" s="188" t="s">
        <v>2595</v>
      </c>
      <c r="C232" s="189">
        <v>-332100</v>
      </c>
      <c r="D232" s="96">
        <v>243.31944845173001</v>
      </c>
      <c r="E232" s="96">
        <v>242.8</v>
      </c>
      <c r="F232" s="270"/>
      <c r="G232" s="172"/>
      <c r="H232" s="172"/>
      <c r="I232" s="200"/>
    </row>
    <row r="233" spans="2:9" s="122" customFormat="1" ht="15">
      <c r="B233" s="188" t="s">
        <v>2596</v>
      </c>
      <c r="C233" s="189">
        <v>-97200</v>
      </c>
      <c r="D233" s="96">
        <v>2690.4813975186098</v>
      </c>
      <c r="E233" s="96">
        <v>2551.15</v>
      </c>
      <c r="F233" s="270"/>
      <c r="G233" s="172"/>
      <c r="H233" s="172"/>
      <c r="I233" s="200"/>
    </row>
    <row r="234" spans="2:9" s="122" customFormat="1" ht="15">
      <c r="B234" s="188" t="s">
        <v>2601</v>
      </c>
      <c r="C234" s="189">
        <v>-688875</v>
      </c>
      <c r="D234" s="96">
        <v>627.34172396136103</v>
      </c>
      <c r="E234" s="96">
        <v>599.85</v>
      </c>
      <c r="F234" s="270"/>
      <c r="G234" s="172"/>
      <c r="H234" s="172"/>
      <c r="I234" s="200"/>
    </row>
    <row r="235" spans="2:9" s="122" customFormat="1" ht="15">
      <c r="B235" s="188" t="s">
        <v>2602</v>
      </c>
      <c r="C235" s="189">
        <v>-48000</v>
      </c>
      <c r="D235" s="96">
        <v>208.988933766044</v>
      </c>
      <c r="E235" s="96">
        <v>205.15</v>
      </c>
      <c r="F235" s="270"/>
      <c r="G235" s="172"/>
      <c r="H235" s="172"/>
      <c r="I235" s="200"/>
    </row>
    <row r="236" spans="2:9" s="122" customFormat="1" ht="15">
      <c r="B236" s="220" t="s">
        <v>2603</v>
      </c>
      <c r="C236" s="221">
        <v>-1200</v>
      </c>
      <c r="D236" s="96">
        <v>1291.1982902449699</v>
      </c>
      <c r="E236" s="96">
        <v>1260.95</v>
      </c>
      <c r="F236" s="270"/>
      <c r="G236" s="172"/>
      <c r="H236" s="172"/>
      <c r="I236" s="200"/>
    </row>
    <row r="237" spans="2:9" s="122" customFormat="1" ht="15">
      <c r="B237" s="188" t="s">
        <v>2605</v>
      </c>
      <c r="C237" s="189">
        <v>-123750</v>
      </c>
      <c r="D237" s="96">
        <v>512.63409471361001</v>
      </c>
      <c r="E237" s="96">
        <v>494.95</v>
      </c>
      <c r="F237" s="270"/>
      <c r="G237" s="172"/>
      <c r="H237" s="172"/>
      <c r="I237" s="200"/>
    </row>
    <row r="238" spans="2:9" s="122" customFormat="1" ht="15">
      <c r="B238" s="188" t="s">
        <v>2616</v>
      </c>
      <c r="C238" s="189">
        <v>-90100</v>
      </c>
      <c r="D238" s="96">
        <v>1018.48154410241</v>
      </c>
      <c r="E238" s="96">
        <v>1020.4</v>
      </c>
      <c r="F238" s="270"/>
      <c r="G238" s="172"/>
      <c r="H238" s="172"/>
      <c r="I238" s="200"/>
    </row>
    <row r="239" spans="2:9" s="122" customFormat="1" ht="15">
      <c r="B239" s="188" t="s">
        <v>2617</v>
      </c>
      <c r="C239" s="189">
        <v>-153525</v>
      </c>
      <c r="D239" s="96">
        <v>1482.3605152374901</v>
      </c>
      <c r="E239" s="96">
        <v>1450.6</v>
      </c>
      <c r="F239" s="270"/>
      <c r="G239" s="172"/>
      <c r="H239" s="172"/>
      <c r="I239" s="200"/>
    </row>
    <row r="240" spans="2:9" s="122" customFormat="1" ht="15">
      <c r="B240" s="188" t="s">
        <v>2823</v>
      </c>
      <c r="C240" s="189">
        <v>-633604</v>
      </c>
      <c r="D240" s="96">
        <v>89.762703060586702</v>
      </c>
      <c r="E240" s="96">
        <v>104.3</v>
      </c>
      <c r="F240" s="270"/>
      <c r="G240" s="172"/>
      <c r="H240" s="172"/>
      <c r="I240" s="200"/>
    </row>
    <row r="241" spans="2:9" s="122" customFormat="1" ht="15">
      <c r="B241" s="188" t="s">
        <v>2620</v>
      </c>
      <c r="C241" s="189">
        <v>-214200</v>
      </c>
      <c r="D241" s="96">
        <v>853.24640322205005</v>
      </c>
      <c r="E241" s="96">
        <v>811.05</v>
      </c>
      <c r="F241" s="270"/>
      <c r="G241" s="172"/>
      <c r="H241" s="172"/>
      <c r="I241" s="200"/>
    </row>
    <row r="242" spans="2:9" s="122" customFormat="1" ht="15">
      <c r="B242" s="188" t="s">
        <v>2623</v>
      </c>
      <c r="C242" s="189">
        <v>-25100</v>
      </c>
      <c r="D242" s="96">
        <v>7253.3735272286804</v>
      </c>
      <c r="E242" s="96">
        <v>6902.1</v>
      </c>
      <c r="F242" s="270"/>
      <c r="G242" s="172"/>
      <c r="H242" s="172"/>
      <c r="I242" s="200"/>
    </row>
    <row r="243" spans="2:9" s="122" customFormat="1" ht="15">
      <c r="B243" s="188" t="s">
        <v>2627</v>
      </c>
      <c r="C243" s="189">
        <v>-407500</v>
      </c>
      <c r="D243" s="96">
        <v>652.73880576496697</v>
      </c>
      <c r="E243" s="96">
        <v>679.95</v>
      </c>
      <c r="F243" s="270"/>
      <c r="G243" s="172"/>
      <c r="H243" s="172"/>
      <c r="I243" s="200"/>
    </row>
    <row r="244" spans="2:9" s="122" customFormat="1" ht="15">
      <c r="B244" s="188" t="s">
        <v>2635</v>
      </c>
      <c r="C244" s="189">
        <v>-837900</v>
      </c>
      <c r="D244" s="96">
        <v>103.47393523427201</v>
      </c>
      <c r="E244" s="96">
        <v>107.6</v>
      </c>
      <c r="F244" s="270"/>
      <c r="G244" s="172"/>
      <c r="H244" s="172"/>
      <c r="I244" s="200"/>
    </row>
    <row r="245" spans="2:9" s="122" customFormat="1" ht="15">
      <c r="B245" s="188" t="s">
        <v>2642</v>
      </c>
      <c r="C245" s="189">
        <v>-173600</v>
      </c>
      <c r="D245" s="96">
        <v>607.79533384895399</v>
      </c>
      <c r="E245" s="96">
        <v>598.6</v>
      </c>
      <c r="F245" s="270"/>
      <c r="G245" s="172"/>
      <c r="H245" s="172"/>
      <c r="I245" s="200"/>
    </row>
    <row r="246" spans="2:9" s="122" customFormat="1" ht="15">
      <c r="B246" s="188" t="s">
        <v>2644</v>
      </c>
      <c r="C246" s="189">
        <v>-546000</v>
      </c>
      <c r="D246" s="96">
        <v>394.45137150135503</v>
      </c>
      <c r="E246" s="96">
        <v>392.3</v>
      </c>
      <c r="F246" s="270"/>
      <c r="G246" s="172"/>
      <c r="H246" s="172"/>
      <c r="I246" s="200"/>
    </row>
    <row r="247" spans="2:9" s="122" customFormat="1" ht="15">
      <c r="B247" s="188" t="s">
        <v>2651</v>
      </c>
      <c r="C247" s="189">
        <v>-99750</v>
      </c>
      <c r="D247" s="96">
        <v>869.88327285801302</v>
      </c>
      <c r="E247" s="96">
        <v>870.85</v>
      </c>
      <c r="F247" s="270"/>
      <c r="G247" s="172"/>
      <c r="H247" s="172"/>
      <c r="I247" s="200"/>
    </row>
    <row r="248" spans="2:9" s="122" customFormat="1" ht="15">
      <c r="B248" s="188" t="s">
        <v>2653</v>
      </c>
      <c r="C248" s="189">
        <v>-342000</v>
      </c>
      <c r="D248" s="96">
        <v>323.86986863451398</v>
      </c>
      <c r="E248" s="96">
        <v>324.95</v>
      </c>
      <c r="F248" s="270"/>
      <c r="G248" s="172"/>
      <c r="H248" s="172"/>
      <c r="I248" s="200"/>
    </row>
    <row r="249" spans="2:9" s="122" customFormat="1" ht="15">
      <c r="B249" s="188" t="s">
        <v>2655</v>
      </c>
      <c r="C249" s="189">
        <v>-273700</v>
      </c>
      <c r="D249" s="96">
        <v>697.47187756796802</v>
      </c>
      <c r="E249" s="96">
        <v>718.25</v>
      </c>
      <c r="F249" s="270"/>
      <c r="G249" s="172"/>
      <c r="H249" s="172"/>
      <c r="I249" s="200"/>
    </row>
    <row r="250" spans="2:9" s="122" customFormat="1" ht="15">
      <c r="B250" s="188" t="s">
        <v>2656</v>
      </c>
      <c r="C250" s="189">
        <v>-133650</v>
      </c>
      <c r="D250" s="96">
        <v>630.11081418170295</v>
      </c>
      <c r="E250" s="96">
        <v>612.35</v>
      </c>
      <c r="F250" s="270"/>
      <c r="G250" s="172"/>
      <c r="H250" s="172"/>
      <c r="I250" s="200"/>
    </row>
    <row r="251" spans="2:9" s="122" customFormat="1" ht="15">
      <c r="B251" s="188" t="s">
        <v>2657</v>
      </c>
      <c r="C251" s="189">
        <v>-1701000</v>
      </c>
      <c r="D251" s="96">
        <v>90.435869421241605</v>
      </c>
      <c r="E251" s="96">
        <v>95.55</v>
      </c>
      <c r="F251" s="270"/>
      <c r="G251" s="172"/>
      <c r="H251" s="172"/>
      <c r="I251" s="200"/>
    </row>
    <row r="252" spans="2:9" s="122" customFormat="1" ht="15">
      <c r="B252" s="188" t="s">
        <v>2659</v>
      </c>
      <c r="C252" s="189">
        <v>-55500</v>
      </c>
      <c r="D252" s="96">
        <v>1435.9318200136299</v>
      </c>
      <c r="E252" s="96">
        <v>1411.7</v>
      </c>
      <c r="F252" s="270"/>
      <c r="G252" s="172"/>
      <c r="H252" s="172"/>
      <c r="I252" s="200"/>
    </row>
    <row r="253" spans="2:9" s="122" customFormat="1" ht="15">
      <c r="B253" s="188" t="s">
        <v>2660</v>
      </c>
      <c r="C253" s="189">
        <v>-27600</v>
      </c>
      <c r="D253" s="96">
        <v>3022.69257093023</v>
      </c>
      <c r="E253" s="96">
        <v>2909</v>
      </c>
      <c r="F253" s="270"/>
      <c r="G253" s="172"/>
      <c r="H253" s="172"/>
      <c r="I253" s="200"/>
    </row>
    <row r="254" spans="2:9" s="122" customFormat="1" ht="15">
      <c r="B254" s="188" t="s">
        <v>2661</v>
      </c>
      <c r="C254" s="189">
        <v>-117600</v>
      </c>
      <c r="D254" s="96">
        <v>969.39250029239804</v>
      </c>
      <c r="E254" s="96">
        <v>923.65</v>
      </c>
      <c r="F254" s="270"/>
      <c r="G254" s="172"/>
      <c r="H254" s="172"/>
      <c r="I254" s="200"/>
    </row>
    <row r="255" spans="2:9" s="122" customFormat="1" ht="15">
      <c r="B255" s="188" t="s">
        <v>2666</v>
      </c>
      <c r="C255" s="189">
        <v>-40000</v>
      </c>
      <c r="D255" s="96">
        <v>558.10143360910797</v>
      </c>
      <c r="E255" s="96">
        <v>536.5</v>
      </c>
      <c r="F255" s="270"/>
      <c r="G255" s="172"/>
      <c r="H255" s="172"/>
      <c r="I255" s="200"/>
    </row>
    <row r="257" spans="2:9">
      <c r="B257" s="222" t="s">
        <v>2824</v>
      </c>
      <c r="C257" s="202">
        <v>0.2147</v>
      </c>
    </row>
    <row r="259" spans="2:9" s="123" customFormat="1" ht="15.75">
      <c r="B259" s="144" t="s">
        <v>2671</v>
      </c>
      <c r="C259" s="97" t="s">
        <v>2817</v>
      </c>
      <c r="F259" s="183"/>
      <c r="G259" s="183"/>
      <c r="H259" s="183"/>
      <c r="I259" s="223"/>
    </row>
    <row r="260" spans="2:9" ht="15">
      <c r="B260" s="134" t="s">
        <v>2674</v>
      </c>
      <c r="C260" s="135">
        <v>9</v>
      </c>
    </row>
    <row r="261" spans="2:9" ht="15">
      <c r="B261" s="134" t="s">
        <v>2908</v>
      </c>
      <c r="C261" s="135">
        <v>3</v>
      </c>
    </row>
    <row r="262" spans="2:9" ht="15">
      <c r="B262" s="134" t="s">
        <v>2675</v>
      </c>
      <c r="C262" s="135">
        <v>7</v>
      </c>
    </row>
    <row r="263" spans="2:9" ht="15">
      <c r="B263" s="134" t="s">
        <v>2909</v>
      </c>
      <c r="C263" s="135">
        <v>5</v>
      </c>
    </row>
    <row r="264" spans="2:9" ht="15">
      <c r="B264" s="134" t="s">
        <v>2678</v>
      </c>
      <c r="C264" s="135">
        <v>2</v>
      </c>
    </row>
    <row r="265" spans="2:9" ht="15">
      <c r="B265" s="134" t="s">
        <v>2912</v>
      </c>
      <c r="C265" s="135">
        <v>3</v>
      </c>
    </row>
    <row r="266" spans="2:9" ht="15">
      <c r="B266" s="134" t="s">
        <v>2825</v>
      </c>
      <c r="C266" s="135">
        <v>4</v>
      </c>
    </row>
    <row r="267" spans="2:9" ht="15">
      <c r="B267" s="134" t="s">
        <v>2921</v>
      </c>
      <c r="C267" s="135">
        <v>4</v>
      </c>
    </row>
    <row r="268" spans="2:9" ht="15">
      <c r="B268" s="134" t="s">
        <v>2687</v>
      </c>
      <c r="C268" s="135">
        <v>6</v>
      </c>
    </row>
    <row r="269" spans="2:9" ht="15">
      <c r="B269" s="134" t="s">
        <v>2922</v>
      </c>
      <c r="C269" s="135">
        <v>1</v>
      </c>
    </row>
    <row r="270" spans="2:9" ht="15">
      <c r="B270" s="134" t="s">
        <v>2690</v>
      </c>
      <c r="C270" s="135">
        <v>5</v>
      </c>
    </row>
    <row r="271" spans="2:9" ht="15">
      <c r="B271" s="134" t="s">
        <v>2925</v>
      </c>
      <c r="C271" s="135">
        <v>3</v>
      </c>
    </row>
    <row r="272" spans="2:9" ht="15">
      <c r="B272" s="134" t="s">
        <v>2702</v>
      </c>
      <c r="C272" s="135">
        <v>5</v>
      </c>
    </row>
    <row r="273" spans="2:3" ht="15">
      <c r="B273" s="134" t="s">
        <v>2933</v>
      </c>
      <c r="C273" s="135">
        <v>6</v>
      </c>
    </row>
    <row r="274" spans="2:3" ht="15">
      <c r="B274" s="134" t="s">
        <v>2703</v>
      </c>
      <c r="C274" s="135">
        <v>7</v>
      </c>
    </row>
    <row r="275" spans="2:3" ht="15">
      <c r="B275" s="134" t="s">
        <v>2934</v>
      </c>
      <c r="C275" s="135">
        <v>3</v>
      </c>
    </row>
    <row r="276" spans="2:3" ht="15">
      <c r="B276" s="134" t="s">
        <v>2704</v>
      </c>
      <c r="C276" s="135">
        <v>7</v>
      </c>
    </row>
    <row r="277" spans="2:3" ht="15">
      <c r="B277" s="134" t="s">
        <v>2705</v>
      </c>
      <c r="C277" s="135">
        <v>4</v>
      </c>
    </row>
    <row r="278" spans="2:3" ht="15">
      <c r="B278" s="134" t="s">
        <v>2706</v>
      </c>
      <c r="C278" s="135">
        <v>1</v>
      </c>
    </row>
    <row r="279" spans="2:3" ht="15">
      <c r="B279" s="134" t="s">
        <v>2711</v>
      </c>
      <c r="C279" s="135">
        <v>3</v>
      </c>
    </row>
    <row r="280" spans="2:3" ht="15">
      <c r="B280" s="134" t="s">
        <v>2941</v>
      </c>
      <c r="C280" s="135">
        <v>3</v>
      </c>
    </row>
    <row r="281" spans="2:3" ht="15">
      <c r="B281" s="134" t="s">
        <v>2718</v>
      </c>
      <c r="C281" s="135">
        <v>1</v>
      </c>
    </row>
    <row r="282" spans="2:3" ht="15">
      <c r="B282" s="134" t="s">
        <v>2720</v>
      </c>
      <c r="C282" s="135">
        <v>3</v>
      </c>
    </row>
    <row r="283" spans="2:3" ht="15">
      <c r="B283" s="134" t="s">
        <v>2721</v>
      </c>
      <c r="C283" s="135">
        <v>3</v>
      </c>
    </row>
    <row r="284" spans="2:3" ht="15">
      <c r="B284" s="134" t="s">
        <v>2722</v>
      </c>
      <c r="C284" s="135">
        <v>6</v>
      </c>
    </row>
    <row r="285" spans="2:3" ht="15">
      <c r="B285" s="134" t="s">
        <v>2948</v>
      </c>
      <c r="C285" s="135">
        <v>3</v>
      </c>
    </row>
    <row r="286" spans="2:3" ht="15">
      <c r="B286" s="134" t="s">
        <v>2723</v>
      </c>
      <c r="C286" s="135">
        <v>5</v>
      </c>
    </row>
    <row r="287" spans="2:3" ht="15">
      <c r="B287" s="134" t="s">
        <v>2949</v>
      </c>
      <c r="C287" s="135">
        <v>3</v>
      </c>
    </row>
    <row r="288" spans="2:3" ht="15">
      <c r="B288" s="134" t="s">
        <v>2724</v>
      </c>
      <c r="C288" s="135">
        <v>5</v>
      </c>
    </row>
    <row r="289" spans="2:3" ht="15">
      <c r="B289" s="134" t="s">
        <v>2826</v>
      </c>
      <c r="C289" s="135">
        <v>3</v>
      </c>
    </row>
    <row r="290" spans="2:3" ht="15">
      <c r="B290" s="134" t="s">
        <v>2730</v>
      </c>
      <c r="C290" s="135">
        <v>1</v>
      </c>
    </row>
    <row r="291" spans="2:3" ht="15">
      <c r="B291" s="134" t="s">
        <v>2731</v>
      </c>
      <c r="C291" s="135">
        <v>5</v>
      </c>
    </row>
    <row r="292" spans="2:3" ht="15">
      <c r="B292" s="134" t="s">
        <v>2953</v>
      </c>
      <c r="C292" s="135">
        <v>1</v>
      </c>
    </row>
    <row r="293" spans="2:3" ht="15">
      <c r="B293" s="134" t="s">
        <v>2954</v>
      </c>
      <c r="C293" s="135">
        <v>1</v>
      </c>
    </row>
    <row r="294" spans="2:3" ht="15">
      <c r="B294" s="134" t="s">
        <v>2956</v>
      </c>
      <c r="C294" s="135">
        <v>3</v>
      </c>
    </row>
    <row r="295" spans="2:3" ht="15">
      <c r="B295" s="134" t="s">
        <v>2738</v>
      </c>
      <c r="C295" s="135">
        <v>6</v>
      </c>
    </row>
    <row r="296" spans="2:3" ht="15">
      <c r="B296" s="134" t="s">
        <v>2741</v>
      </c>
      <c r="C296" s="135">
        <v>2</v>
      </c>
    </row>
    <row r="297" spans="2:3" ht="15">
      <c r="B297" s="134" t="s">
        <v>2744</v>
      </c>
      <c r="C297" s="135">
        <v>3</v>
      </c>
    </row>
    <row r="298" spans="2:3" ht="15">
      <c r="B298" s="134" t="s">
        <v>2966</v>
      </c>
      <c r="C298" s="135">
        <v>3</v>
      </c>
    </row>
    <row r="299" spans="2:3" ht="15">
      <c r="B299" s="134" t="s">
        <v>2745</v>
      </c>
      <c r="C299" s="135">
        <v>2</v>
      </c>
    </row>
    <row r="300" spans="2:3" ht="15">
      <c r="B300" s="134" t="s">
        <v>2967</v>
      </c>
      <c r="C300" s="135">
        <v>2</v>
      </c>
    </row>
    <row r="301" spans="2:3" ht="15">
      <c r="B301" s="134" t="s">
        <v>2827</v>
      </c>
      <c r="C301" s="135">
        <v>2</v>
      </c>
    </row>
    <row r="302" spans="2:3" ht="15">
      <c r="B302" s="134" t="s">
        <v>2748</v>
      </c>
      <c r="C302" s="135">
        <v>3</v>
      </c>
    </row>
    <row r="303" spans="2:3" ht="15">
      <c r="B303" s="134" t="s">
        <v>2970</v>
      </c>
      <c r="C303" s="135">
        <v>5</v>
      </c>
    </row>
    <row r="304" spans="2:3" ht="15">
      <c r="B304" s="134" t="s">
        <v>2751</v>
      </c>
      <c r="C304" s="135">
        <v>6</v>
      </c>
    </row>
    <row r="305" spans="2:3" ht="15">
      <c r="B305" s="134" t="s">
        <v>2752</v>
      </c>
      <c r="C305" s="135">
        <v>8</v>
      </c>
    </row>
    <row r="306" spans="2:3" ht="15">
      <c r="B306" s="134" t="s">
        <v>2757</v>
      </c>
      <c r="C306" s="135">
        <v>1</v>
      </c>
    </row>
    <row r="307" spans="2:3" ht="15">
      <c r="B307" s="134" t="s">
        <v>2758</v>
      </c>
      <c r="C307" s="135">
        <v>2</v>
      </c>
    </row>
    <row r="308" spans="2:3" ht="15">
      <c r="B308" s="134" t="s">
        <v>2767</v>
      </c>
      <c r="C308" s="135">
        <v>2</v>
      </c>
    </row>
    <row r="309" spans="2:3" ht="15">
      <c r="B309" s="134" t="s">
        <v>2981</v>
      </c>
      <c r="C309" s="135">
        <v>2</v>
      </c>
    </row>
    <row r="310" spans="2:3" ht="15">
      <c r="B310" s="134" t="s">
        <v>2988</v>
      </c>
      <c r="C310" s="135">
        <v>1</v>
      </c>
    </row>
    <row r="311" spans="2:3" ht="15">
      <c r="B311" s="134" t="s">
        <v>2777</v>
      </c>
      <c r="C311" s="135">
        <v>9</v>
      </c>
    </row>
    <row r="312" spans="2:3" ht="15">
      <c r="B312" s="134" t="s">
        <v>2990</v>
      </c>
      <c r="C312" s="135">
        <v>2</v>
      </c>
    </row>
    <row r="313" spans="2:3" ht="15">
      <c r="B313" s="134" t="s">
        <v>2779</v>
      </c>
      <c r="C313" s="135">
        <v>4</v>
      </c>
    </row>
    <row r="314" spans="2:3" ht="15">
      <c r="B314" s="134" t="s">
        <v>2992</v>
      </c>
      <c r="C314" s="135">
        <v>1</v>
      </c>
    </row>
    <row r="315" spans="2:3" ht="15">
      <c r="B315" s="134" t="s">
        <v>2787</v>
      </c>
      <c r="C315" s="135">
        <v>9</v>
      </c>
    </row>
    <row r="316" spans="2:3" ht="15">
      <c r="B316" s="134" t="s">
        <v>2998</v>
      </c>
      <c r="C316" s="135">
        <v>3</v>
      </c>
    </row>
    <row r="317" spans="2:3" ht="15">
      <c r="B317" s="134" t="s">
        <v>2789</v>
      </c>
      <c r="C317" s="135">
        <v>4</v>
      </c>
    </row>
    <row r="318" spans="2:3" ht="15">
      <c r="B318" s="134" t="s">
        <v>3000</v>
      </c>
      <c r="C318" s="135">
        <v>3</v>
      </c>
    </row>
    <row r="319" spans="2:3" ht="15">
      <c r="B319" s="134" t="s">
        <v>2790</v>
      </c>
      <c r="C319" s="135">
        <v>2</v>
      </c>
    </row>
    <row r="320" spans="2:3" ht="15">
      <c r="B320" s="134" t="s">
        <v>3002</v>
      </c>
      <c r="C320" s="135">
        <v>2</v>
      </c>
    </row>
    <row r="321" spans="2:9" ht="15">
      <c r="B321" s="134" t="s">
        <v>2791</v>
      </c>
      <c r="C321" s="135">
        <v>7</v>
      </c>
    </row>
    <row r="322" spans="2:9" ht="15">
      <c r="B322" s="134" t="s">
        <v>3003</v>
      </c>
      <c r="C322" s="135">
        <v>5</v>
      </c>
    </row>
    <row r="323" spans="2:9" ht="15">
      <c r="B323" s="134" t="s">
        <v>2792</v>
      </c>
      <c r="C323" s="135">
        <v>3</v>
      </c>
    </row>
    <row r="324" spans="2:9" ht="15">
      <c r="B324" s="134" t="s">
        <v>2793</v>
      </c>
      <c r="C324" s="135">
        <v>7</v>
      </c>
    </row>
    <row r="325" spans="2:9" ht="15">
      <c r="B325" s="134" t="s">
        <v>2795</v>
      </c>
      <c r="C325" s="135">
        <v>5</v>
      </c>
    </row>
    <row r="326" spans="2:9" ht="15">
      <c r="B326" s="134" t="s">
        <v>3005</v>
      </c>
      <c r="C326" s="135">
        <v>5</v>
      </c>
    </row>
    <row r="327" spans="2:9" ht="15">
      <c r="B327" s="134" t="s">
        <v>2796</v>
      </c>
      <c r="C327" s="135">
        <v>13</v>
      </c>
    </row>
    <row r="328" spans="2:9" ht="15">
      <c r="B328" s="134" t="s">
        <v>3006</v>
      </c>
      <c r="C328" s="135">
        <v>8</v>
      </c>
    </row>
    <row r="329" spans="2:9" ht="15">
      <c r="B329" s="134" t="s">
        <v>2797</v>
      </c>
      <c r="C329" s="135">
        <v>10</v>
      </c>
    </row>
    <row r="330" spans="2:9" ht="15">
      <c r="B330" s="134" t="s">
        <v>2798</v>
      </c>
      <c r="C330" s="135">
        <v>4</v>
      </c>
    </row>
    <row r="331" spans="2:9" ht="15">
      <c r="B331" s="134" t="s">
        <v>2802</v>
      </c>
      <c r="C331" s="135">
        <v>4</v>
      </c>
    </row>
    <row r="332" spans="2:9" ht="15">
      <c r="B332" s="134" t="s">
        <v>2803</v>
      </c>
      <c r="C332" s="135">
        <v>3</v>
      </c>
    </row>
    <row r="334" spans="2:9" s="123" customFormat="1" ht="15.75">
      <c r="B334" s="144" t="s">
        <v>2828</v>
      </c>
      <c r="C334" s="97" t="s">
        <v>2817</v>
      </c>
      <c r="F334" s="183"/>
      <c r="G334" s="183"/>
      <c r="H334" s="183"/>
      <c r="I334" s="223"/>
    </row>
    <row r="335" spans="2:9" ht="15">
      <c r="B335" s="134" t="s">
        <v>2674</v>
      </c>
      <c r="C335" s="135">
        <v>9</v>
      </c>
    </row>
    <row r="336" spans="2:9" ht="15">
      <c r="B336" s="134" t="s">
        <v>2908</v>
      </c>
      <c r="C336" s="135">
        <v>3</v>
      </c>
    </row>
    <row r="337" spans="2:3" ht="15">
      <c r="B337" s="134" t="s">
        <v>2675</v>
      </c>
      <c r="C337" s="135">
        <v>7</v>
      </c>
    </row>
    <row r="338" spans="2:3" ht="15">
      <c r="B338" s="134" t="s">
        <v>2909</v>
      </c>
      <c r="C338" s="135">
        <v>5</v>
      </c>
    </row>
    <row r="339" spans="2:3" ht="15">
      <c r="B339" s="134" t="s">
        <v>2678</v>
      </c>
      <c r="C339" s="135">
        <v>2</v>
      </c>
    </row>
    <row r="340" spans="2:3" ht="15">
      <c r="B340" s="134" t="s">
        <v>2912</v>
      </c>
      <c r="C340" s="135">
        <v>3</v>
      </c>
    </row>
    <row r="341" spans="2:3" ht="15">
      <c r="B341" s="134" t="s">
        <v>2825</v>
      </c>
      <c r="C341" s="135">
        <v>4</v>
      </c>
    </row>
    <row r="342" spans="2:3" ht="15">
      <c r="B342" s="134" t="s">
        <v>2921</v>
      </c>
      <c r="C342" s="135">
        <v>4</v>
      </c>
    </row>
    <row r="343" spans="2:3" ht="15">
      <c r="B343" s="134" t="s">
        <v>2687</v>
      </c>
      <c r="C343" s="135">
        <v>6</v>
      </c>
    </row>
    <row r="344" spans="2:3" ht="15">
      <c r="B344" s="134" t="s">
        <v>2922</v>
      </c>
      <c r="C344" s="135">
        <v>1</v>
      </c>
    </row>
    <row r="345" spans="2:3" ht="15">
      <c r="B345" s="134" t="s">
        <v>2690</v>
      </c>
      <c r="C345" s="135">
        <v>5</v>
      </c>
    </row>
    <row r="346" spans="2:3" ht="15">
      <c r="B346" s="134" t="s">
        <v>2925</v>
      </c>
      <c r="C346" s="135">
        <v>3</v>
      </c>
    </row>
    <row r="347" spans="2:3" ht="15">
      <c r="B347" s="134" t="s">
        <v>2702</v>
      </c>
      <c r="C347" s="135">
        <v>5</v>
      </c>
    </row>
    <row r="348" spans="2:3" ht="15">
      <c r="B348" s="134" t="s">
        <v>2933</v>
      </c>
      <c r="C348" s="135">
        <v>6</v>
      </c>
    </row>
    <row r="349" spans="2:3" ht="15">
      <c r="B349" s="134" t="s">
        <v>2703</v>
      </c>
      <c r="C349" s="135">
        <v>7</v>
      </c>
    </row>
    <row r="350" spans="2:3" ht="15">
      <c r="B350" s="134" t="s">
        <v>2934</v>
      </c>
      <c r="C350" s="135">
        <v>3</v>
      </c>
    </row>
    <row r="351" spans="2:3" ht="15">
      <c r="B351" s="134" t="s">
        <v>2704</v>
      </c>
      <c r="C351" s="135">
        <v>7</v>
      </c>
    </row>
    <row r="352" spans="2:3" ht="15">
      <c r="B352" s="134" t="s">
        <v>2705</v>
      </c>
      <c r="C352" s="135">
        <v>4</v>
      </c>
    </row>
    <row r="353" spans="2:3" ht="15">
      <c r="B353" s="134" t="s">
        <v>2706</v>
      </c>
      <c r="C353" s="135">
        <v>1</v>
      </c>
    </row>
    <row r="354" spans="2:3" ht="15">
      <c r="B354" s="134" t="s">
        <v>2711</v>
      </c>
      <c r="C354" s="135">
        <v>3</v>
      </c>
    </row>
    <row r="355" spans="2:3" ht="15">
      <c r="B355" s="134" t="s">
        <v>2941</v>
      </c>
      <c r="C355" s="135">
        <v>3</v>
      </c>
    </row>
    <row r="356" spans="2:3" ht="15">
      <c r="B356" s="134" t="s">
        <v>2718</v>
      </c>
      <c r="C356" s="135">
        <v>1</v>
      </c>
    </row>
    <row r="357" spans="2:3" ht="15">
      <c r="B357" s="134" t="s">
        <v>2720</v>
      </c>
      <c r="C357" s="135">
        <v>3</v>
      </c>
    </row>
    <row r="358" spans="2:3" ht="15">
      <c r="B358" s="134" t="s">
        <v>2721</v>
      </c>
      <c r="C358" s="135">
        <v>3</v>
      </c>
    </row>
    <row r="359" spans="2:3" ht="15">
      <c r="B359" s="134" t="s">
        <v>2722</v>
      </c>
      <c r="C359" s="135">
        <v>6</v>
      </c>
    </row>
    <row r="360" spans="2:3" ht="15">
      <c r="B360" s="134" t="s">
        <v>2948</v>
      </c>
      <c r="C360" s="135">
        <v>3</v>
      </c>
    </row>
    <row r="361" spans="2:3" ht="15">
      <c r="B361" s="134" t="s">
        <v>2723</v>
      </c>
      <c r="C361" s="135">
        <v>5</v>
      </c>
    </row>
    <row r="362" spans="2:3" ht="15">
      <c r="B362" s="134" t="s">
        <v>2949</v>
      </c>
      <c r="C362" s="135">
        <v>3</v>
      </c>
    </row>
    <row r="363" spans="2:3" ht="15">
      <c r="B363" s="134" t="s">
        <v>2724</v>
      </c>
      <c r="C363" s="135">
        <v>5</v>
      </c>
    </row>
    <row r="364" spans="2:3" ht="15">
      <c r="B364" s="134" t="s">
        <v>2826</v>
      </c>
      <c r="C364" s="135">
        <v>3</v>
      </c>
    </row>
    <row r="365" spans="2:3" ht="15">
      <c r="B365" s="134" t="s">
        <v>2730</v>
      </c>
      <c r="C365" s="135">
        <v>1</v>
      </c>
    </row>
    <row r="366" spans="2:3" ht="15">
      <c r="B366" s="134" t="s">
        <v>2731</v>
      </c>
      <c r="C366" s="135">
        <v>5</v>
      </c>
    </row>
    <row r="367" spans="2:3" ht="15">
      <c r="B367" s="134" t="s">
        <v>2953</v>
      </c>
      <c r="C367" s="135">
        <v>1</v>
      </c>
    </row>
    <row r="368" spans="2:3" ht="15">
      <c r="B368" s="134" t="s">
        <v>2954</v>
      </c>
      <c r="C368" s="135">
        <v>1</v>
      </c>
    </row>
    <row r="369" spans="2:3" ht="15">
      <c r="B369" s="134" t="s">
        <v>2956</v>
      </c>
      <c r="C369" s="135">
        <v>3</v>
      </c>
    </row>
    <row r="370" spans="2:3" ht="15">
      <c r="B370" s="134" t="s">
        <v>2738</v>
      </c>
      <c r="C370" s="135">
        <v>6</v>
      </c>
    </row>
    <row r="371" spans="2:3" ht="15">
      <c r="B371" s="134" t="s">
        <v>2741</v>
      </c>
      <c r="C371" s="135">
        <v>2</v>
      </c>
    </row>
    <row r="372" spans="2:3" ht="15">
      <c r="B372" s="134" t="s">
        <v>2744</v>
      </c>
      <c r="C372" s="135">
        <v>3</v>
      </c>
    </row>
    <row r="373" spans="2:3" ht="15">
      <c r="B373" s="134" t="s">
        <v>2966</v>
      </c>
      <c r="C373" s="135">
        <v>3</v>
      </c>
    </row>
    <row r="374" spans="2:3" ht="15">
      <c r="B374" s="134" t="s">
        <v>2745</v>
      </c>
      <c r="C374" s="135">
        <v>2</v>
      </c>
    </row>
    <row r="375" spans="2:3" ht="15">
      <c r="B375" s="134" t="s">
        <v>2967</v>
      </c>
      <c r="C375" s="135">
        <v>2</v>
      </c>
    </row>
    <row r="376" spans="2:3" ht="15">
      <c r="B376" s="134" t="s">
        <v>2827</v>
      </c>
      <c r="C376" s="135">
        <v>2</v>
      </c>
    </row>
    <row r="377" spans="2:3" ht="15">
      <c r="B377" s="134" t="s">
        <v>2748</v>
      </c>
      <c r="C377" s="135">
        <v>3</v>
      </c>
    </row>
    <row r="378" spans="2:3" ht="15">
      <c r="B378" s="134" t="s">
        <v>2970</v>
      </c>
      <c r="C378" s="135">
        <v>5</v>
      </c>
    </row>
    <row r="379" spans="2:3" ht="15">
      <c r="B379" s="134" t="s">
        <v>2751</v>
      </c>
      <c r="C379" s="135">
        <v>6</v>
      </c>
    </row>
    <row r="380" spans="2:3" ht="15">
      <c r="B380" s="134" t="s">
        <v>2752</v>
      </c>
      <c r="C380" s="135">
        <v>8</v>
      </c>
    </row>
    <row r="381" spans="2:3" ht="15">
      <c r="B381" s="134" t="s">
        <v>2757</v>
      </c>
      <c r="C381" s="135">
        <v>1</v>
      </c>
    </row>
    <row r="382" spans="2:3" ht="15">
      <c r="B382" s="134" t="s">
        <v>2758</v>
      </c>
      <c r="C382" s="135">
        <v>2</v>
      </c>
    </row>
    <row r="383" spans="2:3" ht="15">
      <c r="B383" s="134" t="s">
        <v>2767</v>
      </c>
      <c r="C383" s="135">
        <v>2</v>
      </c>
    </row>
    <row r="384" spans="2:3" ht="15">
      <c r="B384" s="134" t="s">
        <v>2981</v>
      </c>
      <c r="C384" s="135">
        <v>2</v>
      </c>
    </row>
    <row r="385" spans="2:3" ht="15">
      <c r="B385" s="134" t="s">
        <v>2988</v>
      </c>
      <c r="C385" s="135">
        <v>1</v>
      </c>
    </row>
    <row r="386" spans="2:3" ht="15">
      <c r="B386" s="134" t="s">
        <v>2777</v>
      </c>
      <c r="C386" s="135">
        <v>9</v>
      </c>
    </row>
    <row r="387" spans="2:3" ht="15">
      <c r="B387" s="134" t="s">
        <v>2990</v>
      </c>
      <c r="C387" s="135">
        <v>2</v>
      </c>
    </row>
    <row r="388" spans="2:3" ht="15">
      <c r="B388" s="134" t="s">
        <v>2779</v>
      </c>
      <c r="C388" s="135">
        <v>4</v>
      </c>
    </row>
    <row r="389" spans="2:3" ht="15">
      <c r="B389" s="134" t="s">
        <v>2992</v>
      </c>
      <c r="C389" s="135">
        <v>1</v>
      </c>
    </row>
    <row r="390" spans="2:3" ht="15">
      <c r="B390" s="134" t="s">
        <v>2787</v>
      </c>
      <c r="C390" s="135">
        <v>9</v>
      </c>
    </row>
    <row r="391" spans="2:3" ht="15">
      <c r="B391" s="134" t="s">
        <v>2998</v>
      </c>
      <c r="C391" s="135">
        <v>3</v>
      </c>
    </row>
    <row r="392" spans="2:3" ht="15">
      <c r="B392" s="134" t="s">
        <v>2789</v>
      </c>
      <c r="C392" s="135">
        <v>4</v>
      </c>
    </row>
    <row r="393" spans="2:3" ht="15">
      <c r="B393" s="134" t="s">
        <v>3000</v>
      </c>
      <c r="C393" s="135">
        <v>3</v>
      </c>
    </row>
    <row r="394" spans="2:3" ht="15">
      <c r="B394" s="134" t="s">
        <v>2790</v>
      </c>
      <c r="C394" s="135">
        <v>2</v>
      </c>
    </row>
    <row r="395" spans="2:3" ht="15">
      <c r="B395" s="134" t="s">
        <v>3002</v>
      </c>
      <c r="C395" s="135">
        <v>2</v>
      </c>
    </row>
    <row r="396" spans="2:3" ht="15">
      <c r="B396" s="134" t="s">
        <v>2791</v>
      </c>
      <c r="C396" s="135">
        <v>7</v>
      </c>
    </row>
    <row r="397" spans="2:3" ht="15">
      <c r="B397" s="134" t="s">
        <v>3003</v>
      </c>
      <c r="C397" s="135">
        <v>5</v>
      </c>
    </row>
    <row r="398" spans="2:3" ht="15">
      <c r="B398" s="134" t="s">
        <v>2792</v>
      </c>
      <c r="C398" s="135">
        <v>3</v>
      </c>
    </row>
    <row r="399" spans="2:3" ht="15">
      <c r="B399" s="134" t="s">
        <v>2793</v>
      </c>
      <c r="C399" s="135">
        <v>7</v>
      </c>
    </row>
    <row r="400" spans="2:3" ht="15">
      <c r="B400" s="134" t="s">
        <v>2795</v>
      </c>
      <c r="C400" s="135">
        <v>5</v>
      </c>
    </row>
    <row r="401" spans="2:9" ht="15">
      <c r="B401" s="134" t="s">
        <v>3005</v>
      </c>
      <c r="C401" s="135">
        <v>5</v>
      </c>
    </row>
    <row r="402" spans="2:9" ht="15">
      <c r="B402" s="134" t="s">
        <v>2796</v>
      </c>
      <c r="C402" s="135">
        <v>13</v>
      </c>
    </row>
    <row r="403" spans="2:9" ht="15">
      <c r="B403" s="134" t="s">
        <v>3006</v>
      </c>
      <c r="C403" s="135">
        <v>8</v>
      </c>
    </row>
    <row r="404" spans="2:9" ht="15">
      <c r="B404" s="134" t="s">
        <v>2797</v>
      </c>
      <c r="C404" s="135">
        <v>10</v>
      </c>
    </row>
    <row r="405" spans="2:9" ht="15">
      <c r="B405" s="134" t="s">
        <v>2798</v>
      </c>
      <c r="C405" s="135">
        <v>4</v>
      </c>
    </row>
    <row r="406" spans="2:9" ht="15">
      <c r="B406" s="134" t="s">
        <v>2802</v>
      </c>
      <c r="C406" s="135">
        <v>4</v>
      </c>
    </row>
    <row r="407" spans="2:9" ht="15">
      <c r="B407" s="134" t="s">
        <v>2803</v>
      </c>
      <c r="C407" s="135">
        <v>3</v>
      </c>
    </row>
    <row r="410" spans="2:9" s="123" customFormat="1" ht="15.75">
      <c r="B410" s="147" t="s">
        <v>2808</v>
      </c>
      <c r="C410" s="98" t="s">
        <v>2820</v>
      </c>
      <c r="F410" s="183"/>
      <c r="G410" s="183"/>
      <c r="H410" s="183"/>
      <c r="I410" s="223"/>
    </row>
    <row r="411" spans="2:9" ht="15">
      <c r="B411" s="134" t="s">
        <v>2674</v>
      </c>
      <c r="C411" s="136">
        <v>212496398.00999999</v>
      </c>
    </row>
    <row r="412" spans="2:9" ht="15">
      <c r="B412" s="134" t="s">
        <v>2908</v>
      </c>
      <c r="C412" s="136">
        <v>190951128.39000002</v>
      </c>
    </row>
    <row r="413" spans="2:9" ht="15">
      <c r="B413" s="134" t="s">
        <v>2675</v>
      </c>
      <c r="C413" s="136">
        <v>75682762.799999997</v>
      </c>
    </row>
    <row r="414" spans="2:9" ht="15">
      <c r="B414" s="134" t="s">
        <v>2909</v>
      </c>
      <c r="C414" s="136">
        <v>75075508.949999988</v>
      </c>
    </row>
    <row r="415" spans="2:9" ht="15">
      <c r="B415" s="134" t="s">
        <v>2678</v>
      </c>
      <c r="C415" s="136">
        <v>16073406.359999999</v>
      </c>
    </row>
    <row r="416" spans="2:9" ht="15">
      <c r="B416" s="134" t="s">
        <v>2912</v>
      </c>
      <c r="C416" s="136">
        <v>13745687.279999999</v>
      </c>
    </row>
    <row r="417" spans="2:3" ht="15">
      <c r="B417" s="134" t="s">
        <v>2825</v>
      </c>
      <c r="C417" s="136">
        <v>116274351.2</v>
      </c>
    </row>
    <row r="418" spans="2:3" ht="15">
      <c r="B418" s="134" t="s">
        <v>2921</v>
      </c>
      <c r="C418" s="136">
        <v>110190857.74999999</v>
      </c>
    </row>
    <row r="419" spans="2:3" ht="15">
      <c r="B419" s="134" t="s">
        <v>2687</v>
      </c>
      <c r="C419" s="136">
        <v>375257576.75</v>
      </c>
    </row>
    <row r="420" spans="2:3" ht="15">
      <c r="B420" s="134" t="s">
        <v>2922</v>
      </c>
      <c r="C420" s="136">
        <v>253185422.43000001</v>
      </c>
    </row>
    <row r="421" spans="2:3" ht="15">
      <c r="B421" s="134" t="s">
        <v>2690</v>
      </c>
      <c r="C421" s="136">
        <v>39715925.460000001</v>
      </c>
    </row>
    <row r="422" spans="2:3" ht="15">
      <c r="B422" s="134" t="s">
        <v>2925</v>
      </c>
      <c r="C422" s="136">
        <v>25746310.100000001</v>
      </c>
    </row>
    <row r="423" spans="2:3" ht="15">
      <c r="B423" s="134" t="s">
        <v>2702</v>
      </c>
      <c r="C423" s="136">
        <v>108301134.11</v>
      </c>
    </row>
    <row r="424" spans="2:3" ht="15">
      <c r="B424" s="134" t="s">
        <v>2933</v>
      </c>
      <c r="C424" s="136">
        <v>105238226.23</v>
      </c>
    </row>
    <row r="425" spans="2:3" ht="15">
      <c r="B425" s="134" t="s">
        <v>2703</v>
      </c>
      <c r="C425" s="136">
        <v>118510252.02</v>
      </c>
    </row>
    <row r="426" spans="2:3" ht="15">
      <c r="B426" s="134" t="s">
        <v>2934</v>
      </c>
      <c r="C426" s="136">
        <v>82657200.749999985</v>
      </c>
    </row>
    <row r="427" spans="2:3" ht="15">
      <c r="B427" s="134" t="s">
        <v>2704</v>
      </c>
      <c r="C427" s="136">
        <v>198771986.91000003</v>
      </c>
    </row>
    <row r="428" spans="2:3" ht="15">
      <c r="B428" s="134" t="s">
        <v>2705</v>
      </c>
      <c r="C428" s="136">
        <v>124104682.43000001</v>
      </c>
    </row>
    <row r="429" spans="2:3" ht="15">
      <c r="B429" s="134" t="s">
        <v>2706</v>
      </c>
      <c r="C429" s="136">
        <v>20606500.859999999</v>
      </c>
    </row>
    <row r="430" spans="2:3" ht="15">
      <c r="B430" s="134" t="s">
        <v>2711</v>
      </c>
      <c r="C430" s="136">
        <v>119534118.51000001</v>
      </c>
    </row>
    <row r="431" spans="2:3" ht="15">
      <c r="B431" s="134" t="s">
        <v>2941</v>
      </c>
      <c r="C431" s="136">
        <v>96509989.469999999</v>
      </c>
    </row>
    <row r="432" spans="2:3" ht="15">
      <c r="B432" s="134" t="s">
        <v>2718</v>
      </c>
      <c r="C432" s="136">
        <v>42523017.910000004</v>
      </c>
    </row>
    <row r="433" spans="2:3" ht="15">
      <c r="B433" s="134" t="s">
        <v>2720</v>
      </c>
      <c r="C433" s="136">
        <v>21684083.989999998</v>
      </c>
    </row>
    <row r="434" spans="2:3" ht="15">
      <c r="B434" s="134" t="s">
        <v>2721</v>
      </c>
      <c r="C434" s="136">
        <v>22921449</v>
      </c>
    </row>
    <row r="435" spans="2:3" ht="15">
      <c r="B435" s="134" t="s">
        <v>2722</v>
      </c>
      <c r="C435" s="136">
        <v>114129920.98</v>
      </c>
    </row>
    <row r="436" spans="2:3" ht="15">
      <c r="B436" s="134" t="s">
        <v>2948</v>
      </c>
      <c r="C436" s="136">
        <v>80636228.459999993</v>
      </c>
    </row>
    <row r="437" spans="2:3" ht="15">
      <c r="B437" s="134" t="s">
        <v>2723</v>
      </c>
      <c r="C437" s="136">
        <v>314160616.48000002</v>
      </c>
    </row>
    <row r="438" spans="2:3" ht="15">
      <c r="B438" s="134" t="s">
        <v>2949</v>
      </c>
      <c r="C438" s="136">
        <v>262687913.81999999</v>
      </c>
    </row>
    <row r="439" spans="2:3" ht="15">
      <c r="B439" s="134" t="s">
        <v>2724</v>
      </c>
      <c r="C439" s="136">
        <v>55013867.82</v>
      </c>
    </row>
    <row r="440" spans="2:3" ht="15">
      <c r="B440" s="134" t="s">
        <v>2826</v>
      </c>
      <c r="C440" s="136">
        <v>459649889.70999998</v>
      </c>
    </row>
    <row r="441" spans="2:3" ht="15">
      <c r="B441" s="134" t="s">
        <v>2730</v>
      </c>
      <c r="C441" s="136">
        <v>446223301.71999997</v>
      </c>
    </row>
    <row r="442" spans="2:3" ht="15">
      <c r="B442" s="134" t="s">
        <v>2731</v>
      </c>
      <c r="C442" s="136">
        <v>208088589.15000001</v>
      </c>
    </row>
    <row r="443" spans="2:3" ht="15">
      <c r="B443" s="134" t="s">
        <v>2953</v>
      </c>
      <c r="C443" s="136">
        <v>10031125.91</v>
      </c>
    </row>
    <row r="444" spans="2:3" ht="15">
      <c r="B444" s="134" t="s">
        <v>2954</v>
      </c>
      <c r="C444" s="136">
        <v>1559681.94</v>
      </c>
    </row>
    <row r="445" spans="2:3" ht="15">
      <c r="B445" s="134" t="s">
        <v>2956</v>
      </c>
      <c r="C445" s="136">
        <v>62249027.950000003</v>
      </c>
    </row>
    <row r="446" spans="2:3" ht="15">
      <c r="B446" s="134" t="s">
        <v>2738</v>
      </c>
      <c r="C446" s="136">
        <v>20314948.060000002</v>
      </c>
    </row>
    <row r="447" spans="2:3" ht="15">
      <c r="B447" s="134" t="s">
        <v>2741</v>
      </c>
      <c r="C447" s="136">
        <v>6653532.2000000002</v>
      </c>
    </row>
    <row r="448" spans="2:3" ht="15">
      <c r="B448" s="134" t="s">
        <v>2744</v>
      </c>
      <c r="C448" s="136">
        <v>153861809.85000002</v>
      </c>
    </row>
    <row r="449" spans="2:3" ht="15">
      <c r="B449" s="134" t="s">
        <v>2966</v>
      </c>
      <c r="C449" s="136">
        <v>94212141.220000014</v>
      </c>
    </row>
    <row r="450" spans="2:3" ht="15">
      <c r="B450" s="134" t="s">
        <v>2745</v>
      </c>
      <c r="C450" s="136">
        <v>221602490.03999999</v>
      </c>
    </row>
    <row r="451" spans="2:3" ht="15">
      <c r="B451" s="134" t="s">
        <v>2967</v>
      </c>
      <c r="C451" s="136">
        <v>228246342.90000001</v>
      </c>
    </row>
    <row r="452" spans="2:3" ht="15">
      <c r="B452" s="134" t="s">
        <v>2827</v>
      </c>
      <c r="C452" s="136">
        <v>56892724.590000004</v>
      </c>
    </row>
    <row r="453" spans="2:3" ht="15">
      <c r="B453" s="134" t="s">
        <v>2748</v>
      </c>
      <c r="C453" s="136">
        <v>96840667.700000003</v>
      </c>
    </row>
    <row r="454" spans="2:3" ht="15">
      <c r="B454" s="134" t="s">
        <v>2970</v>
      </c>
      <c r="C454" s="136">
        <v>181507068.04000002</v>
      </c>
    </row>
    <row r="455" spans="2:3" ht="15">
      <c r="B455" s="134" t="s">
        <v>2751</v>
      </c>
      <c r="C455" s="136">
        <v>147014757.89999998</v>
      </c>
    </row>
    <row r="456" spans="2:3" ht="15">
      <c r="B456" s="134" t="s">
        <v>2752</v>
      </c>
      <c r="C456" s="136">
        <v>181508903.97999999</v>
      </c>
    </row>
    <row r="457" spans="2:3" ht="15">
      <c r="B457" s="134" t="s">
        <v>2757</v>
      </c>
      <c r="C457" s="136">
        <v>253093414</v>
      </c>
    </row>
    <row r="458" spans="2:3" ht="15">
      <c r="B458" s="134" t="s">
        <v>2758</v>
      </c>
      <c r="C458" s="136">
        <v>272621140</v>
      </c>
    </row>
    <row r="459" spans="2:3" ht="15">
      <c r="B459" s="134" t="s">
        <v>2767</v>
      </c>
      <c r="C459" s="136">
        <v>73475050.290000007</v>
      </c>
    </row>
    <row r="460" spans="2:3" ht="15">
      <c r="B460" s="134" t="s">
        <v>2981</v>
      </c>
      <c r="C460" s="136">
        <v>89115743.599999994</v>
      </c>
    </row>
    <row r="461" spans="2:3" ht="15">
      <c r="B461" s="134" t="s">
        <v>2988</v>
      </c>
      <c r="C461" s="136">
        <v>40061408.799999997</v>
      </c>
    </row>
    <row r="462" spans="2:3" ht="15">
      <c r="B462" s="134" t="s">
        <v>2777</v>
      </c>
      <c r="C462" s="136">
        <v>203465413.94999999</v>
      </c>
    </row>
    <row r="463" spans="2:3" ht="15">
      <c r="B463" s="134" t="s">
        <v>2990</v>
      </c>
      <c r="C463" s="136">
        <v>105522161.09999999</v>
      </c>
    </row>
    <row r="464" spans="2:3" ht="15">
      <c r="B464" s="134" t="s">
        <v>2779</v>
      </c>
      <c r="C464" s="136">
        <v>265130785.10000002</v>
      </c>
    </row>
    <row r="465" spans="2:3" ht="15">
      <c r="B465" s="134" t="s">
        <v>2992</v>
      </c>
      <c r="C465" s="136">
        <v>214487405.80000001</v>
      </c>
    </row>
    <row r="466" spans="2:3" ht="15">
      <c r="B466" s="134" t="s">
        <v>2787</v>
      </c>
      <c r="C466" s="136">
        <v>106892880.48</v>
      </c>
    </row>
    <row r="467" spans="2:3" ht="15">
      <c r="B467" s="134" t="s">
        <v>2998</v>
      </c>
      <c r="C467" s="136">
        <v>86072457.179999992</v>
      </c>
    </row>
    <row r="468" spans="2:3" ht="15">
      <c r="B468" s="134" t="s">
        <v>2789</v>
      </c>
      <c r="C468" s="136">
        <v>114776312.29000001</v>
      </c>
    </row>
    <row r="469" spans="2:3" ht="15">
      <c r="B469" s="134" t="s">
        <v>3000</v>
      </c>
      <c r="C469" s="136">
        <v>109392149.62</v>
      </c>
    </row>
    <row r="470" spans="2:3" ht="15">
      <c r="B470" s="134" t="s">
        <v>2790</v>
      </c>
      <c r="C470" s="136">
        <v>188162572.53999999</v>
      </c>
    </row>
    <row r="471" spans="2:3" ht="15">
      <c r="B471" s="134" t="s">
        <v>3002</v>
      </c>
      <c r="C471" s="136">
        <v>188752961.61000001</v>
      </c>
    </row>
    <row r="472" spans="2:3" ht="15">
      <c r="B472" s="134" t="s">
        <v>2791</v>
      </c>
      <c r="C472" s="136">
        <v>96408138.969999999</v>
      </c>
    </row>
    <row r="473" spans="2:3" ht="15">
      <c r="B473" s="134" t="s">
        <v>3003</v>
      </c>
      <c r="C473" s="136">
        <v>82767139.510000005</v>
      </c>
    </row>
    <row r="474" spans="2:3" ht="15">
      <c r="B474" s="134" t="s">
        <v>2792</v>
      </c>
      <c r="C474" s="136">
        <v>82772023.5</v>
      </c>
    </row>
    <row r="475" spans="2:3" ht="15">
      <c r="B475" s="134" t="s">
        <v>2793</v>
      </c>
      <c r="C475" s="136">
        <v>156458313.34</v>
      </c>
    </row>
    <row r="476" spans="2:3" ht="15">
      <c r="B476" s="134" t="s">
        <v>2795</v>
      </c>
      <c r="C476" s="136">
        <v>105950370.89999999</v>
      </c>
    </row>
    <row r="477" spans="2:3" ht="15">
      <c r="B477" s="134" t="s">
        <v>3005</v>
      </c>
      <c r="C477" s="136">
        <v>79583024.319999993</v>
      </c>
    </row>
    <row r="478" spans="2:3" ht="15">
      <c r="B478" s="134" t="s">
        <v>2796</v>
      </c>
      <c r="C478" s="136">
        <v>211573390.91</v>
      </c>
    </row>
    <row r="479" spans="2:3" ht="15">
      <c r="B479" s="134" t="s">
        <v>3006</v>
      </c>
      <c r="C479" s="136">
        <v>83596678.650000006</v>
      </c>
    </row>
    <row r="480" spans="2:3" ht="15">
      <c r="B480" s="134" t="s">
        <v>2797</v>
      </c>
      <c r="C480" s="136">
        <v>129927486.63999999</v>
      </c>
    </row>
    <row r="481" spans="2:9" ht="15">
      <c r="B481" s="134" t="s">
        <v>2798</v>
      </c>
      <c r="C481" s="136">
        <v>118195594.32000001</v>
      </c>
    </row>
    <row r="482" spans="2:9" ht="15">
      <c r="B482" s="134" t="s">
        <v>2802</v>
      </c>
      <c r="C482" s="136">
        <v>36952678.879999995</v>
      </c>
    </row>
    <row r="483" spans="2:9" ht="15">
      <c r="B483" s="134" t="s">
        <v>2803</v>
      </c>
      <c r="C483" s="136">
        <v>22525603.75</v>
      </c>
    </row>
    <row r="484" spans="2:9" ht="15.75">
      <c r="C484" s="184">
        <f>SUM(C411:C483)</f>
        <v>9486575828.1399956</v>
      </c>
    </row>
    <row r="486" spans="2:9" s="123" customFormat="1" ht="15.75">
      <c r="B486" s="147" t="s">
        <v>2810</v>
      </c>
      <c r="C486" s="148" t="s">
        <v>2820</v>
      </c>
      <c r="F486" s="183"/>
      <c r="G486" s="183"/>
      <c r="H486" s="183"/>
      <c r="I486" s="223"/>
    </row>
    <row r="487" spans="2:9" ht="15">
      <c r="B487" s="134" t="s">
        <v>2674</v>
      </c>
      <c r="C487" s="136">
        <v>218040100.88999999</v>
      </c>
    </row>
    <row r="488" spans="2:9" ht="15">
      <c r="B488" s="134" t="s">
        <v>2908</v>
      </c>
      <c r="C488" s="136">
        <v>190951128.39000002</v>
      </c>
    </row>
    <row r="489" spans="2:9" ht="15">
      <c r="B489" s="134" t="s">
        <v>2675</v>
      </c>
      <c r="C489" s="136">
        <v>75754676.700000003</v>
      </c>
    </row>
    <row r="490" spans="2:9" ht="15">
      <c r="B490" s="134" t="s">
        <v>2909</v>
      </c>
      <c r="C490" s="136">
        <v>75075508.949999988</v>
      </c>
    </row>
    <row r="491" spans="2:9" ht="15">
      <c r="B491" s="134" t="s">
        <v>2678</v>
      </c>
      <c r="C491" s="136">
        <v>16014719.52</v>
      </c>
    </row>
    <row r="492" spans="2:9" ht="15">
      <c r="B492" s="134" t="s">
        <v>2912</v>
      </c>
      <c r="C492" s="136">
        <v>13745687.279999999</v>
      </c>
    </row>
    <row r="493" spans="2:9" ht="15">
      <c r="B493" s="134" t="s">
        <v>2825</v>
      </c>
      <c r="C493" s="136">
        <v>110618930.68000001</v>
      </c>
    </row>
    <row r="494" spans="2:9" ht="15">
      <c r="B494" s="134" t="s">
        <v>2921</v>
      </c>
      <c r="C494" s="136">
        <v>110115994.94999999</v>
      </c>
    </row>
    <row r="495" spans="2:9" ht="15">
      <c r="B495" s="134" t="s">
        <v>2687</v>
      </c>
      <c r="C495" s="136">
        <v>374851162.01999998</v>
      </c>
    </row>
    <row r="496" spans="2:9" ht="15">
      <c r="B496" s="134" t="s">
        <v>2922</v>
      </c>
      <c r="C496" s="136">
        <v>253185422.43000001</v>
      </c>
    </row>
    <row r="497" spans="2:3" ht="15">
      <c r="B497" s="134" t="s">
        <v>2690</v>
      </c>
      <c r="C497" s="136">
        <v>37872480.539999999</v>
      </c>
    </row>
    <row r="498" spans="2:3" ht="15">
      <c r="B498" s="134" t="s">
        <v>2925</v>
      </c>
      <c r="C498" s="136">
        <v>25746310.100000001</v>
      </c>
    </row>
    <row r="499" spans="2:3" ht="15">
      <c r="B499" s="134" t="s">
        <v>2702</v>
      </c>
      <c r="C499" s="136">
        <v>110262042.71000001</v>
      </c>
    </row>
    <row r="500" spans="2:3" ht="15">
      <c r="B500" s="134" t="s">
        <v>2933</v>
      </c>
      <c r="C500" s="136">
        <v>105238226.23</v>
      </c>
    </row>
    <row r="501" spans="2:3" ht="15">
      <c r="B501" s="134" t="s">
        <v>2703</v>
      </c>
      <c r="C501" s="136">
        <v>122598114.87</v>
      </c>
    </row>
    <row r="502" spans="2:3" ht="15">
      <c r="B502" s="134" t="s">
        <v>2934</v>
      </c>
      <c r="C502" s="136">
        <v>82657200.749999985</v>
      </c>
    </row>
    <row r="503" spans="2:3" ht="15">
      <c r="B503" s="134" t="s">
        <v>2704</v>
      </c>
      <c r="C503" s="136">
        <v>198560500.04000002</v>
      </c>
    </row>
    <row r="504" spans="2:3" ht="15">
      <c r="B504" s="134" t="s">
        <v>2705</v>
      </c>
      <c r="C504" s="136">
        <v>124104682.43000001</v>
      </c>
    </row>
    <row r="505" spans="2:3" ht="15">
      <c r="B505" s="134" t="s">
        <v>2706</v>
      </c>
      <c r="C505" s="136">
        <v>19013889.300000001</v>
      </c>
    </row>
    <row r="506" spans="2:3" ht="15">
      <c r="B506" s="134" t="s">
        <v>2711</v>
      </c>
      <c r="C506" s="136">
        <v>102223791.67000002</v>
      </c>
    </row>
    <row r="507" spans="2:3" ht="15">
      <c r="B507" s="134" t="s">
        <v>2941</v>
      </c>
      <c r="C507" s="136">
        <v>96509989.469999999</v>
      </c>
    </row>
    <row r="508" spans="2:3" ht="15">
      <c r="B508" s="134" t="s">
        <v>2718</v>
      </c>
      <c r="C508" s="136">
        <v>43434078.230000004</v>
      </c>
    </row>
    <row r="509" spans="2:3" ht="15">
      <c r="B509" s="134" t="s">
        <v>2720</v>
      </c>
      <c r="C509" s="136">
        <v>21558573.119999997</v>
      </c>
    </row>
    <row r="510" spans="2:3" ht="15">
      <c r="B510" s="134" t="s">
        <v>2721</v>
      </c>
      <c r="C510" s="136">
        <v>22921449</v>
      </c>
    </row>
    <row r="511" spans="2:3" ht="15">
      <c r="B511" s="134" t="s">
        <v>2722</v>
      </c>
      <c r="C511" s="136">
        <v>110212280.36</v>
      </c>
    </row>
    <row r="512" spans="2:3" ht="15">
      <c r="B512" s="134" t="s">
        <v>2948</v>
      </c>
      <c r="C512" s="136">
        <v>80636228.459999993</v>
      </c>
    </row>
    <row r="513" spans="2:3" ht="15">
      <c r="B513" s="134" t="s">
        <v>2723</v>
      </c>
      <c r="C513" s="136">
        <v>300047832.69</v>
      </c>
    </row>
    <row r="514" spans="2:3" ht="15">
      <c r="B514" s="134" t="s">
        <v>2949</v>
      </c>
      <c r="C514" s="136">
        <v>262687913.81999999</v>
      </c>
    </row>
    <row r="515" spans="2:3" ht="15">
      <c r="B515" s="134" t="s">
        <v>2724</v>
      </c>
      <c r="C515" s="136">
        <v>53712471.260000005</v>
      </c>
    </row>
    <row r="516" spans="2:3" ht="15">
      <c r="B516" s="134" t="s">
        <v>2826</v>
      </c>
      <c r="C516" s="136">
        <v>391186532.77999997</v>
      </c>
    </row>
    <row r="517" spans="2:3" ht="15">
      <c r="B517" s="134" t="s">
        <v>2730</v>
      </c>
      <c r="C517" s="136">
        <v>446223301.71999997</v>
      </c>
    </row>
    <row r="518" spans="2:3" ht="15">
      <c r="B518" s="134" t="s">
        <v>2731</v>
      </c>
      <c r="C518" s="136">
        <v>191308636.23999998</v>
      </c>
    </row>
    <row r="519" spans="2:3" ht="15">
      <c r="B519" s="134" t="s">
        <v>2953</v>
      </c>
      <c r="C519" s="136">
        <v>10031125.91</v>
      </c>
    </row>
    <row r="520" spans="2:3" ht="15">
      <c r="B520" s="134" t="s">
        <v>2954</v>
      </c>
      <c r="C520" s="136">
        <v>1559681.94</v>
      </c>
    </row>
    <row r="521" spans="2:3" ht="15">
      <c r="B521" s="134" t="s">
        <v>2956</v>
      </c>
      <c r="C521" s="136">
        <v>62249027.950000003</v>
      </c>
    </row>
    <row r="522" spans="2:3" ht="15">
      <c r="B522" s="134" t="s">
        <v>2738</v>
      </c>
      <c r="C522" s="136">
        <v>20051850.900000002</v>
      </c>
    </row>
    <row r="523" spans="2:3" ht="15">
      <c r="B523" s="134" t="s">
        <v>2741</v>
      </c>
      <c r="C523" s="136">
        <v>6752160</v>
      </c>
    </row>
    <row r="524" spans="2:3" ht="15">
      <c r="B524" s="134" t="s">
        <v>2744</v>
      </c>
      <c r="C524" s="136">
        <v>163220517.24000001</v>
      </c>
    </row>
    <row r="525" spans="2:3" ht="15">
      <c r="B525" s="134" t="s">
        <v>2966</v>
      </c>
      <c r="C525" s="136">
        <v>94204218.930000007</v>
      </c>
    </row>
    <row r="526" spans="2:3" ht="15">
      <c r="B526" s="134" t="s">
        <v>2745</v>
      </c>
      <c r="C526" s="136">
        <v>206445902.37</v>
      </c>
    </row>
    <row r="527" spans="2:3" ht="15">
      <c r="B527" s="134" t="s">
        <v>2967</v>
      </c>
      <c r="C527" s="136">
        <v>228246342.90000001</v>
      </c>
    </row>
    <row r="528" spans="2:3" ht="15">
      <c r="B528" s="134" t="s">
        <v>2827</v>
      </c>
      <c r="C528" s="136">
        <v>56892724.590000004</v>
      </c>
    </row>
    <row r="529" spans="2:3" ht="15">
      <c r="B529" s="134" t="s">
        <v>2748</v>
      </c>
      <c r="C529" s="136">
        <v>87234178.300000012</v>
      </c>
    </row>
    <row r="530" spans="2:3" ht="15">
      <c r="B530" s="134" t="s">
        <v>2970</v>
      </c>
      <c r="C530" s="136">
        <v>181507068.04000002</v>
      </c>
    </row>
    <row r="531" spans="2:3" ht="15">
      <c r="B531" s="134" t="s">
        <v>2751</v>
      </c>
      <c r="C531" s="136">
        <v>161368551.16</v>
      </c>
    </row>
    <row r="532" spans="2:3" ht="15">
      <c r="B532" s="134" t="s">
        <v>2752</v>
      </c>
      <c r="C532" s="136">
        <v>181508903.97999999</v>
      </c>
    </row>
    <row r="533" spans="2:3" ht="15">
      <c r="B533" s="134" t="s">
        <v>2757</v>
      </c>
      <c r="C533" s="136">
        <v>205728976</v>
      </c>
    </row>
    <row r="534" spans="2:3" ht="15">
      <c r="B534" s="134" t="s">
        <v>2758</v>
      </c>
      <c r="C534" s="136">
        <v>272621140</v>
      </c>
    </row>
    <row r="535" spans="2:3" ht="15">
      <c r="B535" s="134" t="s">
        <v>2767</v>
      </c>
      <c r="C535" s="136">
        <v>64296513.310000002</v>
      </c>
    </row>
    <row r="536" spans="2:3" ht="15">
      <c r="B536" s="134" t="s">
        <v>2981</v>
      </c>
      <c r="C536" s="136">
        <v>89115743.599999994</v>
      </c>
    </row>
    <row r="537" spans="2:3" ht="15">
      <c r="B537" s="134" t="s">
        <v>2988</v>
      </c>
      <c r="C537" s="136">
        <v>35975796.899999999</v>
      </c>
    </row>
    <row r="538" spans="2:3" ht="15">
      <c r="B538" s="134" t="s">
        <v>2777</v>
      </c>
      <c r="C538" s="136">
        <v>203996415.75</v>
      </c>
    </row>
    <row r="539" spans="2:3" ht="15">
      <c r="B539" s="134" t="s">
        <v>2990</v>
      </c>
      <c r="C539" s="136">
        <v>105522161.09999999</v>
      </c>
    </row>
    <row r="540" spans="2:3" ht="15">
      <c r="B540" s="134" t="s">
        <v>2779</v>
      </c>
      <c r="C540" s="136">
        <v>213279439.99000001</v>
      </c>
    </row>
    <row r="541" spans="2:3" ht="15">
      <c r="B541" s="134" t="s">
        <v>2992</v>
      </c>
      <c r="C541" s="136">
        <v>214487405.80000001</v>
      </c>
    </row>
    <row r="542" spans="2:3" ht="15">
      <c r="B542" s="134" t="s">
        <v>2787</v>
      </c>
      <c r="C542" s="136">
        <v>106937743.66</v>
      </c>
    </row>
    <row r="543" spans="2:3" ht="15">
      <c r="B543" s="134" t="s">
        <v>2998</v>
      </c>
      <c r="C543" s="136">
        <v>86072457.179999992</v>
      </c>
    </row>
    <row r="544" spans="2:3" ht="15">
      <c r="B544" s="134" t="s">
        <v>2789</v>
      </c>
      <c r="C544" s="136">
        <v>99512970.129999995</v>
      </c>
    </row>
    <row r="545" spans="2:3" ht="15">
      <c r="B545" s="134" t="s">
        <v>3000</v>
      </c>
      <c r="C545" s="136">
        <v>109392149.62</v>
      </c>
    </row>
    <row r="546" spans="2:3" ht="15">
      <c r="B546" s="134" t="s">
        <v>2790</v>
      </c>
      <c r="C546" s="136">
        <v>182050585.72999999</v>
      </c>
    </row>
    <row r="547" spans="2:3" ht="15">
      <c r="B547" s="134" t="s">
        <v>3002</v>
      </c>
      <c r="C547" s="136">
        <v>188752961.61000001</v>
      </c>
    </row>
    <row r="548" spans="2:3" ht="15">
      <c r="B548" s="134" t="s">
        <v>2791</v>
      </c>
      <c r="C548" s="136">
        <v>91684999.289999992</v>
      </c>
    </row>
    <row r="549" spans="2:3" ht="15">
      <c r="B549" s="134" t="s">
        <v>3003</v>
      </c>
      <c r="C549" s="136">
        <v>82767139.510000005</v>
      </c>
    </row>
    <row r="550" spans="2:3" ht="15">
      <c r="B550" s="134" t="s">
        <v>2792</v>
      </c>
      <c r="C550" s="136">
        <v>72206577.730000004</v>
      </c>
    </row>
    <row r="551" spans="2:3" ht="15">
      <c r="B551" s="134" t="s">
        <v>2793</v>
      </c>
      <c r="C551" s="136">
        <v>156458313.34</v>
      </c>
    </row>
    <row r="552" spans="2:3" ht="15">
      <c r="B552" s="134" t="s">
        <v>2795</v>
      </c>
      <c r="C552" s="136">
        <v>109328822.13</v>
      </c>
    </row>
    <row r="553" spans="2:3" ht="15">
      <c r="B553" s="134" t="s">
        <v>3005</v>
      </c>
      <c r="C553" s="136">
        <v>79583024.319999993</v>
      </c>
    </row>
    <row r="554" spans="2:3" ht="15">
      <c r="B554" s="134" t="s">
        <v>2796</v>
      </c>
      <c r="C554" s="136">
        <v>215147916.95999998</v>
      </c>
    </row>
    <row r="555" spans="2:3" ht="15">
      <c r="B555" s="134" t="s">
        <v>3006</v>
      </c>
      <c r="C555" s="136">
        <v>83596678.650000006</v>
      </c>
    </row>
    <row r="556" spans="2:3" ht="15">
      <c r="B556" s="134" t="s">
        <v>2797</v>
      </c>
      <c r="C556" s="136">
        <v>128829543.28</v>
      </c>
    </row>
    <row r="557" spans="2:3" ht="15">
      <c r="B557" s="134" t="s">
        <v>2798</v>
      </c>
      <c r="C557" s="136">
        <v>118195594.32000001</v>
      </c>
    </row>
    <row r="558" spans="2:3" ht="15">
      <c r="B558" s="134" t="s">
        <v>2802</v>
      </c>
      <c r="C558" s="136">
        <v>37227752.259999998</v>
      </c>
    </row>
    <row r="559" spans="2:3" ht="15">
      <c r="B559" s="134" t="s">
        <v>2803</v>
      </c>
      <c r="C559" s="136">
        <v>22525603.75</v>
      </c>
    </row>
    <row r="560" spans="2:3" ht="15.75">
      <c r="C560" s="184">
        <f>SUM(C487:C559)</f>
        <v>9223636537.7299976</v>
      </c>
    </row>
    <row r="562" spans="2:9" ht="15.75">
      <c r="B562" s="149" t="s">
        <v>2829</v>
      </c>
      <c r="C562" s="184">
        <f>+C560-C484</f>
        <v>-262939290.40999794</v>
      </c>
    </row>
    <row r="565" spans="2:9" ht="15">
      <c r="B565" s="166" t="s">
        <v>2813</v>
      </c>
      <c r="C565" s="187">
        <v>44255</v>
      </c>
      <c r="D565" s="91"/>
      <c r="E565" s="205"/>
      <c r="F565" s="152"/>
    </row>
    <row r="566" spans="2:9" ht="51">
      <c r="B566" s="178" t="s">
        <v>2547</v>
      </c>
      <c r="C566" s="178" t="s">
        <v>2814</v>
      </c>
      <c r="D566" s="92" t="s">
        <v>2549</v>
      </c>
      <c r="E566" s="179" t="s">
        <v>2550</v>
      </c>
      <c r="F566" s="170" t="s">
        <v>2551</v>
      </c>
    </row>
    <row r="567" spans="2:9" s="122" customFormat="1" ht="15">
      <c r="B567" s="224" t="s">
        <v>2837</v>
      </c>
      <c r="C567" s="225">
        <v>1900</v>
      </c>
      <c r="D567" s="99">
        <v>35555.253900000003</v>
      </c>
      <c r="E567" s="100">
        <v>34870.35</v>
      </c>
      <c r="F567" s="226" t="s">
        <v>2830</v>
      </c>
      <c r="G567" s="172"/>
      <c r="H567" s="172"/>
      <c r="I567" s="200"/>
    </row>
    <row r="568" spans="2:9">
      <c r="B568" s="180" t="s">
        <v>2836</v>
      </c>
      <c r="C568" s="125"/>
      <c r="D568" s="125"/>
      <c r="E568" s="125"/>
      <c r="F568" s="152"/>
    </row>
    <row r="569" spans="2:9">
      <c r="B569" s="125"/>
      <c r="C569" s="125"/>
      <c r="D569" s="125"/>
      <c r="E569" s="125"/>
      <c r="F569" s="152"/>
    </row>
    <row r="570" spans="2:9">
      <c r="B570" s="118" t="s">
        <v>2815</v>
      </c>
      <c r="C570" s="101">
        <v>3.3999999999999998E-3</v>
      </c>
      <c r="D570" s="125"/>
      <c r="E570" s="125"/>
      <c r="F570" s="152"/>
    </row>
    <row r="571" spans="2:9">
      <c r="B571" s="125"/>
      <c r="C571" s="125"/>
      <c r="D571" s="125"/>
      <c r="E571" s="125"/>
      <c r="F571" s="152"/>
    </row>
    <row r="572" spans="2:9" ht="15">
      <c r="B572" s="209" t="s">
        <v>2670</v>
      </c>
      <c r="C572" s="125"/>
      <c r="E572" s="125"/>
      <c r="F572" s="152"/>
    </row>
    <row r="573" spans="2:9">
      <c r="B573" s="125"/>
      <c r="C573" s="125"/>
      <c r="E573" s="125"/>
      <c r="F573" s="152"/>
    </row>
    <row r="574" spans="2:9" ht="15">
      <c r="B574" s="140" t="s">
        <v>2831</v>
      </c>
      <c r="C574" s="102" t="s">
        <v>2817</v>
      </c>
      <c r="E574" s="125"/>
      <c r="F574" s="152"/>
    </row>
    <row r="575" spans="2:9" s="122" customFormat="1" ht="15">
      <c r="B575" s="126" t="s">
        <v>3014</v>
      </c>
      <c r="C575" s="127">
        <v>2</v>
      </c>
      <c r="E575" s="227"/>
      <c r="F575" s="228"/>
      <c r="G575" s="172"/>
      <c r="H575" s="172"/>
      <c r="I575" s="200"/>
    </row>
    <row r="576" spans="2:9" ht="15">
      <c r="B576" s="137" t="s">
        <v>2837</v>
      </c>
      <c r="C576" s="138">
        <v>1</v>
      </c>
      <c r="E576" s="125"/>
      <c r="F576" s="152"/>
    </row>
    <row r="577" spans="2:9" ht="15">
      <c r="C577" s="122"/>
      <c r="E577" s="125"/>
      <c r="F577" s="152"/>
    </row>
    <row r="578" spans="2:9" ht="15">
      <c r="B578" s="139" t="s">
        <v>2832</v>
      </c>
      <c r="C578" s="129" t="s">
        <v>2817</v>
      </c>
      <c r="E578" s="125"/>
      <c r="F578" s="152"/>
    </row>
    <row r="579" spans="2:9" s="122" customFormat="1" ht="15">
      <c r="B579" s="126" t="s">
        <v>3014</v>
      </c>
      <c r="C579" s="127">
        <v>2</v>
      </c>
      <c r="E579" s="227"/>
      <c r="F579" s="228"/>
      <c r="G579" s="172"/>
      <c r="H579" s="172"/>
      <c r="I579" s="200"/>
    </row>
    <row r="580" spans="2:9" ht="15">
      <c r="B580" s="137" t="s">
        <v>2837</v>
      </c>
      <c r="C580" s="138">
        <v>1</v>
      </c>
      <c r="E580" s="125"/>
      <c r="F580" s="152"/>
    </row>
    <row r="581" spans="2:9" ht="15">
      <c r="C581" s="122"/>
      <c r="E581" s="125"/>
      <c r="F581" s="152"/>
    </row>
    <row r="582" spans="2:9" ht="15">
      <c r="B582" s="140" t="s">
        <v>2833</v>
      </c>
      <c r="C582" s="130" t="s">
        <v>2820</v>
      </c>
      <c r="E582" s="125"/>
      <c r="F582" s="152"/>
    </row>
    <row r="583" spans="2:9" s="122" customFormat="1" ht="15">
      <c r="B583" s="126" t="s">
        <v>3014</v>
      </c>
      <c r="C583" s="128">
        <v>97395325.159999996</v>
      </c>
      <c r="E583" s="227"/>
      <c r="F583" s="228"/>
      <c r="G583" s="172"/>
      <c r="H583" s="172"/>
      <c r="I583" s="200"/>
    </row>
    <row r="584" spans="2:9" ht="15">
      <c r="B584" s="137" t="s">
        <v>2837</v>
      </c>
      <c r="C584" s="141">
        <v>67554982.409999996</v>
      </c>
    </row>
    <row r="585" spans="2:9" ht="15">
      <c r="B585" s="142"/>
      <c r="C585" s="143">
        <f>SUM(C583:C584)</f>
        <v>164950307.56999999</v>
      </c>
    </row>
    <row r="586" spans="2:9" ht="15">
      <c r="C586" s="122"/>
    </row>
    <row r="587" spans="2:9" ht="15">
      <c r="B587" s="139" t="s">
        <v>2834</v>
      </c>
      <c r="C587" s="131" t="s">
        <v>2820</v>
      </c>
    </row>
    <row r="588" spans="2:9" s="122" customFormat="1" ht="15">
      <c r="B588" s="126" t="s">
        <v>3014</v>
      </c>
      <c r="C588" s="132">
        <v>111524495.92</v>
      </c>
      <c r="E588" s="227"/>
      <c r="F588" s="228"/>
      <c r="G588" s="172"/>
      <c r="H588" s="172"/>
      <c r="I588" s="200"/>
    </row>
    <row r="589" spans="2:9" ht="15">
      <c r="B589" s="137" t="s">
        <v>2837</v>
      </c>
      <c r="C589" s="132">
        <v>67554982.409999996</v>
      </c>
    </row>
    <row r="590" spans="2:9" ht="15">
      <c r="B590" s="214"/>
      <c r="C590" s="229">
        <f>SUM(C588:C589)</f>
        <v>179079478.32999998</v>
      </c>
    </row>
    <row r="591" spans="2:9" ht="15">
      <c r="C591" s="122"/>
    </row>
    <row r="592" spans="2:9" ht="15">
      <c r="B592" s="212" t="s">
        <v>2835</v>
      </c>
      <c r="C592" s="133">
        <f>+C590-C585</f>
        <v>14129170.75999999</v>
      </c>
    </row>
    <row r="593" spans="3:3">
      <c r="C593" s="88"/>
    </row>
    <row r="594" spans="3:3">
      <c r="C594" s="168"/>
    </row>
    <row r="595" spans="3:3">
      <c r="C595" s="168"/>
    </row>
    <row r="596" spans="3:3" ht="15.75">
      <c r="C596" s="184"/>
    </row>
    <row r="597" spans="3:3">
      <c r="C597" s="168"/>
    </row>
    <row r="598" spans="3:3">
      <c r="C598" s="168"/>
    </row>
    <row r="599" spans="3:3">
      <c r="C599" s="168"/>
    </row>
    <row r="600" spans="3:3">
      <c r="C600" s="168"/>
    </row>
    <row r="601" spans="3:3">
      <c r="C601" s="168"/>
    </row>
    <row r="602" spans="3:3">
      <c r="C602" s="168"/>
    </row>
    <row r="603" spans="3:3">
      <c r="C603" s="168"/>
    </row>
    <row r="604" spans="3:3">
      <c r="C604" s="168"/>
    </row>
    <row r="605" spans="3:3">
      <c r="C605" s="168"/>
    </row>
    <row r="606" spans="3:3">
      <c r="C606" s="168"/>
    </row>
    <row r="607" spans="3:3">
      <c r="C607" s="168"/>
    </row>
    <row r="608" spans="3:3">
      <c r="C608" s="168"/>
    </row>
    <row r="609" spans="3:3">
      <c r="C609" s="168"/>
    </row>
    <row r="610" spans="3:3">
      <c r="C610" s="168"/>
    </row>
    <row r="611" spans="3:3">
      <c r="C611" s="168"/>
    </row>
    <row r="612" spans="3:3">
      <c r="C612" s="168"/>
    </row>
    <row r="613" spans="3:3">
      <c r="C613" s="168"/>
    </row>
    <row r="614" spans="3:3">
      <c r="C614" s="168"/>
    </row>
    <row r="615" spans="3:3">
      <c r="C615" s="168"/>
    </row>
    <row r="616" spans="3:3">
      <c r="C616" s="168"/>
    </row>
    <row r="617" spans="3:3">
      <c r="C617" s="168"/>
    </row>
    <row r="618" spans="3:3">
      <c r="C618" s="168"/>
    </row>
  </sheetData>
  <mergeCells count="3">
    <mergeCell ref="B1:E1"/>
    <mergeCell ref="C3:C8"/>
    <mergeCell ref="F221:F255"/>
  </mergeCells>
  <conditionalFormatting sqref="C575">
    <cfRule type="expression" dxfId="109" priority="206" stopIfTrue="1">
      <formula>$C575="Total"</formula>
    </cfRule>
  </conditionalFormatting>
  <conditionalFormatting sqref="C575">
    <cfRule type="expression" dxfId="108" priority="205">
      <formula>#REF!="Total"</formula>
    </cfRule>
  </conditionalFormatting>
  <conditionalFormatting sqref="C575">
    <cfRule type="expression" dxfId="107" priority="204">
      <formula>#REF!="Total"</formula>
    </cfRule>
  </conditionalFormatting>
  <conditionalFormatting sqref="C575">
    <cfRule type="expression" dxfId="106" priority="203">
      <formula>#REF!="Total"</formula>
    </cfRule>
  </conditionalFormatting>
  <conditionalFormatting sqref="C575">
    <cfRule type="expression" dxfId="105" priority="202">
      <formula>#REF!="Total"</formula>
    </cfRule>
  </conditionalFormatting>
  <conditionalFormatting sqref="C575">
    <cfRule type="expression" dxfId="104" priority="201">
      <formula>#REF!="Total"</formula>
    </cfRule>
  </conditionalFormatting>
  <conditionalFormatting sqref="C575">
    <cfRule type="expression" dxfId="103" priority="207">
      <formula>#REF!="Total"</formula>
    </cfRule>
  </conditionalFormatting>
  <conditionalFormatting sqref="C575">
    <cfRule type="expression" dxfId="102" priority="208">
      <formula>$A541="Total"</formula>
    </cfRule>
  </conditionalFormatting>
  <conditionalFormatting sqref="C575">
    <cfRule type="expression" dxfId="101" priority="200">
      <formula>#REF!="Total"</formula>
    </cfRule>
  </conditionalFormatting>
  <conditionalFormatting sqref="C575">
    <cfRule type="expression" dxfId="100" priority="199">
      <formula>$A572="Total"</formula>
    </cfRule>
  </conditionalFormatting>
  <conditionalFormatting sqref="C575">
    <cfRule type="expression" dxfId="99" priority="198" stopIfTrue="1">
      <formula>$C575="Total"</formula>
    </cfRule>
  </conditionalFormatting>
  <conditionalFormatting sqref="C575">
    <cfRule type="expression" dxfId="98" priority="197">
      <formula>$A572="Total"</formula>
    </cfRule>
  </conditionalFormatting>
  <conditionalFormatting sqref="C575">
    <cfRule type="expression" dxfId="97" priority="196">
      <formula>#REF!="Total"</formula>
    </cfRule>
  </conditionalFormatting>
  <conditionalFormatting sqref="C575">
    <cfRule type="expression" dxfId="96" priority="209">
      <formula>$A550="Total"</formula>
    </cfRule>
  </conditionalFormatting>
  <conditionalFormatting sqref="C575">
    <cfRule type="expression" dxfId="95" priority="195">
      <formula>$A572="Total"</formula>
    </cfRule>
  </conditionalFormatting>
  <conditionalFormatting sqref="C575">
    <cfRule type="expression" dxfId="94" priority="194">
      <formula>$A563="Total"</formula>
    </cfRule>
  </conditionalFormatting>
  <conditionalFormatting sqref="C575">
    <cfRule type="expression" dxfId="93" priority="193">
      <formula>$A561="Total"</formula>
    </cfRule>
  </conditionalFormatting>
  <conditionalFormatting sqref="C575">
    <cfRule type="expression" dxfId="92" priority="192">
      <formula>#REF!="Total"</formula>
    </cfRule>
  </conditionalFormatting>
  <conditionalFormatting sqref="C575">
    <cfRule type="expression" dxfId="91" priority="191">
      <formula>$A572="Total"</formula>
    </cfRule>
  </conditionalFormatting>
  <conditionalFormatting sqref="C575">
    <cfRule type="expression" dxfId="90" priority="190">
      <formula>$A563="Total"</formula>
    </cfRule>
  </conditionalFormatting>
  <conditionalFormatting sqref="C575">
    <cfRule type="expression" dxfId="89" priority="189">
      <formula>$A561="Total"</formula>
    </cfRule>
  </conditionalFormatting>
  <conditionalFormatting sqref="C575">
    <cfRule type="expression" dxfId="88" priority="188">
      <formula>#REF!="Total"</formula>
    </cfRule>
  </conditionalFormatting>
  <conditionalFormatting sqref="B575">
    <cfRule type="expression" dxfId="87" priority="184">
      <formula>#REF!="Total"</formula>
    </cfRule>
  </conditionalFormatting>
  <conditionalFormatting sqref="B575">
    <cfRule type="expression" dxfId="86" priority="183">
      <formula>#REF!="Total"</formula>
    </cfRule>
  </conditionalFormatting>
  <conditionalFormatting sqref="B575">
    <cfRule type="expression" dxfId="85" priority="182">
      <formula>#REF!="Total"</formula>
    </cfRule>
  </conditionalFormatting>
  <conditionalFormatting sqref="B575">
    <cfRule type="expression" dxfId="84" priority="185">
      <formula>#REF!="Total"</formula>
    </cfRule>
  </conditionalFormatting>
  <conditionalFormatting sqref="B575">
    <cfRule type="expression" dxfId="83" priority="186">
      <formula>#REF!="Total"</formula>
    </cfRule>
  </conditionalFormatting>
  <conditionalFormatting sqref="B575">
    <cfRule type="expression" dxfId="82" priority="187" stopIfTrue="1">
      <formula>#REF!="Total"</formula>
    </cfRule>
  </conditionalFormatting>
  <conditionalFormatting sqref="B575">
    <cfRule type="expression" dxfId="81" priority="181">
      <formula>#REF!="Total"</formula>
    </cfRule>
  </conditionalFormatting>
  <conditionalFormatting sqref="B575">
    <cfRule type="expression" dxfId="80" priority="180">
      <formula>$A543="Total"</formula>
    </cfRule>
  </conditionalFormatting>
  <conditionalFormatting sqref="B575">
    <cfRule type="expression" dxfId="79" priority="179">
      <formula>$A544="Total"</formula>
    </cfRule>
  </conditionalFormatting>
  <conditionalFormatting sqref="B575">
    <cfRule type="expression" dxfId="78" priority="178">
      <formula>$A577="Total"</formula>
    </cfRule>
  </conditionalFormatting>
  <conditionalFormatting sqref="B575">
    <cfRule type="expression" dxfId="77" priority="177">
      <formula>$A487="Total"</formula>
    </cfRule>
  </conditionalFormatting>
  <conditionalFormatting sqref="B575">
    <cfRule type="expression" dxfId="76" priority="176">
      <formula>$A481="Total"</formula>
    </cfRule>
  </conditionalFormatting>
  <conditionalFormatting sqref="C579">
    <cfRule type="expression" dxfId="75" priority="57">
      <formula>#REF!="Total"</formula>
    </cfRule>
  </conditionalFormatting>
  <conditionalFormatting sqref="C579">
    <cfRule type="expression" dxfId="74" priority="56" stopIfTrue="1">
      <formula>$C579="Total"</formula>
    </cfRule>
  </conditionalFormatting>
  <conditionalFormatting sqref="C579">
    <cfRule type="expression" dxfId="73" priority="55">
      <formula>#REF!="Total"</formula>
    </cfRule>
  </conditionalFormatting>
  <conditionalFormatting sqref="C579">
    <cfRule type="expression" dxfId="72" priority="54">
      <formula>#REF!="Total"</formula>
    </cfRule>
  </conditionalFormatting>
  <conditionalFormatting sqref="C579">
    <cfRule type="expression" dxfId="71" priority="53">
      <formula>#REF!="Total"</formula>
    </cfRule>
  </conditionalFormatting>
  <conditionalFormatting sqref="C579">
    <cfRule type="expression" dxfId="70" priority="52">
      <formula>#REF!="Total"</formula>
    </cfRule>
  </conditionalFormatting>
  <conditionalFormatting sqref="C579">
    <cfRule type="expression" dxfId="69" priority="51">
      <formula>#REF!="Total"</formula>
    </cfRule>
  </conditionalFormatting>
  <conditionalFormatting sqref="C579">
    <cfRule type="expression" dxfId="68" priority="58">
      <formula>$A545="Total"</formula>
    </cfRule>
  </conditionalFormatting>
  <conditionalFormatting sqref="C579">
    <cfRule type="expression" dxfId="67" priority="50">
      <formula>#REF!="Total"</formula>
    </cfRule>
  </conditionalFormatting>
  <conditionalFormatting sqref="C579">
    <cfRule type="expression" dxfId="66" priority="49">
      <formula>$A576="Total"</formula>
    </cfRule>
  </conditionalFormatting>
  <conditionalFormatting sqref="C579">
    <cfRule type="expression" dxfId="65" priority="48" stopIfTrue="1">
      <formula>$C579="Total"</formula>
    </cfRule>
  </conditionalFormatting>
  <conditionalFormatting sqref="C579">
    <cfRule type="expression" dxfId="64" priority="47">
      <formula>$A576="Total"</formula>
    </cfRule>
  </conditionalFormatting>
  <conditionalFormatting sqref="C579">
    <cfRule type="expression" dxfId="63" priority="46">
      <formula>#REF!="Total"</formula>
    </cfRule>
  </conditionalFormatting>
  <conditionalFormatting sqref="C579">
    <cfRule type="expression" dxfId="62" priority="59">
      <formula>$A554="Total"</formula>
    </cfRule>
  </conditionalFormatting>
  <conditionalFormatting sqref="C579">
    <cfRule type="expression" dxfId="61" priority="45">
      <formula>$A576="Total"</formula>
    </cfRule>
  </conditionalFormatting>
  <conditionalFormatting sqref="C579">
    <cfRule type="expression" dxfId="60" priority="44">
      <formula>$A567="Total"</formula>
    </cfRule>
  </conditionalFormatting>
  <conditionalFormatting sqref="C579">
    <cfRule type="expression" dxfId="59" priority="43">
      <formula>$A565="Total"</formula>
    </cfRule>
  </conditionalFormatting>
  <conditionalFormatting sqref="C579">
    <cfRule type="expression" dxfId="58" priority="42">
      <formula>#REF!="Total"</formula>
    </cfRule>
  </conditionalFormatting>
  <conditionalFormatting sqref="C579">
    <cfRule type="expression" dxfId="57" priority="41">
      <formula>$A576="Total"</formula>
    </cfRule>
  </conditionalFormatting>
  <conditionalFormatting sqref="C579">
    <cfRule type="expression" dxfId="56" priority="40">
      <formula>$A567="Total"</formula>
    </cfRule>
  </conditionalFormatting>
  <conditionalFormatting sqref="C579">
    <cfRule type="expression" dxfId="55" priority="39">
      <formula>$A565="Total"</formula>
    </cfRule>
  </conditionalFormatting>
  <conditionalFormatting sqref="C579">
    <cfRule type="expression" dxfId="54" priority="38">
      <formula>#REF!="Total"</formula>
    </cfRule>
  </conditionalFormatting>
  <conditionalFormatting sqref="B579">
    <cfRule type="expression" dxfId="53" priority="34">
      <formula>#REF!="Total"</formula>
    </cfRule>
  </conditionalFormatting>
  <conditionalFormatting sqref="B579">
    <cfRule type="expression" dxfId="52" priority="33">
      <formula>#REF!="Total"</formula>
    </cfRule>
  </conditionalFormatting>
  <conditionalFormatting sqref="B579">
    <cfRule type="expression" dxfId="51" priority="32">
      <formula>#REF!="Total"</formula>
    </cfRule>
  </conditionalFormatting>
  <conditionalFormatting sqref="B579">
    <cfRule type="expression" dxfId="50" priority="35">
      <formula>#REF!="Total"</formula>
    </cfRule>
  </conditionalFormatting>
  <conditionalFormatting sqref="B579">
    <cfRule type="expression" dxfId="49" priority="36">
      <formula>#REF!="Total"</formula>
    </cfRule>
  </conditionalFormatting>
  <conditionalFormatting sqref="B579">
    <cfRule type="expression" dxfId="48" priority="37" stopIfTrue="1">
      <formula>#REF!="Total"</formula>
    </cfRule>
  </conditionalFormatting>
  <conditionalFormatting sqref="B579">
    <cfRule type="expression" dxfId="47" priority="31">
      <formula>#REF!="Total"</formula>
    </cfRule>
  </conditionalFormatting>
  <conditionalFormatting sqref="B579">
    <cfRule type="expression" dxfId="46" priority="30">
      <formula>$A547="Total"</formula>
    </cfRule>
  </conditionalFormatting>
  <conditionalFormatting sqref="B579">
    <cfRule type="expression" dxfId="45" priority="29">
      <formula>$A548="Total"</formula>
    </cfRule>
  </conditionalFormatting>
  <conditionalFormatting sqref="B579">
    <cfRule type="expression" dxfId="44" priority="28">
      <formula>$A581="Total"</formula>
    </cfRule>
  </conditionalFormatting>
  <conditionalFormatting sqref="B579">
    <cfRule type="expression" dxfId="43" priority="27">
      <formula>$A491="Total"</formula>
    </cfRule>
  </conditionalFormatting>
  <conditionalFormatting sqref="B579">
    <cfRule type="expression" dxfId="42" priority="26">
      <formula>$A485="Total"</formula>
    </cfRule>
  </conditionalFormatting>
  <conditionalFormatting sqref="B583">
    <cfRule type="expression" dxfId="41" priority="22">
      <formula>#REF!="Total"</formula>
    </cfRule>
  </conditionalFormatting>
  <conditionalFormatting sqref="B583">
    <cfRule type="expression" dxfId="40" priority="21">
      <formula>#REF!="Total"</formula>
    </cfRule>
  </conditionalFormatting>
  <conditionalFormatting sqref="B583">
    <cfRule type="expression" dxfId="39" priority="20">
      <formula>#REF!="Total"</formula>
    </cfRule>
  </conditionalFormatting>
  <conditionalFormatting sqref="B583">
    <cfRule type="expression" dxfId="38" priority="23">
      <formula>#REF!="Total"</formula>
    </cfRule>
  </conditionalFormatting>
  <conditionalFormatting sqref="B583">
    <cfRule type="expression" dxfId="37" priority="24">
      <formula>#REF!="Total"</formula>
    </cfRule>
  </conditionalFormatting>
  <conditionalFormatting sqref="B583">
    <cfRule type="expression" dxfId="36" priority="25" stopIfTrue="1">
      <formula>#REF!="Total"</formula>
    </cfRule>
  </conditionalFormatting>
  <conditionalFormatting sqref="B583">
    <cfRule type="expression" dxfId="35" priority="19">
      <formula>#REF!="Total"</formula>
    </cfRule>
  </conditionalFormatting>
  <conditionalFormatting sqref="B583">
    <cfRule type="expression" dxfId="34" priority="18">
      <formula>$A551="Total"</formula>
    </cfRule>
  </conditionalFormatting>
  <conditionalFormatting sqref="B583">
    <cfRule type="expression" dxfId="33" priority="17">
      <formula>$A552="Total"</formula>
    </cfRule>
  </conditionalFormatting>
  <conditionalFormatting sqref="B583">
    <cfRule type="expression" dxfId="32" priority="16">
      <formula>$A585="Total"</formula>
    </cfRule>
  </conditionalFormatting>
  <conditionalFormatting sqref="B583">
    <cfRule type="expression" dxfId="31" priority="15">
      <formula>$A495="Total"</formula>
    </cfRule>
  </conditionalFormatting>
  <conditionalFormatting sqref="B583">
    <cfRule type="expression" dxfId="30" priority="14">
      <formula>$A489="Total"</formula>
    </cfRule>
  </conditionalFormatting>
  <conditionalFormatting sqref="B588">
    <cfRule type="expression" dxfId="29" priority="10">
      <formula>#REF!="Total"</formula>
    </cfRule>
  </conditionalFormatting>
  <conditionalFormatting sqref="B588">
    <cfRule type="expression" dxfId="28" priority="9">
      <formula>#REF!="Total"</formula>
    </cfRule>
  </conditionalFormatting>
  <conditionalFormatting sqref="B588">
    <cfRule type="expression" dxfId="27" priority="8">
      <formula>#REF!="Total"</formula>
    </cfRule>
  </conditionalFormatting>
  <conditionalFormatting sqref="B588">
    <cfRule type="expression" dxfId="26" priority="11">
      <formula>#REF!="Total"</formula>
    </cfRule>
  </conditionalFormatting>
  <conditionalFormatting sqref="B588">
    <cfRule type="expression" dxfId="25" priority="12">
      <formula>#REF!="Total"</formula>
    </cfRule>
  </conditionalFormatting>
  <conditionalFormatting sqref="B588">
    <cfRule type="expression" dxfId="24" priority="13" stopIfTrue="1">
      <formula>#REF!="Total"</formula>
    </cfRule>
  </conditionalFormatting>
  <conditionalFormatting sqref="B588">
    <cfRule type="expression" dxfId="23" priority="7">
      <formula>#REF!="Total"</formula>
    </cfRule>
  </conditionalFormatting>
  <conditionalFormatting sqref="B588">
    <cfRule type="expression" dxfId="22" priority="6">
      <formula>$A556="Total"</formula>
    </cfRule>
  </conditionalFormatting>
  <conditionalFormatting sqref="B588">
    <cfRule type="expression" dxfId="21" priority="5">
      <formula>$A557="Total"</formula>
    </cfRule>
  </conditionalFormatting>
  <conditionalFormatting sqref="B588">
    <cfRule type="expression" dxfId="20" priority="4">
      <formula>$A590="Total"</formula>
    </cfRule>
  </conditionalFormatting>
  <conditionalFormatting sqref="B588">
    <cfRule type="expression" dxfId="19" priority="3">
      <formula>#REF!="Total"</formula>
    </cfRule>
  </conditionalFormatting>
  <conditionalFormatting sqref="B588">
    <cfRule type="expression" dxfId="18" priority="2">
      <formula>$A494="Total"</formula>
    </cfRule>
  </conditionalFormatting>
  <conditionalFormatting sqref="B215">
    <cfRule type="expression" dxfId="17" priority="1">
      <formula>$A200="Total"</formula>
    </cfRule>
  </conditionalFormatting>
  <hyperlinks>
    <hyperlink ref="A1" location="Index!A1" display="Index" xr:uid="{9E684EA3-4888-4FBE-BB64-08419DE7FB54}"/>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6C8EB-4ACA-4C41-B743-BBE624CB54CC}">
  <dimension ref="A1:N339"/>
  <sheetViews>
    <sheetView workbookViewId="0">
      <selection activeCell="B1" sqref="B1:E1"/>
    </sheetView>
  </sheetViews>
  <sheetFormatPr defaultRowHeight="12.75"/>
  <cols>
    <col min="1" max="1" width="5.42578125" style="88" bestFit="1" customWidth="1"/>
    <col min="2" max="2" width="72.28515625" style="88" bestFit="1" customWidth="1"/>
    <col min="3" max="3" width="27" style="116" customWidth="1"/>
    <col min="4" max="4" width="27.42578125" style="88" bestFit="1" customWidth="1"/>
    <col min="5" max="5" width="14" style="88" bestFit="1" customWidth="1"/>
    <col min="6" max="6" width="10.28515625" style="87" bestFit="1" customWidth="1"/>
    <col min="7" max="7" width="18.140625" style="87" bestFit="1" customWidth="1"/>
    <col min="8" max="8" width="9.140625" style="87" bestFit="1" customWidth="1"/>
    <col min="9" max="256" width="9.140625" style="88"/>
    <col min="257" max="257" width="5.42578125" style="88" bestFit="1" customWidth="1"/>
    <col min="258" max="258" width="72.28515625" style="88" bestFit="1" customWidth="1"/>
    <col min="259" max="259" width="13.140625" style="88" bestFit="1" customWidth="1"/>
    <col min="260" max="260" width="27.42578125" style="88" bestFit="1" customWidth="1"/>
    <col min="261" max="261" width="14" style="88" bestFit="1" customWidth="1"/>
    <col min="262" max="262" width="10.28515625" style="88" bestFit="1" customWidth="1"/>
    <col min="263" max="263" width="18.140625" style="88" bestFit="1" customWidth="1"/>
    <col min="264" max="512" width="9.140625" style="88"/>
    <col min="513" max="513" width="5.42578125" style="88" bestFit="1" customWidth="1"/>
    <col min="514" max="514" width="72.28515625" style="88" bestFit="1" customWidth="1"/>
    <col min="515" max="515" width="13.140625" style="88" bestFit="1" customWidth="1"/>
    <col min="516" max="516" width="27.42578125" style="88" bestFit="1" customWidth="1"/>
    <col min="517" max="517" width="14" style="88" bestFit="1" customWidth="1"/>
    <col min="518" max="518" width="10.28515625" style="88" bestFit="1" customWidth="1"/>
    <col min="519" max="519" width="18.140625" style="88" bestFit="1" customWidth="1"/>
    <col min="520" max="768" width="9.140625" style="88"/>
    <col min="769" max="769" width="5.42578125" style="88" bestFit="1" customWidth="1"/>
    <col min="770" max="770" width="72.28515625" style="88" bestFit="1" customWidth="1"/>
    <col min="771" max="771" width="13.140625" style="88" bestFit="1" customWidth="1"/>
    <col min="772" max="772" width="27.42578125" style="88" bestFit="1" customWidth="1"/>
    <col min="773" max="773" width="14" style="88" bestFit="1" customWidth="1"/>
    <col min="774" max="774" width="10.28515625" style="88" bestFit="1" customWidth="1"/>
    <col min="775" max="775" width="18.140625" style="88" bestFit="1" customWidth="1"/>
    <col min="776" max="1024" width="9.140625" style="88"/>
    <col min="1025" max="1025" width="5.42578125" style="88" bestFit="1" customWidth="1"/>
    <col min="1026" max="1026" width="72.28515625" style="88" bestFit="1" customWidth="1"/>
    <col min="1027" max="1027" width="13.140625" style="88" bestFit="1" customWidth="1"/>
    <col min="1028" max="1028" width="27.42578125" style="88" bestFit="1" customWidth="1"/>
    <col min="1029" max="1029" width="14" style="88" bestFit="1" customWidth="1"/>
    <col min="1030" max="1030" width="10.28515625" style="88" bestFit="1" customWidth="1"/>
    <col min="1031" max="1031" width="18.140625" style="88" bestFit="1" customWidth="1"/>
    <col min="1032" max="1280" width="9.140625" style="88"/>
    <col min="1281" max="1281" width="5.42578125" style="88" bestFit="1" customWidth="1"/>
    <col min="1282" max="1282" width="72.28515625" style="88" bestFit="1" customWidth="1"/>
    <col min="1283" max="1283" width="13.140625" style="88" bestFit="1" customWidth="1"/>
    <col min="1284" max="1284" width="27.42578125" style="88" bestFit="1" customWidth="1"/>
    <col min="1285" max="1285" width="14" style="88" bestFit="1" customWidth="1"/>
    <col min="1286" max="1286" width="10.28515625" style="88" bestFit="1" customWidth="1"/>
    <col min="1287" max="1287" width="18.140625" style="88" bestFit="1" customWidth="1"/>
    <col min="1288" max="1536" width="9.140625" style="88"/>
    <col min="1537" max="1537" width="5.42578125" style="88" bestFit="1" customWidth="1"/>
    <col min="1538" max="1538" width="72.28515625" style="88" bestFit="1" customWidth="1"/>
    <col min="1539" max="1539" width="13.140625" style="88" bestFit="1" customWidth="1"/>
    <col min="1540" max="1540" width="27.42578125" style="88" bestFit="1" customWidth="1"/>
    <col min="1541" max="1541" width="14" style="88" bestFit="1" customWidth="1"/>
    <col min="1542" max="1542" width="10.28515625" style="88" bestFit="1" customWidth="1"/>
    <col min="1543" max="1543" width="18.140625" style="88" bestFit="1" customWidth="1"/>
    <col min="1544" max="1792" width="9.140625" style="88"/>
    <col min="1793" max="1793" width="5.42578125" style="88" bestFit="1" customWidth="1"/>
    <col min="1794" max="1794" width="72.28515625" style="88" bestFit="1" customWidth="1"/>
    <col min="1795" max="1795" width="13.140625" style="88" bestFit="1" customWidth="1"/>
    <col min="1796" max="1796" width="27.42578125" style="88" bestFit="1" customWidth="1"/>
    <col min="1797" max="1797" width="14" style="88" bestFit="1" customWidth="1"/>
    <col min="1798" max="1798" width="10.28515625" style="88" bestFit="1" customWidth="1"/>
    <col min="1799" max="1799" width="18.140625" style="88" bestFit="1" customWidth="1"/>
    <col min="1800" max="2048" width="9.140625" style="88"/>
    <col min="2049" max="2049" width="5.42578125" style="88" bestFit="1" customWidth="1"/>
    <col min="2050" max="2050" width="72.28515625" style="88" bestFit="1" customWidth="1"/>
    <col min="2051" max="2051" width="13.140625" style="88" bestFit="1" customWidth="1"/>
    <col min="2052" max="2052" width="27.42578125" style="88" bestFit="1" customWidth="1"/>
    <col min="2053" max="2053" width="14" style="88" bestFit="1" customWidth="1"/>
    <col min="2054" max="2054" width="10.28515625" style="88" bestFit="1" customWidth="1"/>
    <col min="2055" max="2055" width="18.140625" style="88" bestFit="1" customWidth="1"/>
    <col min="2056" max="2304" width="9.140625" style="88"/>
    <col min="2305" max="2305" width="5.42578125" style="88" bestFit="1" customWidth="1"/>
    <col min="2306" max="2306" width="72.28515625" style="88" bestFit="1" customWidth="1"/>
    <col min="2307" max="2307" width="13.140625" style="88" bestFit="1" customWidth="1"/>
    <col min="2308" max="2308" width="27.42578125" style="88" bestFit="1" customWidth="1"/>
    <col min="2309" max="2309" width="14" style="88" bestFit="1" customWidth="1"/>
    <col min="2310" max="2310" width="10.28515625" style="88" bestFit="1" customWidth="1"/>
    <col min="2311" max="2311" width="18.140625" style="88" bestFit="1" customWidth="1"/>
    <col min="2312" max="2560" width="9.140625" style="88"/>
    <col min="2561" max="2561" width="5.42578125" style="88" bestFit="1" customWidth="1"/>
    <col min="2562" max="2562" width="72.28515625" style="88" bestFit="1" customWidth="1"/>
    <col min="2563" max="2563" width="13.140625" style="88" bestFit="1" customWidth="1"/>
    <col min="2564" max="2564" width="27.42578125" style="88" bestFit="1" customWidth="1"/>
    <col min="2565" max="2565" width="14" style="88" bestFit="1" customWidth="1"/>
    <col min="2566" max="2566" width="10.28515625" style="88" bestFit="1" customWidth="1"/>
    <col min="2567" max="2567" width="18.140625" style="88" bestFit="1" customWidth="1"/>
    <col min="2568" max="2816" width="9.140625" style="88"/>
    <col min="2817" max="2817" width="5.42578125" style="88" bestFit="1" customWidth="1"/>
    <col min="2818" max="2818" width="72.28515625" style="88" bestFit="1" customWidth="1"/>
    <col min="2819" max="2819" width="13.140625" style="88" bestFit="1" customWidth="1"/>
    <col min="2820" max="2820" width="27.42578125" style="88" bestFit="1" customWidth="1"/>
    <col min="2821" max="2821" width="14" style="88" bestFit="1" customWidth="1"/>
    <col min="2822" max="2822" width="10.28515625" style="88" bestFit="1" customWidth="1"/>
    <col min="2823" max="2823" width="18.140625" style="88" bestFit="1" customWidth="1"/>
    <col min="2824" max="3072" width="9.140625" style="88"/>
    <col min="3073" max="3073" width="5.42578125" style="88" bestFit="1" customWidth="1"/>
    <col min="3074" max="3074" width="72.28515625" style="88" bestFit="1" customWidth="1"/>
    <col min="3075" max="3075" width="13.140625" style="88" bestFit="1" customWidth="1"/>
    <col min="3076" max="3076" width="27.42578125" style="88" bestFit="1" customWidth="1"/>
    <col min="3077" max="3077" width="14" style="88" bestFit="1" customWidth="1"/>
    <col min="3078" max="3078" width="10.28515625" style="88" bestFit="1" customWidth="1"/>
    <col min="3079" max="3079" width="18.140625" style="88" bestFit="1" customWidth="1"/>
    <col min="3080" max="3328" width="9.140625" style="88"/>
    <col min="3329" max="3329" width="5.42578125" style="88" bestFit="1" customWidth="1"/>
    <col min="3330" max="3330" width="72.28515625" style="88" bestFit="1" customWidth="1"/>
    <col min="3331" max="3331" width="13.140625" style="88" bestFit="1" customWidth="1"/>
    <col min="3332" max="3332" width="27.42578125" style="88" bestFit="1" customWidth="1"/>
    <col min="3333" max="3333" width="14" style="88" bestFit="1" customWidth="1"/>
    <col min="3334" max="3334" width="10.28515625" style="88" bestFit="1" customWidth="1"/>
    <col min="3335" max="3335" width="18.140625" style="88" bestFit="1" customWidth="1"/>
    <col min="3336" max="3584" width="9.140625" style="88"/>
    <col min="3585" max="3585" width="5.42578125" style="88" bestFit="1" customWidth="1"/>
    <col min="3586" max="3586" width="72.28515625" style="88" bestFit="1" customWidth="1"/>
    <col min="3587" max="3587" width="13.140625" style="88" bestFit="1" customWidth="1"/>
    <col min="3588" max="3588" width="27.42578125" style="88" bestFit="1" customWidth="1"/>
    <col min="3589" max="3589" width="14" style="88" bestFit="1" customWidth="1"/>
    <col min="3590" max="3590" width="10.28515625" style="88" bestFit="1" customWidth="1"/>
    <col min="3591" max="3591" width="18.140625" style="88" bestFit="1" customWidth="1"/>
    <col min="3592" max="3840" width="9.140625" style="88"/>
    <col min="3841" max="3841" width="5.42578125" style="88" bestFit="1" customWidth="1"/>
    <col min="3842" max="3842" width="72.28515625" style="88" bestFit="1" customWidth="1"/>
    <col min="3843" max="3843" width="13.140625" style="88" bestFit="1" customWidth="1"/>
    <col min="3844" max="3844" width="27.42578125" style="88" bestFit="1" customWidth="1"/>
    <col min="3845" max="3845" width="14" style="88" bestFit="1" customWidth="1"/>
    <col min="3846" max="3846" width="10.28515625" style="88" bestFit="1" customWidth="1"/>
    <col min="3847" max="3847" width="18.140625" style="88" bestFit="1" customWidth="1"/>
    <col min="3848" max="4096" width="9.140625" style="88"/>
    <col min="4097" max="4097" width="5.42578125" style="88" bestFit="1" customWidth="1"/>
    <col min="4098" max="4098" width="72.28515625" style="88" bestFit="1" customWidth="1"/>
    <col min="4099" max="4099" width="13.140625" style="88" bestFit="1" customWidth="1"/>
    <col min="4100" max="4100" width="27.42578125" style="88" bestFit="1" customWidth="1"/>
    <col min="4101" max="4101" width="14" style="88" bestFit="1" customWidth="1"/>
    <col min="4102" max="4102" width="10.28515625" style="88" bestFit="1" customWidth="1"/>
    <col min="4103" max="4103" width="18.140625" style="88" bestFit="1" customWidth="1"/>
    <col min="4104" max="4352" width="9.140625" style="88"/>
    <col min="4353" max="4353" width="5.42578125" style="88" bestFit="1" customWidth="1"/>
    <col min="4354" max="4354" width="72.28515625" style="88" bestFit="1" customWidth="1"/>
    <col min="4355" max="4355" width="13.140625" style="88" bestFit="1" customWidth="1"/>
    <col min="4356" max="4356" width="27.42578125" style="88" bestFit="1" customWidth="1"/>
    <col min="4357" max="4357" width="14" style="88" bestFit="1" customWidth="1"/>
    <col min="4358" max="4358" width="10.28515625" style="88" bestFit="1" customWidth="1"/>
    <col min="4359" max="4359" width="18.140625" style="88" bestFit="1" customWidth="1"/>
    <col min="4360" max="4608" width="9.140625" style="88"/>
    <col min="4609" max="4609" width="5.42578125" style="88" bestFit="1" customWidth="1"/>
    <col min="4610" max="4610" width="72.28515625" style="88" bestFit="1" customWidth="1"/>
    <col min="4611" max="4611" width="13.140625" style="88" bestFit="1" customWidth="1"/>
    <col min="4612" max="4612" width="27.42578125" style="88" bestFit="1" customWidth="1"/>
    <col min="4613" max="4613" width="14" style="88" bestFit="1" customWidth="1"/>
    <col min="4614" max="4614" width="10.28515625" style="88" bestFit="1" customWidth="1"/>
    <col min="4615" max="4615" width="18.140625" style="88" bestFit="1" customWidth="1"/>
    <col min="4616" max="4864" width="9.140625" style="88"/>
    <col min="4865" max="4865" width="5.42578125" style="88" bestFit="1" customWidth="1"/>
    <col min="4866" max="4866" width="72.28515625" style="88" bestFit="1" customWidth="1"/>
    <col min="4867" max="4867" width="13.140625" style="88" bestFit="1" customWidth="1"/>
    <col min="4868" max="4868" width="27.42578125" style="88" bestFit="1" customWidth="1"/>
    <col min="4869" max="4869" width="14" style="88" bestFit="1" customWidth="1"/>
    <col min="4870" max="4870" width="10.28515625" style="88" bestFit="1" customWidth="1"/>
    <col min="4871" max="4871" width="18.140625" style="88" bestFit="1" customWidth="1"/>
    <col min="4872" max="5120" width="9.140625" style="88"/>
    <col min="5121" max="5121" width="5.42578125" style="88" bestFit="1" customWidth="1"/>
    <col min="5122" max="5122" width="72.28515625" style="88" bestFit="1" customWidth="1"/>
    <col min="5123" max="5123" width="13.140625" style="88" bestFit="1" customWidth="1"/>
    <col min="5124" max="5124" width="27.42578125" style="88" bestFit="1" customWidth="1"/>
    <col min="5125" max="5125" width="14" style="88" bestFit="1" customWidth="1"/>
    <col min="5126" max="5126" width="10.28515625" style="88" bestFit="1" customWidth="1"/>
    <col min="5127" max="5127" width="18.140625" style="88" bestFit="1" customWidth="1"/>
    <col min="5128" max="5376" width="9.140625" style="88"/>
    <col min="5377" max="5377" width="5.42578125" style="88" bestFit="1" customWidth="1"/>
    <col min="5378" max="5378" width="72.28515625" style="88" bestFit="1" customWidth="1"/>
    <col min="5379" max="5379" width="13.140625" style="88" bestFit="1" customWidth="1"/>
    <col min="5380" max="5380" width="27.42578125" style="88" bestFit="1" customWidth="1"/>
    <col min="5381" max="5381" width="14" style="88" bestFit="1" customWidth="1"/>
    <col min="5382" max="5382" width="10.28515625" style="88" bestFit="1" customWidth="1"/>
    <col min="5383" max="5383" width="18.140625" style="88" bestFit="1" customWidth="1"/>
    <col min="5384" max="5632" width="9.140625" style="88"/>
    <col min="5633" max="5633" width="5.42578125" style="88" bestFit="1" customWidth="1"/>
    <col min="5634" max="5634" width="72.28515625" style="88" bestFit="1" customWidth="1"/>
    <col min="5635" max="5635" width="13.140625" style="88" bestFit="1" customWidth="1"/>
    <col min="5636" max="5636" width="27.42578125" style="88" bestFit="1" customWidth="1"/>
    <col min="5637" max="5637" width="14" style="88" bestFit="1" customWidth="1"/>
    <col min="5638" max="5638" width="10.28515625" style="88" bestFit="1" customWidth="1"/>
    <col min="5639" max="5639" width="18.140625" style="88" bestFit="1" customWidth="1"/>
    <col min="5640" max="5888" width="9.140625" style="88"/>
    <col min="5889" max="5889" width="5.42578125" style="88" bestFit="1" customWidth="1"/>
    <col min="5890" max="5890" width="72.28515625" style="88" bestFit="1" customWidth="1"/>
    <col min="5891" max="5891" width="13.140625" style="88" bestFit="1" customWidth="1"/>
    <col min="5892" max="5892" width="27.42578125" style="88" bestFit="1" customWidth="1"/>
    <col min="5893" max="5893" width="14" style="88" bestFit="1" customWidth="1"/>
    <col min="5894" max="5894" width="10.28515625" style="88" bestFit="1" customWidth="1"/>
    <col min="5895" max="5895" width="18.140625" style="88" bestFit="1" customWidth="1"/>
    <col min="5896" max="6144" width="9.140625" style="88"/>
    <col min="6145" max="6145" width="5.42578125" style="88" bestFit="1" customWidth="1"/>
    <col min="6146" max="6146" width="72.28515625" style="88" bestFit="1" customWidth="1"/>
    <col min="6147" max="6147" width="13.140625" style="88" bestFit="1" customWidth="1"/>
    <col min="6148" max="6148" width="27.42578125" style="88" bestFit="1" customWidth="1"/>
    <col min="6149" max="6149" width="14" style="88" bestFit="1" customWidth="1"/>
    <col min="6150" max="6150" width="10.28515625" style="88" bestFit="1" customWidth="1"/>
    <col min="6151" max="6151" width="18.140625" style="88" bestFit="1" customWidth="1"/>
    <col min="6152" max="6400" width="9.140625" style="88"/>
    <col min="6401" max="6401" width="5.42578125" style="88" bestFit="1" customWidth="1"/>
    <col min="6402" max="6402" width="72.28515625" style="88" bestFit="1" customWidth="1"/>
    <col min="6403" max="6403" width="13.140625" style="88" bestFit="1" customWidth="1"/>
    <col min="6404" max="6404" width="27.42578125" style="88" bestFit="1" customWidth="1"/>
    <col min="6405" max="6405" width="14" style="88" bestFit="1" customWidth="1"/>
    <col min="6406" max="6406" width="10.28515625" style="88" bestFit="1" customWidth="1"/>
    <col min="6407" max="6407" width="18.140625" style="88" bestFit="1" customWidth="1"/>
    <col min="6408" max="6656" width="9.140625" style="88"/>
    <col min="6657" max="6657" width="5.42578125" style="88" bestFit="1" customWidth="1"/>
    <col min="6658" max="6658" width="72.28515625" style="88" bestFit="1" customWidth="1"/>
    <col min="6659" max="6659" width="13.140625" style="88" bestFit="1" customWidth="1"/>
    <col min="6660" max="6660" width="27.42578125" style="88" bestFit="1" customWidth="1"/>
    <col min="6661" max="6661" width="14" style="88" bestFit="1" customWidth="1"/>
    <col min="6662" max="6662" width="10.28515625" style="88" bestFit="1" customWidth="1"/>
    <col min="6663" max="6663" width="18.140625" style="88" bestFit="1" customWidth="1"/>
    <col min="6664" max="6912" width="9.140625" style="88"/>
    <col min="6913" max="6913" width="5.42578125" style="88" bestFit="1" customWidth="1"/>
    <col min="6914" max="6914" width="72.28515625" style="88" bestFit="1" customWidth="1"/>
    <col min="6915" max="6915" width="13.140625" style="88" bestFit="1" customWidth="1"/>
    <col min="6916" max="6916" width="27.42578125" style="88" bestFit="1" customWidth="1"/>
    <col min="6917" max="6917" width="14" style="88" bestFit="1" customWidth="1"/>
    <col min="6918" max="6918" width="10.28515625" style="88" bestFit="1" customWidth="1"/>
    <col min="6919" max="6919" width="18.140625" style="88" bestFit="1" customWidth="1"/>
    <col min="6920" max="7168" width="9.140625" style="88"/>
    <col min="7169" max="7169" width="5.42578125" style="88" bestFit="1" customWidth="1"/>
    <col min="7170" max="7170" width="72.28515625" style="88" bestFit="1" customWidth="1"/>
    <col min="7171" max="7171" width="13.140625" style="88" bestFit="1" customWidth="1"/>
    <col min="7172" max="7172" width="27.42578125" style="88" bestFit="1" customWidth="1"/>
    <col min="7173" max="7173" width="14" style="88" bestFit="1" customWidth="1"/>
    <col min="7174" max="7174" width="10.28515625" style="88" bestFit="1" customWidth="1"/>
    <col min="7175" max="7175" width="18.140625" style="88" bestFit="1" customWidth="1"/>
    <col min="7176" max="7424" width="9.140625" style="88"/>
    <col min="7425" max="7425" width="5.42578125" style="88" bestFit="1" customWidth="1"/>
    <col min="7426" max="7426" width="72.28515625" style="88" bestFit="1" customWidth="1"/>
    <col min="7427" max="7427" width="13.140625" style="88" bestFit="1" customWidth="1"/>
    <col min="7428" max="7428" width="27.42578125" style="88" bestFit="1" customWidth="1"/>
    <col min="7429" max="7429" width="14" style="88" bestFit="1" customWidth="1"/>
    <col min="7430" max="7430" width="10.28515625" style="88" bestFit="1" customWidth="1"/>
    <col min="7431" max="7431" width="18.140625" style="88" bestFit="1" customWidth="1"/>
    <col min="7432" max="7680" width="9.140625" style="88"/>
    <col min="7681" max="7681" width="5.42578125" style="88" bestFit="1" customWidth="1"/>
    <col min="7682" max="7682" width="72.28515625" style="88" bestFit="1" customWidth="1"/>
    <col min="7683" max="7683" width="13.140625" style="88" bestFit="1" customWidth="1"/>
    <col min="7684" max="7684" width="27.42578125" style="88" bestFit="1" customWidth="1"/>
    <col min="7685" max="7685" width="14" style="88" bestFit="1" customWidth="1"/>
    <col min="7686" max="7686" width="10.28515625" style="88" bestFit="1" customWidth="1"/>
    <col min="7687" max="7687" width="18.140625" style="88" bestFit="1" customWidth="1"/>
    <col min="7688" max="7936" width="9.140625" style="88"/>
    <col min="7937" max="7937" width="5.42578125" style="88" bestFit="1" customWidth="1"/>
    <col min="7938" max="7938" width="72.28515625" style="88" bestFit="1" customWidth="1"/>
    <col min="7939" max="7939" width="13.140625" style="88" bestFit="1" customWidth="1"/>
    <col min="7940" max="7940" width="27.42578125" style="88" bestFit="1" customWidth="1"/>
    <col min="7941" max="7941" width="14" style="88" bestFit="1" customWidth="1"/>
    <col min="7942" max="7942" width="10.28515625" style="88" bestFit="1" customWidth="1"/>
    <col min="7943" max="7943" width="18.140625" style="88" bestFit="1" customWidth="1"/>
    <col min="7944" max="8192" width="9.140625" style="88"/>
    <col min="8193" max="8193" width="5.42578125" style="88" bestFit="1" customWidth="1"/>
    <col min="8194" max="8194" width="72.28515625" style="88" bestFit="1" customWidth="1"/>
    <col min="8195" max="8195" width="13.140625" style="88" bestFit="1" customWidth="1"/>
    <col min="8196" max="8196" width="27.42578125" style="88" bestFit="1" customWidth="1"/>
    <col min="8197" max="8197" width="14" style="88" bestFit="1" customWidth="1"/>
    <col min="8198" max="8198" width="10.28515625" style="88" bestFit="1" customWidth="1"/>
    <col min="8199" max="8199" width="18.140625" style="88" bestFit="1" customWidth="1"/>
    <col min="8200" max="8448" width="9.140625" style="88"/>
    <col min="8449" max="8449" width="5.42578125" style="88" bestFit="1" customWidth="1"/>
    <col min="8450" max="8450" width="72.28515625" style="88" bestFit="1" customWidth="1"/>
    <col min="8451" max="8451" width="13.140625" style="88" bestFit="1" customWidth="1"/>
    <col min="8452" max="8452" width="27.42578125" style="88" bestFit="1" customWidth="1"/>
    <col min="8453" max="8453" width="14" style="88" bestFit="1" customWidth="1"/>
    <col min="8454" max="8454" width="10.28515625" style="88" bestFit="1" customWidth="1"/>
    <col min="8455" max="8455" width="18.140625" style="88" bestFit="1" customWidth="1"/>
    <col min="8456" max="8704" width="9.140625" style="88"/>
    <col min="8705" max="8705" width="5.42578125" style="88" bestFit="1" customWidth="1"/>
    <col min="8706" max="8706" width="72.28515625" style="88" bestFit="1" customWidth="1"/>
    <col min="8707" max="8707" width="13.140625" style="88" bestFit="1" customWidth="1"/>
    <col min="8708" max="8708" width="27.42578125" style="88" bestFit="1" customWidth="1"/>
    <col min="8709" max="8709" width="14" style="88" bestFit="1" customWidth="1"/>
    <col min="8710" max="8710" width="10.28515625" style="88" bestFit="1" customWidth="1"/>
    <col min="8711" max="8711" width="18.140625" style="88" bestFit="1" customWidth="1"/>
    <col min="8712" max="8960" width="9.140625" style="88"/>
    <col min="8961" max="8961" width="5.42578125" style="88" bestFit="1" customWidth="1"/>
    <col min="8962" max="8962" width="72.28515625" style="88" bestFit="1" customWidth="1"/>
    <col min="8963" max="8963" width="13.140625" style="88" bestFit="1" customWidth="1"/>
    <col min="8964" max="8964" width="27.42578125" style="88" bestFit="1" customWidth="1"/>
    <col min="8965" max="8965" width="14" style="88" bestFit="1" customWidth="1"/>
    <col min="8966" max="8966" width="10.28515625" style="88" bestFit="1" customWidth="1"/>
    <col min="8967" max="8967" width="18.140625" style="88" bestFit="1" customWidth="1"/>
    <col min="8968" max="9216" width="9.140625" style="88"/>
    <col min="9217" max="9217" width="5.42578125" style="88" bestFit="1" customWidth="1"/>
    <col min="9218" max="9218" width="72.28515625" style="88" bestFit="1" customWidth="1"/>
    <col min="9219" max="9219" width="13.140625" style="88" bestFit="1" customWidth="1"/>
    <col min="9220" max="9220" width="27.42578125" style="88" bestFit="1" customWidth="1"/>
    <col min="9221" max="9221" width="14" style="88" bestFit="1" customWidth="1"/>
    <col min="9222" max="9222" width="10.28515625" style="88" bestFit="1" customWidth="1"/>
    <col min="9223" max="9223" width="18.140625" style="88" bestFit="1" customWidth="1"/>
    <col min="9224" max="9472" width="9.140625" style="88"/>
    <col min="9473" max="9473" width="5.42578125" style="88" bestFit="1" customWidth="1"/>
    <col min="9474" max="9474" width="72.28515625" style="88" bestFit="1" customWidth="1"/>
    <col min="9475" max="9475" width="13.140625" style="88" bestFit="1" customWidth="1"/>
    <col min="9476" max="9476" width="27.42578125" style="88" bestFit="1" customWidth="1"/>
    <col min="9477" max="9477" width="14" style="88" bestFit="1" customWidth="1"/>
    <col min="9478" max="9478" width="10.28515625" style="88" bestFit="1" customWidth="1"/>
    <col min="9479" max="9479" width="18.140625" style="88" bestFit="1" customWidth="1"/>
    <col min="9480" max="9728" width="9.140625" style="88"/>
    <col min="9729" max="9729" width="5.42578125" style="88" bestFit="1" customWidth="1"/>
    <col min="9730" max="9730" width="72.28515625" style="88" bestFit="1" customWidth="1"/>
    <col min="9731" max="9731" width="13.140625" style="88" bestFit="1" customWidth="1"/>
    <col min="9732" max="9732" width="27.42578125" style="88" bestFit="1" customWidth="1"/>
    <col min="9733" max="9733" width="14" style="88" bestFit="1" customWidth="1"/>
    <col min="9734" max="9734" width="10.28515625" style="88" bestFit="1" customWidth="1"/>
    <col min="9735" max="9735" width="18.140625" style="88" bestFit="1" customWidth="1"/>
    <col min="9736" max="9984" width="9.140625" style="88"/>
    <col min="9985" max="9985" width="5.42578125" style="88" bestFit="1" customWidth="1"/>
    <col min="9986" max="9986" width="72.28515625" style="88" bestFit="1" customWidth="1"/>
    <col min="9987" max="9987" width="13.140625" style="88" bestFit="1" customWidth="1"/>
    <col min="9988" max="9988" width="27.42578125" style="88" bestFit="1" customWidth="1"/>
    <col min="9989" max="9989" width="14" style="88" bestFit="1" customWidth="1"/>
    <col min="9990" max="9990" width="10.28515625" style="88" bestFit="1" customWidth="1"/>
    <col min="9991" max="9991" width="18.140625" style="88" bestFit="1" customWidth="1"/>
    <col min="9992" max="10240" width="9.140625" style="88"/>
    <col min="10241" max="10241" width="5.42578125" style="88" bestFit="1" customWidth="1"/>
    <col min="10242" max="10242" width="72.28515625" style="88" bestFit="1" customWidth="1"/>
    <col min="10243" max="10243" width="13.140625" style="88" bestFit="1" customWidth="1"/>
    <col min="10244" max="10244" width="27.42578125" style="88" bestFit="1" customWidth="1"/>
    <col min="10245" max="10245" width="14" style="88" bestFit="1" customWidth="1"/>
    <col min="10246" max="10246" width="10.28515625" style="88" bestFit="1" customWidth="1"/>
    <col min="10247" max="10247" width="18.140625" style="88" bestFit="1" customWidth="1"/>
    <col min="10248" max="10496" width="9.140625" style="88"/>
    <col min="10497" max="10497" width="5.42578125" style="88" bestFit="1" customWidth="1"/>
    <col min="10498" max="10498" width="72.28515625" style="88" bestFit="1" customWidth="1"/>
    <col min="10499" max="10499" width="13.140625" style="88" bestFit="1" customWidth="1"/>
    <col min="10500" max="10500" width="27.42578125" style="88" bestFit="1" customWidth="1"/>
    <col min="10501" max="10501" width="14" style="88" bestFit="1" customWidth="1"/>
    <col min="10502" max="10502" width="10.28515625" style="88" bestFit="1" customWidth="1"/>
    <col min="10503" max="10503" width="18.140625" style="88" bestFit="1" customWidth="1"/>
    <col min="10504" max="10752" width="9.140625" style="88"/>
    <col min="10753" max="10753" width="5.42578125" style="88" bestFit="1" customWidth="1"/>
    <col min="10754" max="10754" width="72.28515625" style="88" bestFit="1" customWidth="1"/>
    <col min="10755" max="10755" width="13.140625" style="88" bestFit="1" customWidth="1"/>
    <col min="10756" max="10756" width="27.42578125" style="88" bestFit="1" customWidth="1"/>
    <col min="10757" max="10757" width="14" style="88" bestFit="1" customWidth="1"/>
    <col min="10758" max="10758" width="10.28515625" style="88" bestFit="1" customWidth="1"/>
    <col min="10759" max="10759" width="18.140625" style="88" bestFit="1" customWidth="1"/>
    <col min="10760" max="11008" width="9.140625" style="88"/>
    <col min="11009" max="11009" width="5.42578125" style="88" bestFit="1" customWidth="1"/>
    <col min="11010" max="11010" width="72.28515625" style="88" bestFit="1" customWidth="1"/>
    <col min="11011" max="11011" width="13.140625" style="88" bestFit="1" customWidth="1"/>
    <col min="11012" max="11012" width="27.42578125" style="88" bestFit="1" customWidth="1"/>
    <col min="11013" max="11013" width="14" style="88" bestFit="1" customWidth="1"/>
    <col min="11014" max="11014" width="10.28515625" style="88" bestFit="1" customWidth="1"/>
    <col min="11015" max="11015" width="18.140625" style="88" bestFit="1" customWidth="1"/>
    <col min="11016" max="11264" width="9.140625" style="88"/>
    <col min="11265" max="11265" width="5.42578125" style="88" bestFit="1" customWidth="1"/>
    <col min="11266" max="11266" width="72.28515625" style="88" bestFit="1" customWidth="1"/>
    <col min="11267" max="11267" width="13.140625" style="88" bestFit="1" customWidth="1"/>
    <col min="11268" max="11268" width="27.42578125" style="88" bestFit="1" customWidth="1"/>
    <col min="11269" max="11269" width="14" style="88" bestFit="1" customWidth="1"/>
    <col min="11270" max="11270" width="10.28515625" style="88" bestFit="1" customWidth="1"/>
    <col min="11271" max="11271" width="18.140625" style="88" bestFit="1" customWidth="1"/>
    <col min="11272" max="11520" width="9.140625" style="88"/>
    <col min="11521" max="11521" width="5.42578125" style="88" bestFit="1" customWidth="1"/>
    <col min="11522" max="11522" width="72.28515625" style="88" bestFit="1" customWidth="1"/>
    <col min="11523" max="11523" width="13.140625" style="88" bestFit="1" customWidth="1"/>
    <col min="11524" max="11524" width="27.42578125" style="88" bestFit="1" customWidth="1"/>
    <col min="11525" max="11525" width="14" style="88" bestFit="1" customWidth="1"/>
    <col min="11526" max="11526" width="10.28515625" style="88" bestFit="1" customWidth="1"/>
    <col min="11527" max="11527" width="18.140625" style="88" bestFit="1" customWidth="1"/>
    <col min="11528" max="11776" width="9.140625" style="88"/>
    <col min="11777" max="11777" width="5.42578125" style="88" bestFit="1" customWidth="1"/>
    <col min="11778" max="11778" width="72.28515625" style="88" bestFit="1" customWidth="1"/>
    <col min="11779" max="11779" width="13.140625" style="88" bestFit="1" customWidth="1"/>
    <col min="11780" max="11780" width="27.42578125" style="88" bestFit="1" customWidth="1"/>
    <col min="11781" max="11781" width="14" style="88" bestFit="1" customWidth="1"/>
    <col min="11782" max="11782" width="10.28515625" style="88" bestFit="1" customWidth="1"/>
    <col min="11783" max="11783" width="18.140625" style="88" bestFit="1" customWidth="1"/>
    <col min="11784" max="12032" width="9.140625" style="88"/>
    <col min="12033" max="12033" width="5.42578125" style="88" bestFit="1" customWidth="1"/>
    <col min="12034" max="12034" width="72.28515625" style="88" bestFit="1" customWidth="1"/>
    <col min="12035" max="12035" width="13.140625" style="88" bestFit="1" customWidth="1"/>
    <col min="12036" max="12036" width="27.42578125" style="88" bestFit="1" customWidth="1"/>
    <col min="12037" max="12037" width="14" style="88" bestFit="1" customWidth="1"/>
    <col min="12038" max="12038" width="10.28515625" style="88" bestFit="1" customWidth="1"/>
    <col min="12039" max="12039" width="18.140625" style="88" bestFit="1" customWidth="1"/>
    <col min="12040" max="12288" width="9.140625" style="88"/>
    <col min="12289" max="12289" width="5.42578125" style="88" bestFit="1" customWidth="1"/>
    <col min="12290" max="12290" width="72.28515625" style="88" bestFit="1" customWidth="1"/>
    <col min="12291" max="12291" width="13.140625" style="88" bestFit="1" customWidth="1"/>
    <col min="12292" max="12292" width="27.42578125" style="88" bestFit="1" customWidth="1"/>
    <col min="12293" max="12293" width="14" style="88" bestFit="1" customWidth="1"/>
    <col min="12294" max="12294" width="10.28515625" style="88" bestFit="1" customWidth="1"/>
    <col min="12295" max="12295" width="18.140625" style="88" bestFit="1" customWidth="1"/>
    <col min="12296" max="12544" width="9.140625" style="88"/>
    <col min="12545" max="12545" width="5.42578125" style="88" bestFit="1" customWidth="1"/>
    <col min="12546" max="12546" width="72.28515625" style="88" bestFit="1" customWidth="1"/>
    <col min="12547" max="12547" width="13.140625" style="88" bestFit="1" customWidth="1"/>
    <col min="12548" max="12548" width="27.42578125" style="88" bestFit="1" customWidth="1"/>
    <col min="12549" max="12549" width="14" style="88" bestFit="1" customWidth="1"/>
    <col min="12550" max="12550" width="10.28515625" style="88" bestFit="1" customWidth="1"/>
    <col min="12551" max="12551" width="18.140625" style="88" bestFit="1" customWidth="1"/>
    <col min="12552" max="12800" width="9.140625" style="88"/>
    <col min="12801" max="12801" width="5.42578125" style="88" bestFit="1" customWidth="1"/>
    <col min="12802" max="12802" width="72.28515625" style="88" bestFit="1" customWidth="1"/>
    <col min="12803" max="12803" width="13.140625" style="88" bestFit="1" customWidth="1"/>
    <col min="12804" max="12804" width="27.42578125" style="88" bestFit="1" customWidth="1"/>
    <col min="12805" max="12805" width="14" style="88" bestFit="1" customWidth="1"/>
    <col min="12806" max="12806" width="10.28515625" style="88" bestFit="1" customWidth="1"/>
    <col min="12807" max="12807" width="18.140625" style="88" bestFit="1" customWidth="1"/>
    <col min="12808" max="13056" width="9.140625" style="88"/>
    <col min="13057" max="13057" width="5.42578125" style="88" bestFit="1" customWidth="1"/>
    <col min="13058" max="13058" width="72.28515625" style="88" bestFit="1" customWidth="1"/>
    <col min="13059" max="13059" width="13.140625" style="88" bestFit="1" customWidth="1"/>
    <col min="13060" max="13060" width="27.42578125" style="88" bestFit="1" customWidth="1"/>
    <col min="13061" max="13061" width="14" style="88" bestFit="1" customWidth="1"/>
    <col min="13062" max="13062" width="10.28515625" style="88" bestFit="1" customWidth="1"/>
    <col min="13063" max="13063" width="18.140625" style="88" bestFit="1" customWidth="1"/>
    <col min="13064" max="13312" width="9.140625" style="88"/>
    <col min="13313" max="13313" width="5.42578125" style="88" bestFit="1" customWidth="1"/>
    <col min="13314" max="13314" width="72.28515625" style="88" bestFit="1" customWidth="1"/>
    <col min="13315" max="13315" width="13.140625" style="88" bestFit="1" customWidth="1"/>
    <col min="13316" max="13316" width="27.42578125" style="88" bestFit="1" customWidth="1"/>
    <col min="13317" max="13317" width="14" style="88" bestFit="1" customWidth="1"/>
    <col min="13318" max="13318" width="10.28515625" style="88" bestFit="1" customWidth="1"/>
    <col min="13319" max="13319" width="18.140625" style="88" bestFit="1" customWidth="1"/>
    <col min="13320" max="13568" width="9.140625" style="88"/>
    <col min="13569" max="13569" width="5.42578125" style="88" bestFit="1" customWidth="1"/>
    <col min="13570" max="13570" width="72.28515625" style="88" bestFit="1" customWidth="1"/>
    <col min="13571" max="13571" width="13.140625" style="88" bestFit="1" customWidth="1"/>
    <col min="13572" max="13572" width="27.42578125" style="88" bestFit="1" customWidth="1"/>
    <col min="13573" max="13573" width="14" style="88" bestFit="1" customWidth="1"/>
    <col min="13574" max="13574" width="10.28515625" style="88" bestFit="1" customWidth="1"/>
    <col min="13575" max="13575" width="18.140625" style="88" bestFit="1" customWidth="1"/>
    <col min="13576" max="13824" width="9.140625" style="88"/>
    <col min="13825" max="13825" width="5.42578125" style="88" bestFit="1" customWidth="1"/>
    <col min="13826" max="13826" width="72.28515625" style="88" bestFit="1" customWidth="1"/>
    <col min="13827" max="13827" width="13.140625" style="88" bestFit="1" customWidth="1"/>
    <col min="13828" max="13828" width="27.42578125" style="88" bestFit="1" customWidth="1"/>
    <col min="13829" max="13829" width="14" style="88" bestFit="1" customWidth="1"/>
    <col min="13830" max="13830" width="10.28515625" style="88" bestFit="1" customWidth="1"/>
    <col min="13831" max="13831" width="18.140625" style="88" bestFit="1" customWidth="1"/>
    <col min="13832" max="14080" width="9.140625" style="88"/>
    <col min="14081" max="14081" width="5.42578125" style="88" bestFit="1" customWidth="1"/>
    <col min="14082" max="14082" width="72.28515625" style="88" bestFit="1" customWidth="1"/>
    <col min="14083" max="14083" width="13.140625" style="88" bestFit="1" customWidth="1"/>
    <col min="14084" max="14084" width="27.42578125" style="88" bestFit="1" customWidth="1"/>
    <col min="14085" max="14085" width="14" style="88" bestFit="1" customWidth="1"/>
    <col min="14086" max="14086" width="10.28515625" style="88" bestFit="1" customWidth="1"/>
    <col min="14087" max="14087" width="18.140625" style="88" bestFit="1" customWidth="1"/>
    <col min="14088" max="14336" width="9.140625" style="88"/>
    <col min="14337" max="14337" width="5.42578125" style="88" bestFit="1" customWidth="1"/>
    <col min="14338" max="14338" width="72.28515625" style="88" bestFit="1" customWidth="1"/>
    <col min="14339" max="14339" width="13.140625" style="88" bestFit="1" customWidth="1"/>
    <col min="14340" max="14340" width="27.42578125" style="88" bestFit="1" customWidth="1"/>
    <col min="14341" max="14341" width="14" style="88" bestFit="1" customWidth="1"/>
    <col min="14342" max="14342" width="10.28515625" style="88" bestFit="1" customWidth="1"/>
    <col min="14343" max="14343" width="18.140625" style="88" bestFit="1" customWidth="1"/>
    <col min="14344" max="14592" width="9.140625" style="88"/>
    <col min="14593" max="14593" width="5.42578125" style="88" bestFit="1" customWidth="1"/>
    <col min="14594" max="14594" width="72.28515625" style="88" bestFit="1" customWidth="1"/>
    <col min="14595" max="14595" width="13.140625" style="88" bestFit="1" customWidth="1"/>
    <col min="14596" max="14596" width="27.42578125" style="88" bestFit="1" customWidth="1"/>
    <col min="14597" max="14597" width="14" style="88" bestFit="1" customWidth="1"/>
    <col min="14598" max="14598" width="10.28515625" style="88" bestFit="1" customWidth="1"/>
    <col min="14599" max="14599" width="18.140625" style="88" bestFit="1" customWidth="1"/>
    <col min="14600" max="14848" width="9.140625" style="88"/>
    <col min="14849" max="14849" width="5.42578125" style="88" bestFit="1" customWidth="1"/>
    <col min="14850" max="14850" width="72.28515625" style="88" bestFit="1" customWidth="1"/>
    <col min="14851" max="14851" width="13.140625" style="88" bestFit="1" customWidth="1"/>
    <col min="14852" max="14852" width="27.42578125" style="88" bestFit="1" customWidth="1"/>
    <col min="14853" max="14853" width="14" style="88" bestFit="1" customWidth="1"/>
    <col min="14854" max="14854" width="10.28515625" style="88" bestFit="1" customWidth="1"/>
    <col min="14855" max="14855" width="18.140625" style="88" bestFit="1" customWidth="1"/>
    <col min="14856" max="15104" width="9.140625" style="88"/>
    <col min="15105" max="15105" width="5.42578125" style="88" bestFit="1" customWidth="1"/>
    <col min="15106" max="15106" width="72.28515625" style="88" bestFit="1" customWidth="1"/>
    <col min="15107" max="15107" width="13.140625" style="88" bestFit="1" customWidth="1"/>
    <col min="15108" max="15108" width="27.42578125" style="88" bestFit="1" customWidth="1"/>
    <col min="15109" max="15109" width="14" style="88" bestFit="1" customWidth="1"/>
    <col min="15110" max="15110" width="10.28515625" style="88" bestFit="1" customWidth="1"/>
    <col min="15111" max="15111" width="18.140625" style="88" bestFit="1" customWidth="1"/>
    <col min="15112" max="15360" width="9.140625" style="88"/>
    <col min="15361" max="15361" width="5.42578125" style="88" bestFit="1" customWidth="1"/>
    <col min="15362" max="15362" width="72.28515625" style="88" bestFit="1" customWidth="1"/>
    <col min="15363" max="15363" width="13.140625" style="88" bestFit="1" customWidth="1"/>
    <col min="15364" max="15364" width="27.42578125" style="88" bestFit="1" customWidth="1"/>
    <col min="15365" max="15365" width="14" style="88" bestFit="1" customWidth="1"/>
    <col min="15366" max="15366" width="10.28515625" style="88" bestFit="1" customWidth="1"/>
    <col min="15367" max="15367" width="18.140625" style="88" bestFit="1" customWidth="1"/>
    <col min="15368" max="15616" width="9.140625" style="88"/>
    <col min="15617" max="15617" width="5.42578125" style="88" bestFit="1" customWidth="1"/>
    <col min="15618" max="15618" width="72.28515625" style="88" bestFit="1" customWidth="1"/>
    <col min="15619" max="15619" width="13.140625" style="88" bestFit="1" customWidth="1"/>
    <col min="15620" max="15620" width="27.42578125" style="88" bestFit="1" customWidth="1"/>
    <col min="15621" max="15621" width="14" style="88" bestFit="1" customWidth="1"/>
    <col min="15622" max="15622" width="10.28515625" style="88" bestFit="1" customWidth="1"/>
    <col min="15623" max="15623" width="18.140625" style="88" bestFit="1" customWidth="1"/>
    <col min="15624" max="15872" width="9.140625" style="88"/>
    <col min="15873" max="15873" width="5.42578125" style="88" bestFit="1" customWidth="1"/>
    <col min="15874" max="15874" width="72.28515625" style="88" bestFit="1" customWidth="1"/>
    <col min="15875" max="15875" width="13.140625" style="88" bestFit="1" customWidth="1"/>
    <col min="15876" max="15876" width="27.42578125" style="88" bestFit="1" customWidth="1"/>
    <col min="15877" max="15877" width="14" style="88" bestFit="1" customWidth="1"/>
    <col min="15878" max="15878" width="10.28515625" style="88" bestFit="1" customWidth="1"/>
    <col min="15879" max="15879" width="18.140625" style="88" bestFit="1" customWidth="1"/>
    <col min="15880" max="16128" width="9.140625" style="88"/>
    <col min="16129" max="16129" width="5.42578125" style="88" bestFit="1" customWidth="1"/>
    <col min="16130" max="16130" width="72.28515625" style="88" bestFit="1" customWidth="1"/>
    <col min="16131" max="16131" width="13.140625" style="88" bestFit="1" customWidth="1"/>
    <col min="16132" max="16132" width="27.42578125" style="88" bestFit="1" customWidth="1"/>
    <col min="16133" max="16133" width="14" style="88" bestFit="1" customWidth="1"/>
    <col min="16134" max="16134" width="10.28515625" style="88" bestFit="1" customWidth="1"/>
    <col min="16135" max="16135" width="18.140625" style="88" bestFit="1" customWidth="1"/>
    <col min="16136" max="16384" width="9.140625" style="88"/>
  </cols>
  <sheetData>
    <row r="1" spans="1:9">
      <c r="A1" s="121" t="s">
        <v>0</v>
      </c>
      <c r="B1" s="263" t="s">
        <v>499</v>
      </c>
      <c r="C1" s="263"/>
      <c r="D1" s="263"/>
      <c r="E1" s="263"/>
    </row>
    <row r="2" spans="1:9" ht="13.5" thickBot="1"/>
    <row r="3" spans="1:9" ht="15">
      <c r="B3" s="157" t="s">
        <v>2388</v>
      </c>
      <c r="C3" s="264"/>
    </row>
    <row r="4" spans="1:9" ht="15">
      <c r="B4" s="158" t="s">
        <v>2389</v>
      </c>
      <c r="C4" s="265"/>
    </row>
    <row r="5" spans="1:9" ht="15">
      <c r="B5" s="158"/>
      <c r="C5" s="265"/>
    </row>
    <row r="6" spans="1:9" ht="15">
      <c r="B6" s="158" t="s">
        <v>2381</v>
      </c>
      <c r="C6" s="265"/>
    </row>
    <row r="7" spans="1:9" ht="30">
      <c r="B7" s="158" t="s">
        <v>2390</v>
      </c>
      <c r="C7" s="265"/>
    </row>
    <row r="8" spans="1:9" ht="30.75" thickBot="1">
      <c r="B8" s="160" t="s">
        <v>2391</v>
      </c>
      <c r="C8" s="266"/>
    </row>
    <row r="10" spans="1:9">
      <c r="B10" s="88" t="s">
        <v>2</v>
      </c>
    </row>
    <row r="12" spans="1:9">
      <c r="B12" s="161" t="s">
        <v>3</v>
      </c>
      <c r="C12" s="162" t="s">
        <v>4</v>
      </c>
      <c r="D12" s="161" t="s">
        <v>5</v>
      </c>
      <c r="E12" s="161" t="s">
        <v>6</v>
      </c>
      <c r="F12" s="163" t="s">
        <v>7</v>
      </c>
      <c r="G12" s="163" t="s">
        <v>8</v>
      </c>
      <c r="H12" s="163" t="s">
        <v>9</v>
      </c>
      <c r="I12" s="164" t="s">
        <v>10</v>
      </c>
    </row>
    <row r="13" spans="1:9">
      <c r="B13" s="164" t="s">
        <v>11</v>
      </c>
    </row>
    <row r="14" spans="1:9">
      <c r="B14" s="164" t="s">
        <v>12</v>
      </c>
    </row>
    <row r="15" spans="1:9">
      <c r="B15" s="88" t="s">
        <v>2011</v>
      </c>
      <c r="C15" s="116" t="s">
        <v>13</v>
      </c>
      <c r="D15" s="88" t="s">
        <v>49</v>
      </c>
      <c r="E15" s="88" t="s">
        <v>211</v>
      </c>
      <c r="F15" s="87">
        <v>104000</v>
      </c>
      <c r="G15" s="87">
        <v>702.94</v>
      </c>
      <c r="H15" s="87">
        <v>7.13</v>
      </c>
    </row>
    <row r="16" spans="1:9">
      <c r="B16" s="88" t="s">
        <v>261</v>
      </c>
      <c r="C16" s="116" t="s">
        <v>13</v>
      </c>
      <c r="D16" s="88" t="s">
        <v>14</v>
      </c>
      <c r="E16" s="88" t="s">
        <v>18</v>
      </c>
      <c r="F16" s="87">
        <v>32200</v>
      </c>
      <c r="G16" s="87">
        <v>494.08</v>
      </c>
      <c r="H16" s="87">
        <v>5.01</v>
      </c>
    </row>
    <row r="17" spans="2:8">
      <c r="B17" s="88" t="s">
        <v>1562</v>
      </c>
      <c r="C17" s="116" t="s">
        <v>13</v>
      </c>
      <c r="D17" s="88" t="s">
        <v>21</v>
      </c>
      <c r="E17" s="88" t="s">
        <v>22</v>
      </c>
      <c r="F17" s="87">
        <v>13950</v>
      </c>
      <c r="G17" s="87">
        <v>403.75</v>
      </c>
      <c r="H17" s="87">
        <v>4.0999999999999996</v>
      </c>
    </row>
    <row r="18" spans="2:8">
      <c r="B18" s="88" t="s">
        <v>1572</v>
      </c>
      <c r="C18" s="116" t="s">
        <v>13</v>
      </c>
      <c r="D18" s="88" t="s">
        <v>14</v>
      </c>
      <c r="E18" s="88" t="s">
        <v>15</v>
      </c>
      <c r="F18" s="87">
        <v>67230</v>
      </c>
      <c r="G18" s="87">
        <v>401.87</v>
      </c>
      <c r="H18" s="87">
        <v>4.08</v>
      </c>
    </row>
    <row r="19" spans="2:8">
      <c r="B19" s="88" t="s">
        <v>1569</v>
      </c>
      <c r="C19" s="116" t="s">
        <v>13</v>
      </c>
      <c r="D19" s="88" t="s">
        <v>28</v>
      </c>
      <c r="E19" s="88" t="s">
        <v>34</v>
      </c>
      <c r="F19" s="87">
        <v>192000</v>
      </c>
      <c r="G19" s="87">
        <v>391.39</v>
      </c>
      <c r="H19" s="87">
        <v>3.97</v>
      </c>
    </row>
    <row r="20" spans="2:8">
      <c r="B20" s="88" t="s">
        <v>2016</v>
      </c>
      <c r="C20" s="116" t="s">
        <v>13</v>
      </c>
      <c r="D20" s="88" t="s">
        <v>28</v>
      </c>
      <c r="E20" s="88" t="s">
        <v>273</v>
      </c>
      <c r="F20" s="87">
        <v>16800</v>
      </c>
      <c r="G20" s="87">
        <v>382.57</v>
      </c>
      <c r="H20" s="87">
        <v>3.88</v>
      </c>
    </row>
    <row r="21" spans="2:8">
      <c r="B21" s="88" t="s">
        <v>1573</v>
      </c>
      <c r="C21" s="116" t="s">
        <v>13</v>
      </c>
      <c r="D21" s="88" t="s">
        <v>16</v>
      </c>
      <c r="E21" s="88" t="s">
        <v>17</v>
      </c>
      <c r="F21" s="87">
        <v>16350</v>
      </c>
      <c r="G21" s="87">
        <v>341.03</v>
      </c>
      <c r="H21" s="87">
        <v>3.46</v>
      </c>
    </row>
    <row r="22" spans="2:8">
      <c r="B22" s="88" t="s">
        <v>2065</v>
      </c>
      <c r="C22" s="116" t="s">
        <v>13</v>
      </c>
      <c r="D22" s="88" t="s">
        <v>16</v>
      </c>
      <c r="E22" s="88" t="s">
        <v>324</v>
      </c>
      <c r="F22" s="87">
        <v>135000</v>
      </c>
      <c r="G22" s="87">
        <v>327.31</v>
      </c>
      <c r="H22" s="87">
        <v>3.32</v>
      </c>
    </row>
    <row r="23" spans="2:8">
      <c r="B23" s="88" t="s">
        <v>1571</v>
      </c>
      <c r="C23" s="116" t="s">
        <v>13</v>
      </c>
      <c r="D23" s="88" t="s">
        <v>21</v>
      </c>
      <c r="E23" s="88" t="s">
        <v>23</v>
      </c>
      <c r="F23" s="87">
        <v>25600</v>
      </c>
      <c r="G23" s="87">
        <v>320.83999999999997</v>
      </c>
      <c r="H23" s="87">
        <v>3.25</v>
      </c>
    </row>
    <row r="24" spans="2:8">
      <c r="B24" s="88" t="s">
        <v>2019</v>
      </c>
      <c r="C24" s="116" t="s">
        <v>13</v>
      </c>
      <c r="D24" s="88" t="s">
        <v>179</v>
      </c>
      <c r="E24" s="88" t="s">
        <v>276</v>
      </c>
      <c r="F24" s="87">
        <v>239800</v>
      </c>
      <c r="G24" s="87">
        <v>257.31</v>
      </c>
      <c r="H24" s="87">
        <v>2.61</v>
      </c>
    </row>
    <row r="25" spans="2:8">
      <c r="B25" s="88" t="s">
        <v>1540</v>
      </c>
      <c r="C25" s="116" t="s">
        <v>13</v>
      </c>
      <c r="D25" s="88" t="s">
        <v>43</v>
      </c>
      <c r="E25" s="88" t="s">
        <v>213</v>
      </c>
      <c r="F25" s="87">
        <v>7500</v>
      </c>
      <c r="G25" s="87">
        <v>252.23</v>
      </c>
      <c r="H25" s="87">
        <v>2.56</v>
      </c>
    </row>
    <row r="26" spans="2:8">
      <c r="B26" s="88" t="s">
        <v>2015</v>
      </c>
      <c r="C26" s="116" t="s">
        <v>13</v>
      </c>
      <c r="D26" s="88" t="s">
        <v>26</v>
      </c>
      <c r="E26" s="88" t="s">
        <v>27</v>
      </c>
      <c r="F26" s="87">
        <v>9700</v>
      </c>
      <c r="G26" s="87">
        <v>246.32</v>
      </c>
      <c r="H26" s="87">
        <v>2.5</v>
      </c>
    </row>
    <row r="27" spans="2:8">
      <c r="B27" s="88" t="s">
        <v>2030</v>
      </c>
      <c r="C27" s="116" t="s">
        <v>13</v>
      </c>
      <c r="D27" s="88" t="s">
        <v>28</v>
      </c>
      <c r="E27" s="88" t="s">
        <v>285</v>
      </c>
      <c r="F27" s="87">
        <v>37500</v>
      </c>
      <c r="G27" s="87">
        <v>188.66</v>
      </c>
      <c r="H27" s="87">
        <v>1.91</v>
      </c>
    </row>
    <row r="28" spans="2:8">
      <c r="B28" s="88" t="s">
        <v>1545</v>
      </c>
      <c r="C28" s="116" t="s">
        <v>13</v>
      </c>
      <c r="D28" s="88" t="s">
        <v>24</v>
      </c>
      <c r="E28" s="88" t="s">
        <v>25</v>
      </c>
      <c r="F28" s="87">
        <v>33433</v>
      </c>
      <c r="G28" s="87">
        <v>185.99</v>
      </c>
      <c r="H28" s="87">
        <v>1.89</v>
      </c>
    </row>
    <row r="29" spans="2:8">
      <c r="B29" s="88" t="s">
        <v>1528</v>
      </c>
      <c r="C29" s="116" t="s">
        <v>13</v>
      </c>
      <c r="D29" s="88" t="s">
        <v>37</v>
      </c>
      <c r="E29" s="88" t="s">
        <v>53</v>
      </c>
      <c r="F29" s="87">
        <v>2370</v>
      </c>
      <c r="G29" s="87">
        <v>162.72999999999999</v>
      </c>
      <c r="H29" s="87">
        <v>1.65</v>
      </c>
    </row>
    <row r="30" spans="2:8">
      <c r="B30" s="88" t="s">
        <v>1554</v>
      </c>
      <c r="C30" s="116" t="s">
        <v>13</v>
      </c>
      <c r="D30" s="88" t="s">
        <v>215</v>
      </c>
      <c r="E30" s="88" t="s">
        <v>275</v>
      </c>
      <c r="F30" s="87">
        <v>9250</v>
      </c>
      <c r="G30" s="87">
        <v>130.13999999999999</v>
      </c>
      <c r="H30" s="87">
        <v>1.32</v>
      </c>
    </row>
    <row r="31" spans="2:8">
      <c r="B31" s="88" t="s">
        <v>1547</v>
      </c>
      <c r="C31" s="116" t="s">
        <v>13</v>
      </c>
      <c r="D31" s="88" t="s">
        <v>41</v>
      </c>
      <c r="E31" s="88" t="s">
        <v>327</v>
      </c>
      <c r="F31" s="87">
        <v>45000</v>
      </c>
      <c r="G31" s="87">
        <v>123.08</v>
      </c>
      <c r="H31" s="87">
        <v>1.25</v>
      </c>
    </row>
    <row r="32" spans="2:8">
      <c r="B32" s="88" t="s">
        <v>2027</v>
      </c>
      <c r="C32" s="116" t="s">
        <v>13</v>
      </c>
      <c r="D32" s="88" t="s">
        <v>28</v>
      </c>
      <c r="E32" s="88" t="s">
        <v>283</v>
      </c>
      <c r="F32" s="87">
        <v>21250</v>
      </c>
      <c r="G32" s="87">
        <v>113.71</v>
      </c>
      <c r="H32" s="87">
        <v>1.1499999999999999</v>
      </c>
    </row>
    <row r="33" spans="2:8">
      <c r="B33" s="88" t="s">
        <v>1568</v>
      </c>
      <c r="C33" s="116" t="s">
        <v>13</v>
      </c>
      <c r="D33" s="88" t="s">
        <v>21</v>
      </c>
      <c r="E33" s="88" t="s">
        <v>178</v>
      </c>
      <c r="F33" s="87">
        <v>11900</v>
      </c>
      <c r="G33" s="87">
        <v>108.22</v>
      </c>
      <c r="H33" s="87">
        <v>1.1000000000000001</v>
      </c>
    </row>
    <row r="34" spans="2:8">
      <c r="B34" s="88" t="s">
        <v>1561</v>
      </c>
      <c r="C34" s="116" t="s">
        <v>13</v>
      </c>
      <c r="D34" s="88" t="s">
        <v>28</v>
      </c>
      <c r="E34" s="88" t="s">
        <v>36</v>
      </c>
      <c r="F34" s="87">
        <v>4950</v>
      </c>
      <c r="G34" s="87">
        <v>105.54</v>
      </c>
      <c r="H34" s="87">
        <v>1.07</v>
      </c>
    </row>
    <row r="35" spans="2:8">
      <c r="B35" s="88" t="s">
        <v>1525</v>
      </c>
      <c r="C35" s="116" t="s">
        <v>13</v>
      </c>
      <c r="D35" s="88" t="s">
        <v>37</v>
      </c>
      <c r="E35" s="88" t="s">
        <v>280</v>
      </c>
      <c r="F35" s="87">
        <v>2500</v>
      </c>
      <c r="G35" s="87">
        <v>94.97</v>
      </c>
      <c r="H35" s="87">
        <v>0.96</v>
      </c>
    </row>
    <row r="36" spans="2:8">
      <c r="B36" s="88" t="s">
        <v>1539</v>
      </c>
      <c r="C36" s="116" t="s">
        <v>13</v>
      </c>
      <c r="D36" s="88" t="s">
        <v>41</v>
      </c>
      <c r="E36" s="88" t="s">
        <v>42</v>
      </c>
      <c r="F36" s="87">
        <v>1550</v>
      </c>
      <c r="G36" s="87">
        <v>94.78</v>
      </c>
      <c r="H36" s="87">
        <v>0.96</v>
      </c>
    </row>
    <row r="37" spans="2:8">
      <c r="B37" s="88" t="s">
        <v>2026</v>
      </c>
      <c r="C37" s="116" t="s">
        <v>13</v>
      </c>
      <c r="D37" s="88" t="s">
        <v>26</v>
      </c>
      <c r="E37" s="88" t="s">
        <v>282</v>
      </c>
      <c r="F37" s="87">
        <v>9750</v>
      </c>
      <c r="G37" s="87">
        <v>84.52</v>
      </c>
      <c r="H37" s="87">
        <v>0.86</v>
      </c>
    </row>
    <row r="38" spans="2:8">
      <c r="B38" s="88" t="s">
        <v>2020</v>
      </c>
      <c r="C38" s="116" t="s">
        <v>13</v>
      </c>
      <c r="D38" s="88" t="s">
        <v>37</v>
      </c>
      <c r="E38" s="88" t="s">
        <v>277</v>
      </c>
      <c r="F38" s="87">
        <v>26000</v>
      </c>
      <c r="G38" s="87">
        <v>83.97</v>
      </c>
      <c r="H38" s="87">
        <v>0.85</v>
      </c>
    </row>
    <row r="39" spans="2:8">
      <c r="B39" s="88" t="s">
        <v>2014</v>
      </c>
      <c r="C39" s="116" t="s">
        <v>13</v>
      </c>
      <c r="D39" s="88" t="s">
        <v>39</v>
      </c>
      <c r="E39" s="88" t="s">
        <v>40</v>
      </c>
      <c r="F39" s="87">
        <v>5700</v>
      </c>
      <c r="G39" s="87">
        <v>82.22</v>
      </c>
      <c r="H39" s="87">
        <v>0.83</v>
      </c>
    </row>
    <row r="40" spans="2:8">
      <c r="B40" s="88" t="s">
        <v>1552</v>
      </c>
      <c r="C40" s="116" t="s">
        <v>13</v>
      </c>
      <c r="D40" s="88" t="s">
        <v>215</v>
      </c>
      <c r="E40" s="88" t="s">
        <v>311</v>
      </c>
      <c r="F40" s="87">
        <v>6800</v>
      </c>
      <c r="G40" s="87">
        <v>69.23</v>
      </c>
      <c r="H40" s="87">
        <v>0.7</v>
      </c>
    </row>
    <row r="41" spans="2:8">
      <c r="B41" s="88" t="s">
        <v>2022</v>
      </c>
      <c r="C41" s="116" t="s">
        <v>13</v>
      </c>
      <c r="D41" s="88" t="s">
        <v>37</v>
      </c>
      <c r="E41" s="88" t="s">
        <v>38</v>
      </c>
      <c r="F41" s="87">
        <v>7900</v>
      </c>
      <c r="G41" s="87">
        <v>63.71</v>
      </c>
      <c r="H41" s="87">
        <v>0.65</v>
      </c>
    </row>
    <row r="42" spans="2:8">
      <c r="B42" s="88" t="s">
        <v>2071</v>
      </c>
      <c r="C42" s="116" t="s">
        <v>13</v>
      </c>
      <c r="D42" s="88" t="s">
        <v>179</v>
      </c>
      <c r="E42" s="88" t="s">
        <v>223</v>
      </c>
      <c r="F42" s="87">
        <v>16000</v>
      </c>
      <c r="G42" s="87">
        <v>61.09</v>
      </c>
      <c r="H42" s="87">
        <v>0.62</v>
      </c>
    </row>
    <row r="43" spans="2:8">
      <c r="B43" s="88" t="s">
        <v>1557</v>
      </c>
      <c r="C43" s="116" t="s">
        <v>13</v>
      </c>
      <c r="D43" s="88" t="s">
        <v>28</v>
      </c>
      <c r="E43" s="88" t="s">
        <v>201</v>
      </c>
      <c r="F43" s="87">
        <v>9800</v>
      </c>
      <c r="G43" s="87">
        <v>59.7</v>
      </c>
      <c r="H43" s="87">
        <v>0.61</v>
      </c>
    </row>
    <row r="44" spans="2:8">
      <c r="B44" s="88" t="s">
        <v>19</v>
      </c>
      <c r="C44" s="116" t="s">
        <v>13</v>
      </c>
      <c r="D44" s="88" t="s">
        <v>14</v>
      </c>
      <c r="E44" s="88" t="s">
        <v>20</v>
      </c>
      <c r="F44" s="87">
        <v>12000</v>
      </c>
      <c r="G44" s="87">
        <v>46.82</v>
      </c>
      <c r="H44" s="87">
        <v>0.47</v>
      </c>
    </row>
    <row r="45" spans="2:8">
      <c r="B45" s="88" t="s">
        <v>2025</v>
      </c>
      <c r="C45" s="116" t="s">
        <v>13</v>
      </c>
      <c r="D45" s="88" t="s">
        <v>21</v>
      </c>
      <c r="E45" s="88" t="s">
        <v>220</v>
      </c>
      <c r="F45" s="87">
        <v>4800</v>
      </c>
      <c r="G45" s="87">
        <v>44.1</v>
      </c>
      <c r="H45" s="87">
        <v>0.45</v>
      </c>
    </row>
    <row r="46" spans="2:8">
      <c r="B46" s="88" t="s">
        <v>1570</v>
      </c>
      <c r="C46" s="116" t="s">
        <v>13</v>
      </c>
      <c r="D46" s="88" t="s">
        <v>14</v>
      </c>
      <c r="E46" s="88" t="s">
        <v>184</v>
      </c>
      <c r="F46" s="87">
        <v>5400</v>
      </c>
      <c r="G46" s="87">
        <v>39.14</v>
      </c>
      <c r="H46" s="87">
        <v>0.4</v>
      </c>
    </row>
    <row r="47" spans="2:8">
      <c r="B47" s="88" t="s">
        <v>2089</v>
      </c>
      <c r="C47" s="116" t="s">
        <v>13</v>
      </c>
      <c r="D47" s="88" t="s">
        <v>14</v>
      </c>
      <c r="E47" s="88" t="s">
        <v>35</v>
      </c>
      <c r="F47" s="87">
        <v>2100</v>
      </c>
      <c r="G47" s="87">
        <v>37.39</v>
      </c>
      <c r="H47" s="87">
        <v>0.38</v>
      </c>
    </row>
    <row r="48" spans="2:8">
      <c r="B48" s="88" t="s">
        <v>1532</v>
      </c>
      <c r="C48" s="116" t="s">
        <v>13</v>
      </c>
      <c r="D48" s="88" t="s">
        <v>41</v>
      </c>
      <c r="E48" s="88" t="s">
        <v>59</v>
      </c>
      <c r="F48" s="87">
        <v>2000</v>
      </c>
      <c r="G48" s="87">
        <v>34.659999999999997</v>
      </c>
      <c r="H48" s="87">
        <v>0.35</v>
      </c>
    </row>
    <row r="49" spans="2:14">
      <c r="B49" s="88" t="s">
        <v>2013</v>
      </c>
      <c r="C49" s="116" t="s">
        <v>13</v>
      </c>
      <c r="D49" s="88" t="s">
        <v>43</v>
      </c>
      <c r="E49" s="88" t="s">
        <v>197</v>
      </c>
      <c r="F49" s="87">
        <v>5500</v>
      </c>
      <c r="G49" s="87">
        <v>32.700000000000003</v>
      </c>
      <c r="H49" s="87">
        <v>0.33</v>
      </c>
    </row>
    <row r="50" spans="2:14">
      <c r="B50" s="88" t="s">
        <v>1553</v>
      </c>
      <c r="C50" s="116" t="s">
        <v>13</v>
      </c>
      <c r="D50" s="88" t="s">
        <v>179</v>
      </c>
      <c r="E50" s="88" t="s">
        <v>181</v>
      </c>
      <c r="F50" s="87">
        <v>15000</v>
      </c>
      <c r="G50" s="87">
        <v>32.15</v>
      </c>
      <c r="H50" s="87">
        <v>0.33</v>
      </c>
    </row>
    <row r="51" spans="2:14">
      <c r="B51" s="88" t="s">
        <v>2238</v>
      </c>
      <c r="C51" s="116" t="s">
        <v>13</v>
      </c>
      <c r="D51" s="88" t="s">
        <v>16</v>
      </c>
      <c r="E51" s="88" t="s">
        <v>500</v>
      </c>
      <c r="F51" s="87">
        <v>2073</v>
      </c>
      <c r="G51" s="87">
        <v>25.1</v>
      </c>
      <c r="H51" s="87">
        <v>0.25</v>
      </c>
    </row>
    <row r="52" spans="2:14">
      <c r="B52" s="164" t="s">
        <v>2097</v>
      </c>
      <c r="C52" s="116" t="s">
        <v>13</v>
      </c>
      <c r="D52" s="88" t="s">
        <v>37</v>
      </c>
      <c r="E52" s="88" t="s">
        <v>280</v>
      </c>
      <c r="F52" s="87">
        <v>-2500</v>
      </c>
      <c r="G52" s="87">
        <v>-95.55</v>
      </c>
      <c r="H52" s="87">
        <v>-0.96919999999999995</v>
      </c>
      <c r="J52" s="213"/>
      <c r="K52" s="214"/>
      <c r="L52" s="214"/>
      <c r="M52" s="214"/>
      <c r="N52" s="214"/>
    </row>
    <row r="53" spans="2:14">
      <c r="B53" s="88" t="s">
        <v>2099</v>
      </c>
      <c r="C53" s="116" t="s">
        <v>13</v>
      </c>
      <c r="D53" s="88" t="s">
        <v>21</v>
      </c>
      <c r="E53" s="88" t="s">
        <v>178</v>
      </c>
      <c r="F53" s="87">
        <v>-11900</v>
      </c>
      <c r="G53" s="87">
        <v>-108.88</v>
      </c>
      <c r="H53" s="87">
        <v>-1.1045</v>
      </c>
      <c r="J53" s="213"/>
      <c r="K53" s="214"/>
      <c r="L53" s="214"/>
      <c r="M53" s="214"/>
      <c r="N53" s="214"/>
    </row>
    <row r="54" spans="2:14">
      <c r="B54" s="88" t="s">
        <v>2100</v>
      </c>
      <c r="C54" s="116" t="s">
        <v>13</v>
      </c>
      <c r="D54" s="88" t="s">
        <v>28</v>
      </c>
      <c r="E54" s="88" t="s">
        <v>283</v>
      </c>
      <c r="F54" s="87">
        <v>-21250</v>
      </c>
      <c r="G54" s="87">
        <v>-114.01</v>
      </c>
      <c r="H54" s="87">
        <v>-1.1565000000000001</v>
      </c>
      <c r="J54" s="213"/>
      <c r="K54" s="214"/>
      <c r="L54" s="214"/>
      <c r="M54" s="214"/>
      <c r="N54" s="214"/>
    </row>
    <row r="55" spans="2:14">
      <c r="B55" s="88" t="s">
        <v>2110</v>
      </c>
      <c r="C55" s="116" t="s">
        <v>13</v>
      </c>
      <c r="D55" s="88" t="s">
        <v>49</v>
      </c>
      <c r="E55" s="88" t="s">
        <v>211</v>
      </c>
      <c r="F55" s="87">
        <v>-95000</v>
      </c>
      <c r="G55" s="87">
        <v>-645.95000000000005</v>
      </c>
      <c r="H55" s="87">
        <v>-6.5525000000000002</v>
      </c>
      <c r="J55" s="213"/>
      <c r="K55" s="214"/>
      <c r="L55" s="214"/>
      <c r="M55" s="214"/>
      <c r="N55" s="214"/>
    </row>
    <row r="56" spans="2:14">
      <c r="B56" s="88" t="s">
        <v>2111</v>
      </c>
      <c r="C56" s="116" t="s">
        <v>13</v>
      </c>
      <c r="D56" s="88" t="s">
        <v>179</v>
      </c>
      <c r="E56" s="88" t="s">
        <v>276</v>
      </c>
      <c r="F56" s="87">
        <v>-165300</v>
      </c>
      <c r="G56" s="87">
        <v>-177.86</v>
      </c>
      <c r="H56" s="87">
        <v>-1.8042</v>
      </c>
      <c r="J56" s="213"/>
      <c r="K56" s="214"/>
      <c r="L56" s="214"/>
      <c r="M56" s="214"/>
      <c r="N56" s="214"/>
    </row>
    <row r="57" spans="2:14">
      <c r="B57" s="88" t="s">
        <v>2116</v>
      </c>
      <c r="C57" s="116" t="s">
        <v>13</v>
      </c>
      <c r="D57" s="88" t="s">
        <v>21</v>
      </c>
      <c r="E57" s="88" t="s">
        <v>220</v>
      </c>
      <c r="F57" s="87">
        <v>-4800</v>
      </c>
      <c r="G57" s="87">
        <v>-44.34</v>
      </c>
      <c r="H57" s="87">
        <v>-0.44969999999999999</v>
      </c>
      <c r="J57" s="213"/>
      <c r="K57" s="214"/>
      <c r="L57" s="214"/>
      <c r="M57" s="214"/>
      <c r="N57" s="214"/>
    </row>
    <row r="58" spans="2:14">
      <c r="B58" s="88" t="s">
        <v>2122</v>
      </c>
      <c r="C58" s="116" t="s">
        <v>13</v>
      </c>
      <c r="D58" s="88" t="s">
        <v>37</v>
      </c>
      <c r="E58" s="88" t="s">
        <v>53</v>
      </c>
      <c r="F58" s="87">
        <v>-1800</v>
      </c>
      <c r="G58" s="87">
        <v>-124.24</v>
      </c>
      <c r="H58" s="87">
        <v>-1.2603</v>
      </c>
      <c r="J58" s="213"/>
      <c r="K58" s="214"/>
      <c r="L58" s="214"/>
      <c r="M58" s="214"/>
      <c r="N58" s="214"/>
    </row>
    <row r="59" spans="2:14">
      <c r="B59" s="88" t="s">
        <v>2128</v>
      </c>
      <c r="C59" s="116" t="s">
        <v>13</v>
      </c>
      <c r="D59" s="88" t="s">
        <v>21</v>
      </c>
      <c r="E59" s="88" t="s">
        <v>22</v>
      </c>
      <c r="F59" s="87">
        <v>-6300</v>
      </c>
      <c r="G59" s="87">
        <v>-183.27</v>
      </c>
      <c r="H59" s="87">
        <v>-1.8591</v>
      </c>
      <c r="J59" s="213"/>
      <c r="K59" s="214"/>
      <c r="L59" s="214"/>
      <c r="M59" s="214"/>
      <c r="N59" s="214"/>
    </row>
    <row r="60" spans="2:14">
      <c r="B60" s="88" t="s">
        <v>2139</v>
      </c>
      <c r="C60" s="116" t="s">
        <v>13</v>
      </c>
      <c r="D60" s="88" t="s">
        <v>43</v>
      </c>
      <c r="E60" s="88" t="s">
        <v>213</v>
      </c>
      <c r="F60" s="87">
        <v>-5200</v>
      </c>
      <c r="G60" s="87">
        <v>-175.88</v>
      </c>
      <c r="H60" s="87">
        <v>-1.7842</v>
      </c>
      <c r="J60" s="213"/>
      <c r="K60" s="214"/>
      <c r="L60" s="214"/>
      <c r="M60" s="214"/>
      <c r="N60" s="214"/>
    </row>
    <row r="61" spans="2:14">
      <c r="B61" s="88" t="s">
        <v>2147</v>
      </c>
      <c r="C61" s="116" t="s">
        <v>13</v>
      </c>
      <c r="D61" s="88" t="s">
        <v>215</v>
      </c>
      <c r="E61" s="88" t="s">
        <v>275</v>
      </c>
      <c r="F61" s="87">
        <v>-5250</v>
      </c>
      <c r="G61" s="87">
        <v>-74.11</v>
      </c>
      <c r="H61" s="87">
        <v>-0.75180000000000002</v>
      </c>
      <c r="J61" s="213"/>
      <c r="K61" s="214"/>
      <c r="L61" s="214"/>
      <c r="M61" s="214"/>
      <c r="N61" s="214"/>
    </row>
    <row r="62" spans="2:14">
      <c r="B62" s="88" t="s">
        <v>2169</v>
      </c>
      <c r="C62" s="116" t="s">
        <v>13</v>
      </c>
      <c r="D62" s="88" t="s">
        <v>28</v>
      </c>
      <c r="E62" s="88" t="s">
        <v>34</v>
      </c>
      <c r="F62" s="87">
        <v>-192000</v>
      </c>
      <c r="G62" s="87">
        <v>-393.89</v>
      </c>
      <c r="H62" s="87">
        <v>-3.9956</v>
      </c>
      <c r="J62" s="213"/>
      <c r="K62" s="214"/>
      <c r="L62" s="214"/>
      <c r="M62" s="214"/>
      <c r="N62" s="214"/>
    </row>
    <row r="63" spans="2:14">
      <c r="B63" s="88" t="s">
        <v>2174</v>
      </c>
      <c r="C63" s="116" t="s">
        <v>13</v>
      </c>
      <c r="D63" s="88" t="s">
        <v>26</v>
      </c>
      <c r="E63" s="88" t="s">
        <v>282</v>
      </c>
      <c r="F63" s="87">
        <v>-9750</v>
      </c>
      <c r="G63" s="87">
        <v>-84.91</v>
      </c>
      <c r="H63" s="87">
        <v>-0.86129999999999995</v>
      </c>
      <c r="J63" s="213"/>
      <c r="K63" s="214"/>
      <c r="L63" s="214"/>
      <c r="M63" s="214"/>
      <c r="N63" s="214"/>
    </row>
    <row r="64" spans="2:14">
      <c r="B64" s="88" t="s">
        <v>2181</v>
      </c>
      <c r="C64" s="116" t="s">
        <v>13</v>
      </c>
      <c r="D64" s="88" t="s">
        <v>16</v>
      </c>
      <c r="E64" s="88" t="s">
        <v>324</v>
      </c>
      <c r="F64" s="87">
        <v>-135000</v>
      </c>
      <c r="G64" s="87">
        <v>-327.78</v>
      </c>
      <c r="H64" s="87">
        <v>-3.3250000000000002</v>
      </c>
      <c r="J64" s="213"/>
      <c r="K64" s="214"/>
      <c r="L64" s="214"/>
      <c r="M64" s="214"/>
      <c r="N64" s="214"/>
    </row>
    <row r="65" spans="2:14">
      <c r="B65" s="88" t="s">
        <v>2186</v>
      </c>
      <c r="C65" s="116" t="s">
        <v>13</v>
      </c>
      <c r="D65" s="88" t="s">
        <v>41</v>
      </c>
      <c r="E65" s="88" t="s">
        <v>327</v>
      </c>
      <c r="F65" s="87">
        <v>-45000</v>
      </c>
      <c r="G65" s="87">
        <v>-123.03</v>
      </c>
      <c r="H65" s="87">
        <v>-1.248</v>
      </c>
      <c r="J65" s="213"/>
      <c r="K65" s="214"/>
      <c r="L65" s="214"/>
      <c r="M65" s="214"/>
      <c r="N65" s="214"/>
    </row>
    <row r="66" spans="2:14">
      <c r="B66" s="88" t="s">
        <v>2194</v>
      </c>
      <c r="C66" s="116" t="s">
        <v>13</v>
      </c>
      <c r="D66" s="88" t="s">
        <v>28</v>
      </c>
      <c r="E66" s="88" t="s">
        <v>273</v>
      </c>
      <c r="F66" s="87">
        <v>-16800</v>
      </c>
      <c r="G66" s="87">
        <v>-384.87</v>
      </c>
      <c r="H66" s="87">
        <v>-3.9041000000000001</v>
      </c>
    </row>
    <row r="67" spans="2:14">
      <c r="B67" s="88" t="s">
        <v>2198</v>
      </c>
      <c r="C67" s="116" t="s">
        <v>13</v>
      </c>
      <c r="D67" s="88" t="s">
        <v>28</v>
      </c>
      <c r="E67" s="88" t="s">
        <v>285</v>
      </c>
      <c r="F67" s="87">
        <v>-37500</v>
      </c>
      <c r="G67" s="87">
        <v>-189.45</v>
      </c>
      <c r="H67" s="87">
        <v>-1.9218</v>
      </c>
    </row>
    <row r="68" spans="2:14">
      <c r="B68" s="88" t="s">
        <v>2204</v>
      </c>
      <c r="C68" s="116" t="s">
        <v>13</v>
      </c>
      <c r="D68" s="88" t="s">
        <v>16</v>
      </c>
      <c r="E68" s="88" t="s">
        <v>17</v>
      </c>
      <c r="F68" s="87">
        <v>-1500</v>
      </c>
      <c r="G68" s="87">
        <v>-31.39</v>
      </c>
      <c r="H68" s="87">
        <v>-0.31840000000000002</v>
      </c>
    </row>
    <row r="69" spans="2:14">
      <c r="B69" s="164" t="s">
        <v>64</v>
      </c>
      <c r="C69" s="167"/>
      <c r="D69" s="164"/>
      <c r="E69" s="164"/>
      <c r="F69" s="165"/>
      <c r="G69" s="165">
        <f>SUM(G12:G51)</f>
        <v>6625.96</v>
      </c>
      <c r="H69" s="165">
        <f>SUM(H12:H51)</f>
        <v>67.209999999999994</v>
      </c>
    </row>
    <row r="70" spans="2:14">
      <c r="B70" s="161" t="s">
        <v>3</v>
      </c>
      <c r="C70" s="162" t="s">
        <v>4</v>
      </c>
      <c r="D70" s="161" t="s">
        <v>65</v>
      </c>
      <c r="E70" s="161" t="s">
        <v>6</v>
      </c>
      <c r="F70" s="163" t="s">
        <v>7</v>
      </c>
      <c r="G70" s="163" t="s">
        <v>8</v>
      </c>
      <c r="H70" s="163" t="s">
        <v>9</v>
      </c>
    </row>
    <row r="71" spans="2:14">
      <c r="B71" s="164" t="s">
        <v>66</v>
      </c>
    </row>
    <row r="72" spans="2:14">
      <c r="B72" s="164" t="s">
        <v>12</v>
      </c>
    </row>
    <row r="73" spans="2:14">
      <c r="B73" s="164" t="s">
        <v>67</v>
      </c>
    </row>
    <row r="74" spans="2:14">
      <c r="B74" s="88" t="s">
        <v>2541</v>
      </c>
      <c r="C74" s="116">
        <v>4.71</v>
      </c>
      <c r="D74" s="88" t="s">
        <v>69</v>
      </c>
      <c r="E74" s="88" t="s">
        <v>367</v>
      </c>
      <c r="F74" s="87">
        <v>300000</v>
      </c>
      <c r="G74" s="87">
        <v>315.91000000000003</v>
      </c>
      <c r="H74" s="87">
        <v>3.2</v>
      </c>
    </row>
    <row r="75" spans="2:14">
      <c r="B75" s="88" t="s">
        <v>2544</v>
      </c>
      <c r="C75" s="116">
        <v>4.01</v>
      </c>
      <c r="D75" s="88" t="s">
        <v>69</v>
      </c>
      <c r="E75" s="88" t="s">
        <v>78</v>
      </c>
      <c r="F75" s="87">
        <v>300000</v>
      </c>
      <c r="G75" s="87">
        <v>303.48</v>
      </c>
      <c r="H75" s="87">
        <v>3.08</v>
      </c>
    </row>
    <row r="76" spans="2:14">
      <c r="B76" s="88" t="s">
        <v>2540</v>
      </c>
      <c r="C76" s="116">
        <v>5.04</v>
      </c>
      <c r="D76" s="88" t="s">
        <v>69</v>
      </c>
      <c r="E76" s="88" t="s">
        <v>253</v>
      </c>
      <c r="F76" s="87">
        <v>200000</v>
      </c>
      <c r="G76" s="87">
        <v>212.18</v>
      </c>
      <c r="H76" s="87">
        <v>2.15</v>
      </c>
    </row>
    <row r="77" spans="2:14">
      <c r="B77" s="88" t="s">
        <v>2539</v>
      </c>
      <c r="C77" s="116">
        <v>4.33</v>
      </c>
      <c r="D77" s="88" t="s">
        <v>69</v>
      </c>
      <c r="E77" s="88" t="s">
        <v>364</v>
      </c>
      <c r="F77" s="87">
        <v>200000</v>
      </c>
      <c r="G77" s="87">
        <v>208.57</v>
      </c>
      <c r="H77" s="87">
        <v>2.12</v>
      </c>
    </row>
    <row r="78" spans="2:14">
      <c r="B78" s="164" t="s">
        <v>99</v>
      </c>
      <c r="C78" s="167"/>
      <c r="D78" s="164"/>
      <c r="E78" s="164"/>
      <c r="F78" s="165"/>
      <c r="G78" s="165">
        <f>SUM(G70:G77)</f>
        <v>1040.1400000000001</v>
      </c>
      <c r="H78" s="165">
        <f>SUM(H70:H77)</f>
        <v>10.55</v>
      </c>
    </row>
    <row r="79" spans="2:14">
      <c r="B79" s="164" t="s">
        <v>100</v>
      </c>
    </row>
    <row r="80" spans="2:14">
      <c r="B80" s="88" t="s">
        <v>1492</v>
      </c>
      <c r="C80" s="116">
        <v>6.22</v>
      </c>
      <c r="D80" s="88" t="s">
        <v>104</v>
      </c>
      <c r="E80" s="88" t="s">
        <v>108</v>
      </c>
      <c r="F80" s="87">
        <v>50</v>
      </c>
      <c r="G80" s="87">
        <v>552.66999999999996</v>
      </c>
      <c r="H80" s="87">
        <v>5.61</v>
      </c>
    </row>
    <row r="81" spans="2:9">
      <c r="B81" s="88" t="s">
        <v>259</v>
      </c>
      <c r="C81" s="116">
        <v>5.36</v>
      </c>
      <c r="D81" s="88" t="s">
        <v>104</v>
      </c>
      <c r="E81" s="88" t="s">
        <v>260</v>
      </c>
      <c r="F81" s="87">
        <v>20</v>
      </c>
      <c r="G81" s="87">
        <v>204.54</v>
      </c>
      <c r="H81" s="87">
        <v>2.0699999999999998</v>
      </c>
    </row>
    <row r="82" spans="2:9">
      <c r="B82" s="88" t="s">
        <v>727</v>
      </c>
      <c r="C82" s="116">
        <v>18.53</v>
      </c>
      <c r="D82" s="88" t="s">
        <v>501</v>
      </c>
      <c r="E82" s="88" t="s">
        <v>502</v>
      </c>
      <c r="F82" s="87">
        <v>10</v>
      </c>
      <c r="G82" s="87">
        <v>123.14</v>
      </c>
      <c r="H82" s="87">
        <v>1.25</v>
      </c>
    </row>
    <row r="83" spans="2:9">
      <c r="B83" s="88" t="s">
        <v>743</v>
      </c>
      <c r="C83" s="116">
        <v>8.99</v>
      </c>
      <c r="D83" s="88" t="s">
        <v>503</v>
      </c>
      <c r="E83" s="88" t="s">
        <v>504</v>
      </c>
      <c r="F83" s="87">
        <v>5</v>
      </c>
      <c r="G83" s="87">
        <v>64</v>
      </c>
      <c r="H83" s="87">
        <v>0.65</v>
      </c>
    </row>
    <row r="84" spans="2:9">
      <c r="B84" s="88" t="s">
        <v>742</v>
      </c>
      <c r="C84" s="116">
        <v>18.53</v>
      </c>
      <c r="D84" s="88" t="s">
        <v>501</v>
      </c>
      <c r="E84" s="88" t="s">
        <v>505</v>
      </c>
      <c r="F84" s="87">
        <v>5</v>
      </c>
      <c r="G84" s="87">
        <v>61.27</v>
      </c>
      <c r="H84" s="87">
        <v>0.62</v>
      </c>
    </row>
    <row r="85" spans="2:9">
      <c r="B85" s="88" t="s">
        <v>760</v>
      </c>
      <c r="C85" s="116">
        <v>3.8</v>
      </c>
      <c r="D85" s="88" t="s">
        <v>104</v>
      </c>
      <c r="E85" s="88" t="s">
        <v>506</v>
      </c>
      <c r="F85" s="87">
        <v>1</v>
      </c>
      <c r="G85" s="87">
        <v>10.15</v>
      </c>
      <c r="H85" s="87">
        <v>0.1</v>
      </c>
    </row>
    <row r="86" spans="2:9">
      <c r="B86" s="164" t="s">
        <v>548</v>
      </c>
      <c r="C86" s="167"/>
      <c r="D86" s="164"/>
      <c r="E86" s="164"/>
      <c r="F86" s="165"/>
      <c r="G86" s="165">
        <f>SUM(G79:G85)</f>
        <v>1015.7699999999999</v>
      </c>
      <c r="H86" s="165">
        <f>SUM(H79:H85)</f>
        <v>10.299999999999999</v>
      </c>
    </row>
    <row r="87" spans="2:9">
      <c r="B87" s="164" t="s">
        <v>2885</v>
      </c>
    </row>
    <row r="88" spans="2:9">
      <c r="B88" s="88" t="s">
        <v>261</v>
      </c>
      <c r="G88" s="87">
        <v>299</v>
      </c>
      <c r="H88" s="87">
        <v>3.0330589246236128</v>
      </c>
    </row>
    <row r="89" spans="2:9">
      <c r="B89" s="88" t="s">
        <v>401</v>
      </c>
      <c r="G89" s="87">
        <v>100</v>
      </c>
      <c r="H89" s="87">
        <v>1.0144009781349876</v>
      </c>
    </row>
    <row r="90" spans="2:9">
      <c r="B90" s="164" t="s">
        <v>2884</v>
      </c>
      <c r="C90" s="167"/>
      <c r="D90" s="164"/>
      <c r="E90" s="164"/>
      <c r="F90" s="165"/>
      <c r="G90" s="165">
        <f>SUM(G87:G89)</f>
        <v>399</v>
      </c>
      <c r="H90" s="165">
        <f>SUM(H87:H89)</f>
        <v>4.0474599027586002</v>
      </c>
    </row>
    <row r="91" spans="2:9">
      <c r="B91" s="164" t="s">
        <v>262</v>
      </c>
      <c r="C91" s="167"/>
      <c r="D91" s="164"/>
      <c r="E91" s="164"/>
      <c r="F91" s="165"/>
      <c r="G91" s="165">
        <v>581.61</v>
      </c>
      <c r="H91" s="165">
        <v>5.9</v>
      </c>
    </row>
    <row r="92" spans="2:9">
      <c r="B92" s="164" t="s">
        <v>153</v>
      </c>
      <c r="C92" s="167"/>
      <c r="D92" s="164"/>
      <c r="E92" s="164"/>
      <c r="F92" s="165"/>
      <c r="G92" s="10">
        <v>9662.4800000000014</v>
      </c>
      <c r="H92" s="10">
        <v>98.02</v>
      </c>
      <c r="I92" s="168"/>
    </row>
    <row r="93" spans="2:9">
      <c r="B93" s="164" t="s">
        <v>405</v>
      </c>
      <c r="C93" s="167"/>
      <c r="D93" s="164"/>
      <c r="E93" s="164"/>
      <c r="F93" s="165"/>
      <c r="G93" s="10">
        <v>195.55465842999968</v>
      </c>
      <c r="H93" s="10">
        <v>1.980000000000004</v>
      </c>
    </row>
    <row r="94" spans="2:9">
      <c r="B94" s="164" t="s">
        <v>155</v>
      </c>
      <c r="C94" s="167"/>
      <c r="D94" s="164"/>
      <c r="E94" s="164"/>
      <c r="F94" s="165"/>
      <c r="G94" s="10">
        <v>9858.0346584300005</v>
      </c>
      <c r="H94" s="10">
        <v>100</v>
      </c>
    </row>
    <row r="95" spans="2:9">
      <c r="B95" s="164" t="s">
        <v>156</v>
      </c>
    </row>
    <row r="96" spans="2:9">
      <c r="B96" s="164" t="s">
        <v>157</v>
      </c>
    </row>
    <row r="97" spans="2:3">
      <c r="B97" s="8" t="s">
        <v>3037</v>
      </c>
    </row>
    <row r="98" spans="2:3">
      <c r="B98" s="164" t="s">
        <v>160</v>
      </c>
    </row>
    <row r="99" spans="2:3">
      <c r="B99" s="164" t="s">
        <v>161</v>
      </c>
    </row>
    <row r="100" spans="2:3">
      <c r="B100" s="164" t="s">
        <v>162</v>
      </c>
    </row>
    <row r="101" spans="2:3">
      <c r="B101" s="164" t="s">
        <v>507</v>
      </c>
      <c r="C101" s="167"/>
    </row>
    <row r="102" spans="2:3">
      <c r="B102" s="164" t="s">
        <v>508</v>
      </c>
      <c r="C102" s="167"/>
    </row>
    <row r="103" spans="2:3">
      <c r="B103" s="164" t="s">
        <v>509</v>
      </c>
      <c r="C103" s="167"/>
    </row>
    <row r="104" spans="2:3">
      <c r="B104" s="164" t="s">
        <v>510</v>
      </c>
      <c r="C104" s="167"/>
    </row>
    <row r="105" spans="2:3">
      <c r="B105" s="164" t="s">
        <v>511</v>
      </c>
      <c r="C105" s="167"/>
    </row>
    <row r="106" spans="2:3">
      <c r="B106" s="164" t="s">
        <v>512</v>
      </c>
      <c r="C106" s="167"/>
    </row>
    <row r="107" spans="2:3">
      <c r="B107" s="164" t="s">
        <v>513</v>
      </c>
      <c r="C107" s="167"/>
    </row>
    <row r="108" spans="2:3">
      <c r="B108" s="164" t="s">
        <v>514</v>
      </c>
      <c r="C108" s="167"/>
    </row>
    <row r="109" spans="2:3">
      <c r="B109" s="164" t="s">
        <v>515</v>
      </c>
      <c r="C109" s="167"/>
    </row>
    <row r="110" spans="2:3">
      <c r="B110" s="164" t="s">
        <v>516</v>
      </c>
      <c r="C110" s="167"/>
    </row>
    <row r="111" spans="2:3">
      <c r="B111" s="164" t="s">
        <v>517</v>
      </c>
      <c r="C111" s="167"/>
    </row>
    <row r="112" spans="2:3">
      <c r="B112" s="164" t="s">
        <v>518</v>
      </c>
      <c r="C112" s="167"/>
    </row>
    <row r="113" spans="2:12">
      <c r="B113" s="164" t="s">
        <v>2368</v>
      </c>
      <c r="C113" s="167"/>
    </row>
    <row r="114" spans="2:12">
      <c r="B114" s="166" t="s">
        <v>894</v>
      </c>
    </row>
    <row r="115" spans="2:12">
      <c r="B115" s="164" t="s">
        <v>176</v>
      </c>
    </row>
    <row r="116" spans="2:12">
      <c r="B116" s="164"/>
    </row>
    <row r="118" spans="2:12" s="214" customFormat="1" ht="14.25">
      <c r="B118" s="245" t="s">
        <v>3036</v>
      </c>
      <c r="C118" s="20"/>
      <c r="D118" s="252"/>
      <c r="E118" s="252"/>
      <c r="F118" s="215"/>
      <c r="G118" s="215"/>
      <c r="H118" s="215"/>
      <c r="L118" s="216"/>
    </row>
    <row r="119" spans="2:12" s="214" customFormat="1" ht="25.5">
      <c r="B119" s="246" t="s">
        <v>2535</v>
      </c>
      <c r="C119" s="246" t="s">
        <v>3029</v>
      </c>
      <c r="D119" s="253"/>
      <c r="E119" s="253"/>
      <c r="F119" s="215"/>
      <c r="G119" s="215"/>
      <c r="H119" s="215"/>
    </row>
    <row r="120" spans="2:12" s="214" customFormat="1">
      <c r="B120" s="247" t="s">
        <v>3030</v>
      </c>
      <c r="C120" s="248">
        <v>0</v>
      </c>
      <c r="D120" s="254"/>
      <c r="E120" s="244"/>
      <c r="F120" s="215"/>
      <c r="G120" s="215"/>
      <c r="H120" s="215"/>
    </row>
    <row r="121" spans="2:12" s="214" customFormat="1">
      <c r="B121" s="247" t="s">
        <v>3031</v>
      </c>
      <c r="C121" s="248">
        <v>399</v>
      </c>
      <c r="D121" s="254"/>
      <c r="E121" s="244"/>
      <c r="F121" s="215"/>
      <c r="G121" s="215"/>
      <c r="H121" s="215"/>
    </row>
    <row r="122" spans="2:12" s="214" customFormat="1">
      <c r="B122" s="247" t="s">
        <v>3032</v>
      </c>
      <c r="C122" s="248">
        <v>1000</v>
      </c>
      <c r="D122" s="254"/>
      <c r="E122" s="244"/>
      <c r="F122" s="215"/>
      <c r="G122" s="215"/>
      <c r="H122" s="215"/>
    </row>
    <row r="123" spans="2:12" s="256" customFormat="1">
      <c r="B123" s="247" t="s">
        <v>3033</v>
      </c>
      <c r="C123" s="248">
        <v>0</v>
      </c>
      <c r="E123" s="255"/>
      <c r="F123" s="257"/>
      <c r="G123" s="257"/>
      <c r="H123" s="257"/>
    </row>
    <row r="124" spans="2:12" s="214" customFormat="1">
      <c r="B124" s="13" t="s">
        <v>3034</v>
      </c>
      <c r="C124" s="248">
        <v>0</v>
      </c>
      <c r="F124" s="215"/>
      <c r="G124" s="215"/>
      <c r="H124" s="215"/>
    </row>
    <row r="125" spans="2:12" s="214" customFormat="1">
      <c r="B125" s="249" t="s">
        <v>3035</v>
      </c>
      <c r="C125" s="250">
        <f>SUM(C120:C124)</f>
        <v>1399</v>
      </c>
      <c r="D125" s="216"/>
      <c r="F125" s="215"/>
      <c r="G125" s="215"/>
      <c r="H125" s="215"/>
    </row>
    <row r="126" spans="2:12" s="214" customFormat="1">
      <c r="D126" s="216"/>
      <c r="F126" s="215"/>
      <c r="G126" s="215"/>
      <c r="H126" s="215"/>
    </row>
    <row r="128" spans="2:12" ht="15">
      <c r="B128" s="150" t="s">
        <v>2546</v>
      </c>
      <c r="C128" s="151">
        <v>44255</v>
      </c>
      <c r="L128" s="89"/>
    </row>
    <row r="129" spans="2:12" s="122" customFormat="1" ht="60">
      <c r="B129" s="171" t="s">
        <v>2547</v>
      </c>
      <c r="C129" s="171" t="s">
        <v>2548</v>
      </c>
      <c r="D129" s="90" t="s">
        <v>2549</v>
      </c>
      <c r="E129" s="171" t="s">
        <v>2550</v>
      </c>
      <c r="F129" s="171" t="s">
        <v>2551</v>
      </c>
      <c r="G129" s="172"/>
      <c r="H129" s="172"/>
      <c r="L129" s="200"/>
    </row>
    <row r="130" spans="2:12" ht="15">
      <c r="B130" s="134" t="s">
        <v>2556</v>
      </c>
      <c r="C130" s="173">
        <v>-16800</v>
      </c>
      <c r="D130" s="174">
        <v>2394.5740051467601</v>
      </c>
      <c r="E130" s="174">
        <v>2290.9</v>
      </c>
      <c r="F130" s="267">
        <v>1399</v>
      </c>
    </row>
    <row r="131" spans="2:12" ht="15">
      <c r="B131" s="134" t="s">
        <v>2574</v>
      </c>
      <c r="C131" s="173">
        <v>-2500</v>
      </c>
      <c r="D131" s="174">
        <v>3973.0134331540298</v>
      </c>
      <c r="E131" s="174">
        <v>3821.85</v>
      </c>
      <c r="F131" s="268"/>
    </row>
    <row r="132" spans="2:12" ht="15">
      <c r="B132" s="134" t="s">
        <v>2581</v>
      </c>
      <c r="C132" s="173">
        <v>-37500</v>
      </c>
      <c r="D132" s="174">
        <v>506.27616355029602</v>
      </c>
      <c r="E132" s="174">
        <v>505.2</v>
      </c>
      <c r="F132" s="268"/>
    </row>
    <row r="133" spans="2:12" ht="15">
      <c r="B133" s="134" t="s">
        <v>2582</v>
      </c>
      <c r="C133" s="173">
        <v>-5200</v>
      </c>
      <c r="D133" s="174">
        <v>3539.1365314847899</v>
      </c>
      <c r="E133" s="174">
        <v>3382.4</v>
      </c>
      <c r="F133" s="268"/>
    </row>
    <row r="134" spans="2:12" ht="15">
      <c r="B134" s="134" t="s">
        <v>2590</v>
      </c>
      <c r="C134" s="173">
        <v>-45000</v>
      </c>
      <c r="D134" s="174">
        <v>267.46145317269099</v>
      </c>
      <c r="E134" s="174">
        <v>273.39999999999998</v>
      </c>
      <c r="F134" s="268"/>
    </row>
    <row r="135" spans="2:12" ht="15">
      <c r="B135" s="134" t="s">
        <v>2595</v>
      </c>
      <c r="C135" s="173">
        <v>-135000</v>
      </c>
      <c r="D135" s="174">
        <v>243.31944845173001</v>
      </c>
      <c r="E135" s="174">
        <v>242.8</v>
      </c>
      <c r="F135" s="268"/>
    </row>
    <row r="136" spans="2:12" ht="15">
      <c r="B136" s="134" t="s">
        <v>2597</v>
      </c>
      <c r="C136" s="173">
        <v>-11900</v>
      </c>
      <c r="D136" s="174">
        <v>940.38232564791394</v>
      </c>
      <c r="E136" s="174">
        <v>914.95</v>
      </c>
      <c r="F136" s="268"/>
    </row>
    <row r="137" spans="2:12" ht="15">
      <c r="B137" s="134" t="s">
        <v>2602</v>
      </c>
      <c r="C137" s="173">
        <v>-192000</v>
      </c>
      <c r="D137" s="174">
        <v>208.988933766044</v>
      </c>
      <c r="E137" s="174">
        <v>205.15</v>
      </c>
      <c r="F137" s="268"/>
    </row>
    <row r="138" spans="2:12" ht="15">
      <c r="B138" s="134" t="s">
        <v>2623</v>
      </c>
      <c r="C138" s="173">
        <v>-1800</v>
      </c>
      <c r="D138" s="174">
        <v>7253.3735272286804</v>
      </c>
      <c r="E138" s="174">
        <v>6902.1</v>
      </c>
      <c r="F138" s="268"/>
    </row>
    <row r="139" spans="2:12" ht="15">
      <c r="B139" s="134" t="s">
        <v>2627</v>
      </c>
      <c r="C139" s="173">
        <v>-95000</v>
      </c>
      <c r="D139" s="174">
        <v>652.73880576496697</v>
      </c>
      <c r="E139" s="174">
        <v>679.95</v>
      </c>
      <c r="F139" s="268"/>
    </row>
    <row r="140" spans="2:12" ht="15">
      <c r="B140" s="134" t="s">
        <v>2635</v>
      </c>
      <c r="C140" s="173">
        <v>-165300</v>
      </c>
      <c r="D140" s="174">
        <v>103.47393523427201</v>
      </c>
      <c r="E140" s="174">
        <v>107.6</v>
      </c>
      <c r="F140" s="268"/>
    </row>
    <row r="141" spans="2:12" ht="15">
      <c r="B141" s="134" t="s">
        <v>2641</v>
      </c>
      <c r="C141" s="173">
        <v>-1500</v>
      </c>
      <c r="D141" s="174">
        <v>2066.5381324137902</v>
      </c>
      <c r="E141" s="174">
        <v>2092.4</v>
      </c>
      <c r="F141" s="268"/>
    </row>
    <row r="142" spans="2:12" ht="15">
      <c r="B142" s="134" t="s">
        <v>2651</v>
      </c>
      <c r="C142" s="173">
        <v>-9750</v>
      </c>
      <c r="D142" s="174">
        <v>869.88327285801302</v>
      </c>
      <c r="E142" s="174">
        <v>870.85</v>
      </c>
      <c r="F142" s="268"/>
    </row>
    <row r="143" spans="2:12" ht="15">
      <c r="B143" s="134" t="s">
        <v>2659</v>
      </c>
      <c r="C143" s="173">
        <v>-5250</v>
      </c>
      <c r="D143" s="174">
        <v>1435.9318200136299</v>
      </c>
      <c r="E143" s="174">
        <v>1411.7</v>
      </c>
      <c r="F143" s="268"/>
    </row>
    <row r="144" spans="2:12" ht="15">
      <c r="B144" s="134" t="s">
        <v>2660</v>
      </c>
      <c r="C144" s="173">
        <v>-6300</v>
      </c>
      <c r="D144" s="174">
        <v>3022.69257093023</v>
      </c>
      <c r="E144" s="174">
        <v>2909</v>
      </c>
      <c r="F144" s="268"/>
    </row>
    <row r="145" spans="2:8" ht="15">
      <c r="B145" s="134" t="s">
        <v>2661</v>
      </c>
      <c r="C145" s="173">
        <v>-4800</v>
      </c>
      <c r="D145" s="174">
        <v>969.39250029239804</v>
      </c>
      <c r="E145" s="174">
        <v>923.65</v>
      </c>
      <c r="F145" s="268"/>
    </row>
    <row r="146" spans="2:8" ht="15">
      <c r="B146" s="134" t="s">
        <v>2666</v>
      </c>
      <c r="C146" s="173">
        <v>-21250</v>
      </c>
      <c r="D146" s="174">
        <v>558.10143360910797</v>
      </c>
      <c r="E146" s="174">
        <v>536.5</v>
      </c>
      <c r="F146" s="269"/>
    </row>
    <row r="148" spans="2:8">
      <c r="B148" s="201" t="s">
        <v>2824</v>
      </c>
      <c r="C148" s="202">
        <v>0.3327</v>
      </c>
    </row>
    <row r="150" spans="2:8" s="123" customFormat="1" ht="15.75">
      <c r="B150" s="144" t="s">
        <v>2671</v>
      </c>
      <c r="C150" s="97" t="s">
        <v>2817</v>
      </c>
      <c r="F150" s="183"/>
      <c r="G150" s="183"/>
      <c r="H150" s="183"/>
    </row>
    <row r="151" spans="2:8" ht="15">
      <c r="B151" s="134" t="s">
        <v>2674</v>
      </c>
      <c r="C151" s="135">
        <v>6</v>
      </c>
    </row>
    <row r="152" spans="2:8" ht="15">
      <c r="B152" s="134" t="s">
        <v>2908</v>
      </c>
      <c r="C152" s="135">
        <v>2</v>
      </c>
    </row>
    <row r="153" spans="2:8" ht="15">
      <c r="B153" s="134" t="s">
        <v>2690</v>
      </c>
      <c r="C153" s="135">
        <v>4</v>
      </c>
    </row>
    <row r="154" spans="2:8" ht="15">
      <c r="B154" s="134" t="s">
        <v>2925</v>
      </c>
      <c r="C154" s="135">
        <v>1</v>
      </c>
    </row>
    <row r="155" spans="2:8" ht="15">
      <c r="B155" s="134" t="s">
        <v>2702</v>
      </c>
      <c r="C155" s="135">
        <v>2</v>
      </c>
    </row>
    <row r="156" spans="2:8" ht="15">
      <c r="B156" s="134" t="s">
        <v>2703</v>
      </c>
      <c r="C156" s="135">
        <v>9</v>
      </c>
    </row>
    <row r="157" spans="2:8" ht="15">
      <c r="B157" s="134" t="s">
        <v>2934</v>
      </c>
      <c r="C157" s="135">
        <v>3</v>
      </c>
    </row>
    <row r="158" spans="2:8" ht="15">
      <c r="B158" s="134" t="s">
        <v>2704</v>
      </c>
      <c r="C158" s="135">
        <v>4</v>
      </c>
    </row>
    <row r="159" spans="2:8" ht="15">
      <c r="B159" s="134" t="s">
        <v>2705</v>
      </c>
      <c r="C159" s="135">
        <v>2</v>
      </c>
    </row>
    <row r="160" spans="2:8" ht="15">
      <c r="B160" s="134" t="s">
        <v>2712</v>
      </c>
      <c r="C160" s="135">
        <v>8</v>
      </c>
    </row>
    <row r="161" spans="2:3" ht="15">
      <c r="B161" s="134" t="s">
        <v>2942</v>
      </c>
      <c r="C161" s="135">
        <v>2</v>
      </c>
    </row>
    <row r="162" spans="2:3" ht="15">
      <c r="B162" s="134" t="s">
        <v>2722</v>
      </c>
      <c r="C162" s="135">
        <v>6</v>
      </c>
    </row>
    <row r="163" spans="2:3" ht="15">
      <c r="B163" s="134" t="s">
        <v>2948</v>
      </c>
      <c r="C163" s="135">
        <v>1</v>
      </c>
    </row>
    <row r="164" spans="2:3" ht="15">
      <c r="B164" s="134" t="s">
        <v>2724</v>
      </c>
      <c r="C164" s="135">
        <v>3</v>
      </c>
    </row>
    <row r="165" spans="2:3" ht="15">
      <c r="B165" s="134" t="s">
        <v>2950</v>
      </c>
      <c r="C165" s="135">
        <v>1</v>
      </c>
    </row>
    <row r="166" spans="2:3" ht="15">
      <c r="B166" s="134" t="s">
        <v>2731</v>
      </c>
      <c r="C166" s="135">
        <v>2</v>
      </c>
    </row>
    <row r="167" spans="2:3" ht="15">
      <c r="B167" s="134" t="s">
        <v>2953</v>
      </c>
      <c r="C167" s="135">
        <v>1</v>
      </c>
    </row>
    <row r="168" spans="2:3" ht="15">
      <c r="B168" s="134" t="s">
        <v>2751</v>
      </c>
      <c r="C168" s="135">
        <v>6</v>
      </c>
    </row>
    <row r="169" spans="2:3" ht="15">
      <c r="B169" s="134" t="s">
        <v>2752</v>
      </c>
      <c r="C169" s="135">
        <v>1</v>
      </c>
    </row>
    <row r="170" spans="2:3" ht="15">
      <c r="B170" s="134" t="s">
        <v>2757</v>
      </c>
      <c r="C170" s="135">
        <v>1</v>
      </c>
    </row>
    <row r="171" spans="2:3" ht="15">
      <c r="B171" s="134" t="s">
        <v>2758</v>
      </c>
      <c r="C171" s="135">
        <v>1</v>
      </c>
    </row>
    <row r="172" spans="2:3" ht="15">
      <c r="B172" s="134" t="s">
        <v>2767</v>
      </c>
      <c r="C172" s="135">
        <v>3</v>
      </c>
    </row>
    <row r="173" spans="2:3" ht="15">
      <c r="B173" s="134" t="s">
        <v>2981</v>
      </c>
      <c r="C173" s="135">
        <v>4</v>
      </c>
    </row>
    <row r="174" spans="2:3" ht="15">
      <c r="B174" s="134" t="s">
        <v>2775</v>
      </c>
      <c r="C174" s="135">
        <v>2</v>
      </c>
    </row>
    <row r="175" spans="2:3" ht="15">
      <c r="B175" s="134" t="s">
        <v>2989</v>
      </c>
      <c r="C175" s="135">
        <v>2</v>
      </c>
    </row>
    <row r="176" spans="2:3" ht="15">
      <c r="B176" s="134" t="s">
        <v>2787</v>
      </c>
      <c r="C176" s="135">
        <v>7</v>
      </c>
    </row>
    <row r="177" spans="2:8" ht="15">
      <c r="B177" s="134" t="s">
        <v>2998</v>
      </c>
      <c r="C177" s="135">
        <v>2</v>
      </c>
    </row>
    <row r="178" spans="2:8" ht="15">
      <c r="B178" s="134" t="s">
        <v>2795</v>
      </c>
      <c r="C178" s="135">
        <v>5</v>
      </c>
    </row>
    <row r="179" spans="2:8" ht="15">
      <c r="B179" s="134" t="s">
        <v>3005</v>
      </c>
      <c r="C179" s="135">
        <v>3</v>
      </c>
    </row>
    <row r="180" spans="2:8" ht="15">
      <c r="B180" s="134" t="s">
        <v>2796</v>
      </c>
      <c r="C180" s="135">
        <v>3</v>
      </c>
    </row>
    <row r="181" spans="2:8" ht="15">
      <c r="B181" s="134" t="s">
        <v>3006</v>
      </c>
      <c r="C181" s="135">
        <v>3</v>
      </c>
    </row>
    <row r="182" spans="2:8" ht="15">
      <c r="B182" s="134" t="s">
        <v>2797</v>
      </c>
      <c r="C182" s="135">
        <v>7</v>
      </c>
    </row>
    <row r="183" spans="2:8" ht="15">
      <c r="B183" s="134" t="s">
        <v>2798</v>
      </c>
      <c r="C183" s="135">
        <v>1</v>
      </c>
    </row>
    <row r="184" spans="2:8" ht="15">
      <c r="B184" s="134" t="s">
        <v>2802</v>
      </c>
      <c r="C184" s="135">
        <v>6</v>
      </c>
    </row>
    <row r="185" spans="2:8" ht="15">
      <c r="B185" s="134" t="s">
        <v>2803</v>
      </c>
      <c r="C185" s="135">
        <v>1</v>
      </c>
    </row>
    <row r="187" spans="2:8" s="123" customFormat="1" ht="15.75">
      <c r="B187" s="144" t="s">
        <v>2828</v>
      </c>
      <c r="C187" s="97" t="s">
        <v>2817</v>
      </c>
      <c r="F187" s="183"/>
      <c r="G187" s="183"/>
      <c r="H187" s="183"/>
    </row>
    <row r="188" spans="2:8" s="123" customFormat="1" ht="15.75">
      <c r="B188" s="134" t="s">
        <v>2674</v>
      </c>
      <c r="C188" s="135">
        <v>6</v>
      </c>
      <c r="F188" s="183"/>
      <c r="G188" s="183"/>
      <c r="H188" s="183"/>
    </row>
    <row r="189" spans="2:8" s="123" customFormat="1" ht="15.75">
      <c r="B189" s="134" t="s">
        <v>2908</v>
      </c>
      <c r="C189" s="135">
        <v>2</v>
      </c>
      <c r="F189" s="183"/>
      <c r="G189" s="183"/>
      <c r="H189" s="183"/>
    </row>
    <row r="190" spans="2:8" s="123" customFormat="1" ht="15.75">
      <c r="B190" s="134" t="s">
        <v>2690</v>
      </c>
      <c r="C190" s="135">
        <v>4</v>
      </c>
      <c r="F190" s="183"/>
      <c r="G190" s="183"/>
      <c r="H190" s="183"/>
    </row>
    <row r="191" spans="2:8" s="123" customFormat="1" ht="15.75">
      <c r="B191" s="134" t="s">
        <v>2925</v>
      </c>
      <c r="C191" s="135">
        <v>1</v>
      </c>
      <c r="F191" s="183"/>
      <c r="G191" s="183"/>
      <c r="H191" s="183"/>
    </row>
    <row r="192" spans="2:8" s="123" customFormat="1" ht="15.75">
      <c r="B192" s="134" t="s">
        <v>2702</v>
      </c>
      <c r="C192" s="135">
        <v>2</v>
      </c>
      <c r="F192" s="183"/>
      <c r="G192" s="183"/>
      <c r="H192" s="183"/>
    </row>
    <row r="193" spans="2:8" s="123" customFormat="1" ht="15.75">
      <c r="B193" s="134" t="s">
        <v>2703</v>
      </c>
      <c r="C193" s="135">
        <v>9</v>
      </c>
      <c r="F193" s="183"/>
      <c r="G193" s="183"/>
      <c r="H193" s="183"/>
    </row>
    <row r="194" spans="2:8" s="123" customFormat="1" ht="15.75">
      <c r="B194" s="134" t="s">
        <v>2934</v>
      </c>
      <c r="C194" s="135">
        <v>3</v>
      </c>
      <c r="F194" s="183"/>
      <c r="G194" s="183"/>
      <c r="H194" s="183"/>
    </row>
    <row r="195" spans="2:8" s="123" customFormat="1" ht="15.75">
      <c r="B195" s="134" t="s">
        <v>2704</v>
      </c>
      <c r="C195" s="135">
        <v>4</v>
      </c>
      <c r="F195" s="183"/>
      <c r="G195" s="183"/>
      <c r="H195" s="183"/>
    </row>
    <row r="196" spans="2:8" s="123" customFormat="1" ht="15.75">
      <c r="B196" s="134" t="s">
        <v>2705</v>
      </c>
      <c r="C196" s="135">
        <v>2</v>
      </c>
      <c r="F196" s="183"/>
      <c r="G196" s="183"/>
      <c r="H196" s="183"/>
    </row>
    <row r="197" spans="2:8" s="123" customFormat="1" ht="15.75">
      <c r="B197" s="134" t="s">
        <v>2712</v>
      </c>
      <c r="C197" s="135">
        <v>8</v>
      </c>
      <c r="F197" s="183"/>
      <c r="G197" s="183"/>
      <c r="H197" s="183"/>
    </row>
    <row r="198" spans="2:8" s="123" customFormat="1" ht="15.75">
      <c r="B198" s="134" t="s">
        <v>2942</v>
      </c>
      <c r="C198" s="135">
        <v>2</v>
      </c>
      <c r="F198" s="183"/>
      <c r="G198" s="183"/>
      <c r="H198" s="183"/>
    </row>
    <row r="199" spans="2:8" s="123" customFormat="1" ht="15.75">
      <c r="B199" s="134" t="s">
        <v>2722</v>
      </c>
      <c r="C199" s="135">
        <v>6</v>
      </c>
      <c r="F199" s="183"/>
      <c r="G199" s="183"/>
      <c r="H199" s="183"/>
    </row>
    <row r="200" spans="2:8" s="123" customFormat="1" ht="15.75">
      <c r="B200" s="134" t="s">
        <v>2948</v>
      </c>
      <c r="C200" s="135">
        <v>1</v>
      </c>
      <c r="F200" s="183"/>
      <c r="G200" s="183"/>
      <c r="H200" s="183"/>
    </row>
    <row r="201" spans="2:8" s="123" customFormat="1" ht="15.75">
      <c r="B201" s="134" t="s">
        <v>2724</v>
      </c>
      <c r="C201" s="135">
        <v>3</v>
      </c>
      <c r="F201" s="183"/>
      <c r="G201" s="183"/>
      <c r="H201" s="183"/>
    </row>
    <row r="202" spans="2:8" s="123" customFormat="1" ht="15.75">
      <c r="B202" s="134" t="s">
        <v>2950</v>
      </c>
      <c r="C202" s="135">
        <v>1</v>
      </c>
      <c r="F202" s="183"/>
      <c r="G202" s="183"/>
      <c r="H202" s="183"/>
    </row>
    <row r="203" spans="2:8" s="123" customFormat="1" ht="15.75">
      <c r="B203" s="134" t="s">
        <v>2731</v>
      </c>
      <c r="C203" s="135">
        <v>2</v>
      </c>
      <c r="F203" s="183"/>
      <c r="G203" s="183"/>
      <c r="H203" s="183"/>
    </row>
    <row r="204" spans="2:8" s="123" customFormat="1" ht="15.75">
      <c r="B204" s="134" t="s">
        <v>2953</v>
      </c>
      <c r="C204" s="135">
        <v>1</v>
      </c>
      <c r="F204" s="183"/>
      <c r="G204" s="183"/>
      <c r="H204" s="183"/>
    </row>
    <row r="205" spans="2:8" s="123" customFormat="1" ht="15.75">
      <c r="B205" s="134" t="s">
        <v>2751</v>
      </c>
      <c r="C205" s="135">
        <v>6</v>
      </c>
      <c r="F205" s="183"/>
      <c r="G205" s="183"/>
      <c r="H205" s="183"/>
    </row>
    <row r="206" spans="2:8" s="123" customFormat="1" ht="15.75">
      <c r="B206" s="134" t="s">
        <v>2752</v>
      </c>
      <c r="C206" s="135">
        <v>1</v>
      </c>
      <c r="F206" s="183"/>
      <c r="G206" s="183"/>
      <c r="H206" s="183"/>
    </row>
    <row r="207" spans="2:8" s="123" customFormat="1" ht="15.75">
      <c r="B207" s="134" t="s">
        <v>2757</v>
      </c>
      <c r="C207" s="135">
        <v>1</v>
      </c>
      <c r="F207" s="183"/>
      <c r="G207" s="183"/>
      <c r="H207" s="183"/>
    </row>
    <row r="208" spans="2:8" s="123" customFormat="1" ht="15.75">
      <c r="B208" s="134" t="s">
        <v>2758</v>
      </c>
      <c r="C208" s="135">
        <v>1</v>
      </c>
      <c r="F208" s="183"/>
      <c r="G208" s="183"/>
      <c r="H208" s="183"/>
    </row>
    <row r="209" spans="2:8" s="123" customFormat="1" ht="15.75">
      <c r="B209" s="134" t="s">
        <v>2767</v>
      </c>
      <c r="C209" s="135">
        <v>3</v>
      </c>
      <c r="F209" s="183"/>
      <c r="G209" s="183"/>
      <c r="H209" s="183"/>
    </row>
    <row r="210" spans="2:8" ht="15">
      <c r="B210" s="134" t="s">
        <v>2981</v>
      </c>
      <c r="C210" s="135">
        <v>4</v>
      </c>
    </row>
    <row r="211" spans="2:8" ht="15">
      <c r="B211" s="134" t="s">
        <v>2775</v>
      </c>
      <c r="C211" s="135">
        <v>2</v>
      </c>
    </row>
    <row r="212" spans="2:8" ht="15">
      <c r="B212" s="134" t="s">
        <v>2989</v>
      </c>
      <c r="C212" s="135">
        <v>2</v>
      </c>
    </row>
    <row r="213" spans="2:8" ht="15">
      <c r="B213" s="134" t="s">
        <v>2787</v>
      </c>
      <c r="C213" s="135">
        <v>7</v>
      </c>
    </row>
    <row r="214" spans="2:8" ht="15">
      <c r="B214" s="134" t="s">
        <v>2998</v>
      </c>
      <c r="C214" s="135">
        <v>2</v>
      </c>
    </row>
    <row r="215" spans="2:8" ht="15">
      <c r="B215" s="134" t="s">
        <v>2795</v>
      </c>
      <c r="C215" s="135">
        <v>5</v>
      </c>
    </row>
    <row r="216" spans="2:8" ht="15">
      <c r="B216" s="134" t="s">
        <v>3005</v>
      </c>
      <c r="C216" s="135">
        <v>3</v>
      </c>
    </row>
    <row r="217" spans="2:8" ht="15">
      <c r="B217" s="134" t="s">
        <v>2796</v>
      </c>
      <c r="C217" s="135">
        <v>3</v>
      </c>
    </row>
    <row r="218" spans="2:8" ht="15">
      <c r="B218" s="134" t="s">
        <v>3006</v>
      </c>
      <c r="C218" s="135">
        <v>3</v>
      </c>
    </row>
    <row r="219" spans="2:8" ht="15">
      <c r="B219" s="134" t="s">
        <v>2797</v>
      </c>
      <c r="C219" s="135">
        <v>7</v>
      </c>
    </row>
    <row r="220" spans="2:8" ht="15">
      <c r="B220" s="134" t="s">
        <v>2798</v>
      </c>
      <c r="C220" s="135">
        <v>1</v>
      </c>
    </row>
    <row r="221" spans="2:8" ht="15">
      <c r="B221" s="134" t="s">
        <v>2802</v>
      </c>
      <c r="C221" s="135">
        <v>6</v>
      </c>
    </row>
    <row r="222" spans="2:8" ht="15">
      <c r="B222" s="134" t="s">
        <v>2803</v>
      </c>
      <c r="C222" s="135">
        <v>1</v>
      </c>
    </row>
    <row r="224" spans="2:8" s="123" customFormat="1" ht="15.75">
      <c r="B224" s="147" t="s">
        <v>2808</v>
      </c>
      <c r="C224" s="98" t="s">
        <v>2820</v>
      </c>
      <c r="F224" s="183"/>
      <c r="G224" s="183"/>
      <c r="H224" s="183"/>
    </row>
    <row r="225" spans="2:3" ht="15">
      <c r="B225" s="134" t="s">
        <v>2674</v>
      </c>
      <c r="C225" s="136">
        <v>56159840.390000001</v>
      </c>
    </row>
    <row r="226" spans="2:3" ht="15">
      <c r="B226" s="134" t="s">
        <v>2908</v>
      </c>
      <c r="C226" s="136">
        <v>40656163.170000002</v>
      </c>
    </row>
    <row r="227" spans="2:3" ht="15">
      <c r="B227" s="134" t="s">
        <v>2690</v>
      </c>
      <c r="C227" s="136">
        <v>22480595.330000002</v>
      </c>
    </row>
    <row r="228" spans="2:3" ht="15">
      <c r="B228" s="134" t="s">
        <v>2925</v>
      </c>
      <c r="C228" s="136">
        <v>9921258.75</v>
      </c>
    </row>
    <row r="229" spans="2:3" ht="15">
      <c r="B229" s="134" t="s">
        <v>2702</v>
      </c>
      <c r="C229" s="136">
        <v>8143052.870000001</v>
      </c>
    </row>
    <row r="230" spans="2:3" ht="15">
      <c r="B230" s="134" t="s">
        <v>2703</v>
      </c>
      <c r="C230" s="136">
        <v>46015045.540000007</v>
      </c>
    </row>
    <row r="231" spans="2:3" ht="15">
      <c r="B231" s="134" t="s">
        <v>2934</v>
      </c>
      <c r="C231" s="136">
        <v>19222716.630000003</v>
      </c>
    </row>
    <row r="232" spans="2:3" ht="15">
      <c r="B232" s="134" t="s">
        <v>2704</v>
      </c>
      <c r="C232" s="136">
        <v>55463233.560000002</v>
      </c>
    </row>
    <row r="233" spans="2:3" ht="15">
      <c r="B233" s="134" t="s">
        <v>2705</v>
      </c>
      <c r="C233" s="136">
        <v>18314911.759999998</v>
      </c>
    </row>
    <row r="234" spans="2:3" ht="15">
      <c r="B234" s="134" t="s">
        <v>2712</v>
      </c>
      <c r="C234" s="136">
        <v>29135003.300000001</v>
      </c>
    </row>
    <row r="235" spans="2:3" ht="15">
      <c r="B235" s="134" t="s">
        <v>2942</v>
      </c>
      <c r="C235" s="136">
        <v>12468693.200000001</v>
      </c>
    </row>
    <row r="236" spans="2:3" ht="15">
      <c r="B236" s="134" t="s">
        <v>2722</v>
      </c>
      <c r="C236" s="136">
        <v>63708260.960000001</v>
      </c>
    </row>
    <row r="237" spans="2:3" ht="15">
      <c r="B237" s="134" t="s">
        <v>2948</v>
      </c>
      <c r="C237" s="136">
        <v>32804797</v>
      </c>
    </row>
    <row r="238" spans="2:3" ht="15">
      <c r="B238" s="134" t="s">
        <v>2724</v>
      </c>
      <c r="C238" s="136">
        <v>16019231.600000001</v>
      </c>
    </row>
    <row r="239" spans="2:3" ht="15">
      <c r="B239" s="134" t="s">
        <v>2950</v>
      </c>
      <c r="C239" s="136">
        <v>11336806.440000001</v>
      </c>
    </row>
    <row r="240" spans="2:3" ht="15">
      <c r="B240" s="134" t="s">
        <v>2731</v>
      </c>
      <c r="C240" s="136">
        <v>47451126.400000006</v>
      </c>
    </row>
    <row r="241" spans="2:3" ht="15">
      <c r="B241" s="134" t="s">
        <v>2953</v>
      </c>
      <c r="C241" s="136">
        <v>40164022.399999999</v>
      </c>
    </row>
    <row r="242" spans="2:3" ht="15">
      <c r="B242" s="134" t="s">
        <v>2751</v>
      </c>
      <c r="C242" s="136">
        <v>47013054.369999997</v>
      </c>
    </row>
    <row r="243" spans="2:3" ht="15">
      <c r="B243" s="134" t="s">
        <v>2752</v>
      </c>
      <c r="C243" s="136">
        <v>13385446.08</v>
      </c>
    </row>
    <row r="244" spans="2:3" ht="15">
      <c r="B244" s="134" t="s">
        <v>2757</v>
      </c>
      <c r="C244" s="136">
        <v>63289703</v>
      </c>
    </row>
    <row r="245" spans="2:3" ht="15">
      <c r="B245" s="134" t="s">
        <v>2758</v>
      </c>
      <c r="C245" s="136">
        <v>63509442</v>
      </c>
    </row>
    <row r="246" spans="2:3" ht="15">
      <c r="B246" s="134" t="s">
        <v>2767</v>
      </c>
      <c r="C246" s="136">
        <v>22680012.5</v>
      </c>
    </row>
    <row r="247" spans="2:3" ht="15">
      <c r="B247" s="134" t="s">
        <v>2981</v>
      </c>
      <c r="C247" s="136">
        <v>19874606.77</v>
      </c>
    </row>
    <row r="248" spans="2:3" ht="15">
      <c r="B248" s="134" t="s">
        <v>2775</v>
      </c>
      <c r="C248" s="136">
        <v>2079523.35</v>
      </c>
    </row>
    <row r="249" spans="2:3" ht="15">
      <c r="B249" s="134" t="s">
        <v>2989</v>
      </c>
      <c r="C249" s="136">
        <v>3153580.2</v>
      </c>
    </row>
    <row r="250" spans="2:3" ht="15">
      <c r="B250" s="134" t="s">
        <v>2787</v>
      </c>
      <c r="C250" s="136">
        <v>29094848.41</v>
      </c>
    </row>
    <row r="251" spans="2:3" ht="15">
      <c r="B251" s="134" t="s">
        <v>2998</v>
      </c>
      <c r="C251" s="136">
        <v>8589254.0300000012</v>
      </c>
    </row>
    <row r="252" spans="2:3" ht="15">
      <c r="B252" s="134" t="s">
        <v>2795</v>
      </c>
      <c r="C252" s="136">
        <v>17710855.310000002</v>
      </c>
    </row>
    <row r="253" spans="2:3" ht="15">
      <c r="B253" s="134" t="s">
        <v>3005</v>
      </c>
      <c r="C253" s="136">
        <v>9631632.2899999991</v>
      </c>
    </row>
    <row r="254" spans="2:3" ht="15">
      <c r="B254" s="134" t="s">
        <v>2796</v>
      </c>
      <c r="C254" s="136">
        <v>24282550.539999999</v>
      </c>
    </row>
    <row r="255" spans="2:3" ht="15">
      <c r="B255" s="134" t="s">
        <v>3006</v>
      </c>
      <c r="C255" s="136">
        <v>19366576.960000001</v>
      </c>
    </row>
    <row r="256" spans="2:3" ht="15">
      <c r="B256" s="134" t="s">
        <v>2797</v>
      </c>
      <c r="C256" s="136">
        <v>44369430.640000001</v>
      </c>
    </row>
    <row r="257" spans="2:8" ht="15">
      <c r="B257" s="134" t="s">
        <v>2798</v>
      </c>
      <c r="C257" s="136">
        <v>4840027.84</v>
      </c>
    </row>
    <row r="258" spans="2:8" ht="15">
      <c r="B258" s="134" t="s">
        <v>2802</v>
      </c>
      <c r="C258" s="136">
        <v>22096281.509999998</v>
      </c>
    </row>
    <row r="259" spans="2:8" ht="15">
      <c r="B259" s="134" t="s">
        <v>2803</v>
      </c>
      <c r="C259" s="136">
        <v>12029905.75</v>
      </c>
    </row>
    <row r="260" spans="2:8" ht="15">
      <c r="C260" s="203">
        <f>SUM(C225:C259)</f>
        <v>956461490.8499999</v>
      </c>
    </row>
    <row r="262" spans="2:8" s="123" customFormat="1" ht="15.75">
      <c r="B262" s="147" t="s">
        <v>2810</v>
      </c>
      <c r="C262" s="98" t="s">
        <v>2820</v>
      </c>
      <c r="F262" s="183"/>
      <c r="G262" s="183"/>
      <c r="H262" s="183"/>
    </row>
    <row r="263" spans="2:8" ht="15">
      <c r="B263" s="134" t="s">
        <v>2674</v>
      </c>
      <c r="C263" s="136">
        <v>60098237.299999997</v>
      </c>
    </row>
    <row r="264" spans="2:8" ht="15">
      <c r="B264" s="134" t="s">
        <v>2908</v>
      </c>
      <c r="C264" s="136">
        <v>40656163.170000002</v>
      </c>
    </row>
    <row r="265" spans="2:8" ht="15">
      <c r="B265" s="134" t="s">
        <v>2690</v>
      </c>
      <c r="C265" s="136">
        <v>22901916.940000001</v>
      </c>
    </row>
    <row r="266" spans="2:8" ht="15">
      <c r="B266" s="134" t="s">
        <v>2925</v>
      </c>
      <c r="C266" s="136">
        <v>9921258.75</v>
      </c>
    </row>
    <row r="267" spans="2:8" ht="15">
      <c r="B267" s="134" t="s">
        <v>2702</v>
      </c>
      <c r="C267" s="136">
        <v>7890125.080000001</v>
      </c>
    </row>
    <row r="268" spans="2:8" ht="15">
      <c r="B268" s="134" t="s">
        <v>2703</v>
      </c>
      <c r="C268" s="136">
        <v>46630409.520000003</v>
      </c>
    </row>
    <row r="269" spans="2:8" ht="15">
      <c r="B269" s="134" t="s">
        <v>2934</v>
      </c>
      <c r="C269" s="136">
        <v>19222716.630000003</v>
      </c>
    </row>
    <row r="270" spans="2:8" ht="15">
      <c r="B270" s="134" t="s">
        <v>2704</v>
      </c>
      <c r="C270" s="136">
        <v>53778851.579999998</v>
      </c>
    </row>
    <row r="271" spans="2:8" ht="15">
      <c r="B271" s="134" t="s">
        <v>2705</v>
      </c>
      <c r="C271" s="136">
        <v>18314911.759999998</v>
      </c>
    </row>
    <row r="272" spans="2:8" ht="15">
      <c r="B272" s="134" t="s">
        <v>2712</v>
      </c>
      <c r="C272" s="136">
        <v>28084557.400000002</v>
      </c>
    </row>
    <row r="273" spans="2:3" ht="15">
      <c r="B273" s="134" t="s">
        <v>2942</v>
      </c>
      <c r="C273" s="136">
        <v>12468693.200000001</v>
      </c>
    </row>
    <row r="274" spans="2:3" ht="15">
      <c r="B274" s="134" t="s">
        <v>2722</v>
      </c>
      <c r="C274" s="136">
        <v>61976610.539999999</v>
      </c>
    </row>
    <row r="275" spans="2:3" ht="15">
      <c r="B275" s="134" t="s">
        <v>2948</v>
      </c>
      <c r="C275" s="136">
        <v>32804797</v>
      </c>
    </row>
    <row r="276" spans="2:3" ht="15">
      <c r="B276" s="134" t="s">
        <v>2724</v>
      </c>
      <c r="C276" s="136">
        <v>16513698.020000001</v>
      </c>
    </row>
    <row r="277" spans="2:3" ht="15">
      <c r="B277" s="134" t="s">
        <v>2950</v>
      </c>
      <c r="C277" s="136">
        <v>11336806.440000001</v>
      </c>
    </row>
    <row r="278" spans="2:3" ht="15">
      <c r="B278" s="134" t="s">
        <v>2731</v>
      </c>
      <c r="C278" s="136">
        <v>48179721.800000004</v>
      </c>
    </row>
    <row r="279" spans="2:3" ht="15">
      <c r="B279" s="134" t="s">
        <v>2953</v>
      </c>
      <c r="C279" s="136">
        <v>40164022.399999999</v>
      </c>
    </row>
    <row r="280" spans="2:3" ht="15">
      <c r="B280" s="134" t="s">
        <v>2751</v>
      </c>
      <c r="C280" s="136">
        <v>49764255.039999999</v>
      </c>
    </row>
    <row r="281" spans="2:3" ht="15">
      <c r="B281" s="134" t="s">
        <v>2752</v>
      </c>
      <c r="C281" s="136">
        <v>13385446.08</v>
      </c>
    </row>
    <row r="282" spans="2:3" ht="15">
      <c r="B282" s="134" t="s">
        <v>2757</v>
      </c>
      <c r="C282" s="136">
        <v>51923745</v>
      </c>
    </row>
    <row r="283" spans="2:3" ht="15">
      <c r="B283" s="134" t="s">
        <v>2758</v>
      </c>
      <c r="C283" s="136">
        <v>63509442</v>
      </c>
    </row>
    <row r="284" spans="2:3" ht="15">
      <c r="B284" s="134" t="s">
        <v>2767</v>
      </c>
      <c r="C284" s="136">
        <v>21421260.68</v>
      </c>
    </row>
    <row r="285" spans="2:3" ht="15">
      <c r="B285" s="134" t="s">
        <v>2981</v>
      </c>
      <c r="C285" s="136">
        <v>19849238.899999999</v>
      </c>
    </row>
    <row r="286" spans="2:3" ht="15">
      <c r="B286" s="134" t="s">
        <v>2775</v>
      </c>
      <c r="C286" s="136">
        <v>2061650</v>
      </c>
    </row>
    <row r="287" spans="2:3" ht="15">
      <c r="B287" s="134" t="s">
        <v>2989</v>
      </c>
      <c r="C287" s="136">
        <v>3153580.2</v>
      </c>
    </row>
    <row r="288" spans="2:3" ht="15">
      <c r="B288" s="134" t="s">
        <v>2787</v>
      </c>
      <c r="C288" s="136">
        <v>28493785.400000002</v>
      </c>
    </row>
    <row r="289" spans="2:8" ht="15">
      <c r="B289" s="134" t="s">
        <v>2998</v>
      </c>
      <c r="C289" s="136">
        <v>8589254.0300000012</v>
      </c>
    </row>
    <row r="290" spans="2:8" ht="15">
      <c r="B290" s="134" t="s">
        <v>2795</v>
      </c>
      <c r="C290" s="136">
        <v>18101945.050000001</v>
      </c>
    </row>
    <row r="291" spans="2:8" ht="15">
      <c r="B291" s="134" t="s">
        <v>3005</v>
      </c>
      <c r="C291" s="136">
        <v>9639782.2199999988</v>
      </c>
    </row>
    <row r="292" spans="2:8" ht="15">
      <c r="B292" s="134" t="s">
        <v>2796</v>
      </c>
      <c r="C292" s="136">
        <v>24848250.18</v>
      </c>
    </row>
    <row r="293" spans="2:8" ht="15">
      <c r="B293" s="134" t="s">
        <v>3006</v>
      </c>
      <c r="C293" s="136">
        <v>19366576.960000001</v>
      </c>
    </row>
    <row r="294" spans="2:8" ht="15">
      <c r="B294" s="134" t="s">
        <v>2797</v>
      </c>
      <c r="C294" s="136">
        <v>44856897.280000001</v>
      </c>
    </row>
    <row r="295" spans="2:8" ht="15">
      <c r="B295" s="134" t="s">
        <v>2798</v>
      </c>
      <c r="C295" s="136">
        <v>4840027.84</v>
      </c>
    </row>
    <row r="296" spans="2:8" ht="15">
      <c r="B296" s="134" t="s">
        <v>2802</v>
      </c>
      <c r="C296" s="136">
        <v>22615582.009999998</v>
      </c>
    </row>
    <row r="297" spans="2:8" ht="15">
      <c r="B297" s="134" t="s">
        <v>2803</v>
      </c>
      <c r="C297" s="136">
        <v>12029905.75</v>
      </c>
    </row>
    <row r="298" spans="2:8" ht="15">
      <c r="C298" s="203">
        <f>SUM(C263:C297)</f>
        <v>949394122.14999986</v>
      </c>
    </row>
    <row r="300" spans="2:8" ht="15">
      <c r="B300" s="204" t="s">
        <v>2829</v>
      </c>
      <c r="C300" s="203">
        <f>+C298-C260</f>
        <v>-7067368.7000000477</v>
      </c>
    </row>
    <row r="302" spans="2:8" ht="15">
      <c r="B302" s="166" t="s">
        <v>2813</v>
      </c>
      <c r="C302" s="187">
        <v>44255</v>
      </c>
      <c r="D302" s="91"/>
      <c r="E302" s="205"/>
      <c r="F302" s="152"/>
    </row>
    <row r="303" spans="2:8" ht="51">
      <c r="B303" s="178" t="s">
        <v>2547</v>
      </c>
      <c r="C303" s="178" t="s">
        <v>2814</v>
      </c>
      <c r="D303" s="92" t="s">
        <v>2549</v>
      </c>
      <c r="E303" s="179" t="s">
        <v>2550</v>
      </c>
      <c r="F303" s="170" t="s">
        <v>2551</v>
      </c>
    </row>
    <row r="304" spans="2:8" s="208" customFormat="1">
      <c r="B304" s="206" t="s">
        <v>159</v>
      </c>
      <c r="C304" s="207" t="s">
        <v>159</v>
      </c>
      <c r="D304" s="107" t="s">
        <v>159</v>
      </c>
      <c r="E304" s="107" t="s">
        <v>159</v>
      </c>
      <c r="F304" s="107" t="s">
        <v>159</v>
      </c>
      <c r="G304" s="116"/>
      <c r="H304" s="116"/>
    </row>
    <row r="305" spans="2:6">
      <c r="B305" s="180"/>
      <c r="C305" s="125"/>
      <c r="D305" s="125"/>
      <c r="E305" s="125"/>
      <c r="F305" s="152"/>
    </row>
    <row r="306" spans="2:6">
      <c r="B306" s="125"/>
      <c r="C306" s="125"/>
      <c r="D306" s="125"/>
      <c r="E306" s="125"/>
      <c r="F306" s="152"/>
    </row>
    <row r="307" spans="2:6">
      <c r="B307" s="118" t="s">
        <v>2815</v>
      </c>
      <c r="C307" s="207" t="s">
        <v>159</v>
      </c>
      <c r="D307" s="125"/>
      <c r="E307" s="125"/>
      <c r="F307" s="152"/>
    </row>
    <row r="308" spans="2:6">
      <c r="B308" s="125"/>
      <c r="C308" s="125"/>
      <c r="D308" s="125"/>
      <c r="E308" s="125"/>
      <c r="F308" s="152"/>
    </row>
    <row r="309" spans="2:6" ht="15">
      <c r="B309" s="209" t="s">
        <v>2670</v>
      </c>
      <c r="C309" s="125"/>
      <c r="E309" s="125"/>
      <c r="F309" s="152"/>
    </row>
    <row r="310" spans="2:6">
      <c r="B310" s="125"/>
      <c r="C310" s="125"/>
      <c r="E310" s="125"/>
      <c r="F310" s="152"/>
    </row>
    <row r="311" spans="2:6" ht="15">
      <c r="B311" s="140" t="s">
        <v>2838</v>
      </c>
      <c r="C311" s="105" t="s">
        <v>2817</v>
      </c>
      <c r="E311" s="125"/>
      <c r="F311" s="152"/>
    </row>
    <row r="312" spans="2:6" ht="15">
      <c r="B312" s="210"/>
      <c r="C312" s="207" t="s">
        <v>159</v>
      </c>
      <c r="E312" s="125"/>
      <c r="F312" s="152"/>
    </row>
    <row r="313" spans="2:6" ht="15">
      <c r="B313" s="211"/>
      <c r="C313" s="103"/>
      <c r="E313" s="125"/>
      <c r="F313" s="152"/>
    </row>
    <row r="314" spans="2:6">
      <c r="C314" s="88"/>
      <c r="E314" s="125"/>
      <c r="F314" s="152"/>
    </row>
    <row r="315" spans="2:6" ht="15">
      <c r="B315" s="139" t="s">
        <v>2807</v>
      </c>
      <c r="C315" s="104" t="s">
        <v>2817</v>
      </c>
      <c r="E315" s="125"/>
      <c r="F315" s="152"/>
    </row>
    <row r="316" spans="2:6">
      <c r="B316" s="207"/>
      <c r="C316" s="207" t="s">
        <v>159</v>
      </c>
      <c r="E316" s="125"/>
      <c r="F316" s="152"/>
    </row>
    <row r="317" spans="2:6">
      <c r="C317" s="208"/>
      <c r="E317" s="125"/>
      <c r="F317" s="152"/>
    </row>
    <row r="318" spans="2:6" ht="15">
      <c r="B318" s="140" t="s">
        <v>2819</v>
      </c>
      <c r="C318" s="105" t="s">
        <v>2820</v>
      </c>
      <c r="E318" s="125"/>
      <c r="F318" s="152"/>
    </row>
    <row r="319" spans="2:6" ht="15">
      <c r="B319" s="210"/>
      <c r="C319" s="207" t="s">
        <v>159</v>
      </c>
      <c r="E319" s="125"/>
      <c r="F319" s="152"/>
    </row>
    <row r="320" spans="2:6">
      <c r="C320" s="208"/>
    </row>
    <row r="321" spans="2:3" ht="15">
      <c r="B321" s="139" t="s">
        <v>2839</v>
      </c>
      <c r="C321" s="106" t="s">
        <v>2820</v>
      </c>
    </row>
    <row r="322" spans="2:3" ht="15">
      <c r="B322" s="210"/>
      <c r="C322" s="207" t="s">
        <v>159</v>
      </c>
    </row>
    <row r="323" spans="2:3">
      <c r="C323" s="208"/>
    </row>
    <row r="324" spans="2:3" ht="15">
      <c r="B324" s="212" t="s">
        <v>2835</v>
      </c>
      <c r="C324" s="207" t="s">
        <v>159</v>
      </c>
    </row>
    <row r="325" spans="2:3">
      <c r="C325" s="88"/>
    </row>
    <row r="326" spans="2:3">
      <c r="C326" s="168"/>
    </row>
    <row r="327" spans="2:3">
      <c r="C327" s="168"/>
    </row>
    <row r="328" spans="2:3">
      <c r="C328" s="168"/>
    </row>
    <row r="329" spans="2:3">
      <c r="C329" s="168"/>
    </row>
    <row r="330" spans="2:3">
      <c r="C330" s="168"/>
    </row>
    <row r="331" spans="2:3">
      <c r="C331" s="168"/>
    </row>
    <row r="332" spans="2:3">
      <c r="C332" s="168"/>
    </row>
    <row r="333" spans="2:3">
      <c r="C333" s="168"/>
    </row>
    <row r="334" spans="2:3">
      <c r="C334" s="168"/>
    </row>
    <row r="335" spans="2:3">
      <c r="C335" s="168"/>
    </row>
    <row r="336" spans="2:3">
      <c r="C336" s="168"/>
    </row>
    <row r="337" spans="3:3">
      <c r="C337" s="168"/>
    </row>
    <row r="338" spans="3:3">
      <c r="C338" s="168"/>
    </row>
    <row r="339" spans="3:3">
      <c r="C339" s="168"/>
    </row>
  </sheetData>
  <mergeCells count="3">
    <mergeCell ref="B1:E1"/>
    <mergeCell ref="C3:C8"/>
    <mergeCell ref="F130:F146"/>
  </mergeCells>
  <conditionalFormatting sqref="C260">
    <cfRule type="expression" dxfId="16" priority="16">
      <formula>#REF!="Total"</formula>
    </cfRule>
  </conditionalFormatting>
  <conditionalFormatting sqref="C260">
    <cfRule type="expression" dxfId="15" priority="15">
      <formula>#REF!="Total"</formula>
    </cfRule>
  </conditionalFormatting>
  <conditionalFormatting sqref="C260">
    <cfRule type="expression" dxfId="14" priority="14">
      <formula>#REF!="Total"</formula>
    </cfRule>
  </conditionalFormatting>
  <conditionalFormatting sqref="C260">
    <cfRule type="expression" dxfId="13" priority="13">
      <formula>#REF!="Total"</formula>
    </cfRule>
  </conditionalFormatting>
  <conditionalFormatting sqref="C260">
    <cfRule type="expression" dxfId="12" priority="12" stopIfTrue="1">
      <formula>$C260="Total"</formula>
    </cfRule>
  </conditionalFormatting>
  <conditionalFormatting sqref="C298">
    <cfRule type="expression" dxfId="11" priority="11">
      <formula>#REF!="Total"</formula>
    </cfRule>
  </conditionalFormatting>
  <conditionalFormatting sqref="C298">
    <cfRule type="expression" dxfId="10" priority="10">
      <formula>#REF!="Total"</formula>
    </cfRule>
  </conditionalFormatting>
  <conditionalFormatting sqref="C298">
    <cfRule type="expression" dxfId="9" priority="9">
      <formula>#REF!="Total"</formula>
    </cfRule>
  </conditionalFormatting>
  <conditionalFormatting sqref="C298">
    <cfRule type="expression" dxfId="8" priority="8">
      <formula>#REF!="Total"</formula>
    </cfRule>
  </conditionalFormatting>
  <conditionalFormatting sqref="C298">
    <cfRule type="expression" dxfId="7" priority="7" stopIfTrue="1">
      <formula>$C298="Total"</formula>
    </cfRule>
  </conditionalFormatting>
  <conditionalFormatting sqref="C300">
    <cfRule type="expression" dxfId="6" priority="6">
      <formula>#REF!="Total"</formula>
    </cfRule>
  </conditionalFormatting>
  <conditionalFormatting sqref="C300">
    <cfRule type="expression" dxfId="5" priority="5">
      <formula>#REF!="Total"</formula>
    </cfRule>
  </conditionalFormatting>
  <conditionalFormatting sqref="C300">
    <cfRule type="expression" dxfId="4" priority="4">
      <formula>#REF!="Total"</formula>
    </cfRule>
  </conditionalFormatting>
  <conditionalFormatting sqref="C300">
    <cfRule type="expression" dxfId="3" priority="3">
      <formula>#REF!="Total"</formula>
    </cfRule>
  </conditionalFormatting>
  <conditionalFormatting sqref="C300">
    <cfRule type="expression" dxfId="2" priority="2" stopIfTrue="1">
      <formula>$C300="Total"</formula>
    </cfRule>
  </conditionalFormatting>
  <conditionalFormatting sqref="B124">
    <cfRule type="expression" dxfId="1" priority="1">
      <formula>$A108="Total"</formula>
    </cfRule>
  </conditionalFormatting>
  <hyperlinks>
    <hyperlink ref="A1" location="Index!A1" display="Index" xr:uid="{39E6F303-96E0-462C-A840-1F0172F54E5E}"/>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4510C-DA59-4898-91DD-23B07698539B}">
  <dimension ref="A1:L454"/>
  <sheetViews>
    <sheetView workbookViewId="0">
      <selection activeCell="B1" sqref="B1:E1"/>
    </sheetView>
  </sheetViews>
  <sheetFormatPr defaultRowHeight="12.75"/>
  <cols>
    <col min="1" max="1" width="5.42578125" style="88" bestFit="1" customWidth="1"/>
    <col min="2" max="2" width="86" style="88" customWidth="1"/>
    <col min="3" max="3" width="24.140625" style="116" customWidth="1"/>
    <col min="4" max="4" width="35" style="88" bestFit="1" customWidth="1"/>
    <col min="5" max="5" width="13.85546875" style="88" bestFit="1" customWidth="1"/>
    <col min="6" max="6" width="11.85546875" style="87" customWidth="1"/>
    <col min="7" max="7" width="18.140625" style="87" bestFit="1" customWidth="1"/>
    <col min="8" max="8" width="9.140625" style="87" bestFit="1" customWidth="1"/>
    <col min="9" max="256" width="9.140625" style="88"/>
    <col min="257" max="257" width="5.42578125" style="88" bestFit="1" customWidth="1"/>
    <col min="258" max="258" width="67" style="88" bestFit="1" customWidth="1"/>
    <col min="259" max="259" width="13.140625" style="88" bestFit="1" customWidth="1"/>
    <col min="260" max="260" width="35" style="88" bestFit="1" customWidth="1"/>
    <col min="261" max="261" width="13.85546875" style="88" bestFit="1" customWidth="1"/>
    <col min="262" max="262" width="10.5703125" style="88" bestFit="1" customWidth="1"/>
    <col min="263" max="263" width="18.140625" style="88" bestFit="1" customWidth="1"/>
    <col min="264" max="512" width="9.140625" style="88"/>
    <col min="513" max="513" width="5.42578125" style="88" bestFit="1" customWidth="1"/>
    <col min="514" max="514" width="67" style="88" bestFit="1" customWidth="1"/>
    <col min="515" max="515" width="13.140625" style="88" bestFit="1" customWidth="1"/>
    <col min="516" max="516" width="35" style="88" bestFit="1" customWidth="1"/>
    <col min="517" max="517" width="13.85546875" style="88" bestFit="1" customWidth="1"/>
    <col min="518" max="518" width="10.5703125" style="88" bestFit="1" customWidth="1"/>
    <col min="519" max="519" width="18.140625" style="88" bestFit="1" customWidth="1"/>
    <col min="520" max="768" width="9.140625" style="88"/>
    <col min="769" max="769" width="5.42578125" style="88" bestFit="1" customWidth="1"/>
    <col min="770" max="770" width="67" style="88" bestFit="1" customWidth="1"/>
    <col min="771" max="771" width="13.140625" style="88" bestFit="1" customWidth="1"/>
    <col min="772" max="772" width="35" style="88" bestFit="1" customWidth="1"/>
    <col min="773" max="773" width="13.85546875" style="88" bestFit="1" customWidth="1"/>
    <col min="774" max="774" width="10.5703125" style="88" bestFit="1" customWidth="1"/>
    <col min="775" max="775" width="18.140625" style="88" bestFit="1" customWidth="1"/>
    <col min="776" max="1024" width="9.140625" style="88"/>
    <col min="1025" max="1025" width="5.42578125" style="88" bestFit="1" customWidth="1"/>
    <col min="1026" max="1026" width="67" style="88" bestFit="1" customWidth="1"/>
    <col min="1027" max="1027" width="13.140625" style="88" bestFit="1" customWidth="1"/>
    <col min="1028" max="1028" width="35" style="88" bestFit="1" customWidth="1"/>
    <col min="1029" max="1029" width="13.85546875" style="88" bestFit="1" customWidth="1"/>
    <col min="1030" max="1030" width="10.5703125" style="88" bestFit="1" customWidth="1"/>
    <col min="1031" max="1031" width="18.140625" style="88" bestFit="1" customWidth="1"/>
    <col min="1032" max="1280" width="9.140625" style="88"/>
    <col min="1281" max="1281" width="5.42578125" style="88" bestFit="1" customWidth="1"/>
    <col min="1282" max="1282" width="67" style="88" bestFit="1" customWidth="1"/>
    <col min="1283" max="1283" width="13.140625" style="88" bestFit="1" customWidth="1"/>
    <col min="1284" max="1284" width="35" style="88" bestFit="1" customWidth="1"/>
    <col min="1285" max="1285" width="13.85546875" style="88" bestFit="1" customWidth="1"/>
    <col min="1286" max="1286" width="10.5703125" style="88" bestFit="1" customWidth="1"/>
    <col min="1287" max="1287" width="18.140625" style="88" bestFit="1" customWidth="1"/>
    <col min="1288" max="1536" width="9.140625" style="88"/>
    <col min="1537" max="1537" width="5.42578125" style="88" bestFit="1" customWidth="1"/>
    <col min="1538" max="1538" width="67" style="88" bestFit="1" customWidth="1"/>
    <col min="1539" max="1539" width="13.140625" style="88" bestFit="1" customWidth="1"/>
    <col min="1540" max="1540" width="35" style="88" bestFit="1" customWidth="1"/>
    <col min="1541" max="1541" width="13.85546875" style="88" bestFit="1" customWidth="1"/>
    <col min="1542" max="1542" width="10.5703125" style="88" bestFit="1" customWidth="1"/>
    <col min="1543" max="1543" width="18.140625" style="88" bestFit="1" customWidth="1"/>
    <col min="1544" max="1792" width="9.140625" style="88"/>
    <col min="1793" max="1793" width="5.42578125" style="88" bestFit="1" customWidth="1"/>
    <col min="1794" max="1794" width="67" style="88" bestFit="1" customWidth="1"/>
    <col min="1795" max="1795" width="13.140625" style="88" bestFit="1" customWidth="1"/>
    <col min="1796" max="1796" width="35" style="88" bestFit="1" customWidth="1"/>
    <col min="1797" max="1797" width="13.85546875" style="88" bestFit="1" customWidth="1"/>
    <col min="1798" max="1798" width="10.5703125" style="88" bestFit="1" customWidth="1"/>
    <col min="1799" max="1799" width="18.140625" style="88" bestFit="1" customWidth="1"/>
    <col min="1800" max="2048" width="9.140625" style="88"/>
    <col min="2049" max="2049" width="5.42578125" style="88" bestFit="1" customWidth="1"/>
    <col min="2050" max="2050" width="67" style="88" bestFit="1" customWidth="1"/>
    <col min="2051" max="2051" width="13.140625" style="88" bestFit="1" customWidth="1"/>
    <col min="2052" max="2052" width="35" style="88" bestFit="1" customWidth="1"/>
    <col min="2053" max="2053" width="13.85546875" style="88" bestFit="1" customWidth="1"/>
    <col min="2054" max="2054" width="10.5703125" style="88" bestFit="1" customWidth="1"/>
    <col min="2055" max="2055" width="18.140625" style="88" bestFit="1" customWidth="1"/>
    <col min="2056" max="2304" width="9.140625" style="88"/>
    <col min="2305" max="2305" width="5.42578125" style="88" bestFit="1" customWidth="1"/>
    <col min="2306" max="2306" width="67" style="88" bestFit="1" customWidth="1"/>
    <col min="2307" max="2307" width="13.140625" style="88" bestFit="1" customWidth="1"/>
    <col min="2308" max="2308" width="35" style="88" bestFit="1" customWidth="1"/>
    <col min="2309" max="2309" width="13.85546875" style="88" bestFit="1" customWidth="1"/>
    <col min="2310" max="2310" width="10.5703125" style="88" bestFit="1" customWidth="1"/>
    <col min="2311" max="2311" width="18.140625" style="88" bestFit="1" customWidth="1"/>
    <col min="2312" max="2560" width="9.140625" style="88"/>
    <col min="2561" max="2561" width="5.42578125" style="88" bestFit="1" customWidth="1"/>
    <col min="2562" max="2562" width="67" style="88" bestFit="1" customWidth="1"/>
    <col min="2563" max="2563" width="13.140625" style="88" bestFit="1" customWidth="1"/>
    <col min="2564" max="2564" width="35" style="88" bestFit="1" customWidth="1"/>
    <col min="2565" max="2565" width="13.85546875" style="88" bestFit="1" customWidth="1"/>
    <col min="2566" max="2566" width="10.5703125" style="88" bestFit="1" customWidth="1"/>
    <col min="2567" max="2567" width="18.140625" style="88" bestFit="1" customWidth="1"/>
    <col min="2568" max="2816" width="9.140625" style="88"/>
    <col min="2817" max="2817" width="5.42578125" style="88" bestFit="1" customWidth="1"/>
    <col min="2818" max="2818" width="67" style="88" bestFit="1" customWidth="1"/>
    <col min="2819" max="2819" width="13.140625" style="88" bestFit="1" customWidth="1"/>
    <col min="2820" max="2820" width="35" style="88" bestFit="1" customWidth="1"/>
    <col min="2821" max="2821" width="13.85546875" style="88" bestFit="1" customWidth="1"/>
    <col min="2822" max="2822" width="10.5703125" style="88" bestFit="1" customWidth="1"/>
    <col min="2823" max="2823" width="18.140625" style="88" bestFit="1" customWidth="1"/>
    <col min="2824" max="3072" width="9.140625" style="88"/>
    <col min="3073" max="3073" width="5.42578125" style="88" bestFit="1" customWidth="1"/>
    <col min="3074" max="3074" width="67" style="88" bestFit="1" customWidth="1"/>
    <col min="3075" max="3075" width="13.140625" style="88" bestFit="1" customWidth="1"/>
    <col min="3076" max="3076" width="35" style="88" bestFit="1" customWidth="1"/>
    <col min="3077" max="3077" width="13.85546875" style="88" bestFit="1" customWidth="1"/>
    <col min="3078" max="3078" width="10.5703125" style="88" bestFit="1" customWidth="1"/>
    <col min="3079" max="3079" width="18.140625" style="88" bestFit="1" customWidth="1"/>
    <col min="3080" max="3328" width="9.140625" style="88"/>
    <col min="3329" max="3329" width="5.42578125" style="88" bestFit="1" customWidth="1"/>
    <col min="3330" max="3330" width="67" style="88" bestFit="1" customWidth="1"/>
    <col min="3331" max="3331" width="13.140625" style="88" bestFit="1" customWidth="1"/>
    <col min="3332" max="3332" width="35" style="88" bestFit="1" customWidth="1"/>
    <col min="3333" max="3333" width="13.85546875" style="88" bestFit="1" customWidth="1"/>
    <col min="3334" max="3334" width="10.5703125" style="88" bestFit="1" customWidth="1"/>
    <col min="3335" max="3335" width="18.140625" style="88" bestFit="1" customWidth="1"/>
    <col min="3336" max="3584" width="9.140625" style="88"/>
    <col min="3585" max="3585" width="5.42578125" style="88" bestFit="1" customWidth="1"/>
    <col min="3586" max="3586" width="67" style="88" bestFit="1" customWidth="1"/>
    <col min="3587" max="3587" width="13.140625" style="88" bestFit="1" customWidth="1"/>
    <col min="3588" max="3588" width="35" style="88" bestFit="1" customWidth="1"/>
    <col min="3589" max="3589" width="13.85546875" style="88" bestFit="1" customWidth="1"/>
    <col min="3590" max="3590" width="10.5703125" style="88" bestFit="1" customWidth="1"/>
    <col min="3591" max="3591" width="18.140625" style="88" bestFit="1" customWidth="1"/>
    <col min="3592" max="3840" width="9.140625" style="88"/>
    <col min="3841" max="3841" width="5.42578125" style="88" bestFit="1" customWidth="1"/>
    <col min="3842" max="3842" width="67" style="88" bestFit="1" customWidth="1"/>
    <col min="3843" max="3843" width="13.140625" style="88" bestFit="1" customWidth="1"/>
    <col min="3844" max="3844" width="35" style="88" bestFit="1" customWidth="1"/>
    <col min="3845" max="3845" width="13.85546875" style="88" bestFit="1" customWidth="1"/>
    <col min="3846" max="3846" width="10.5703125" style="88" bestFit="1" customWidth="1"/>
    <col min="3847" max="3847" width="18.140625" style="88" bestFit="1" customWidth="1"/>
    <col min="3848" max="4096" width="9.140625" style="88"/>
    <col min="4097" max="4097" width="5.42578125" style="88" bestFit="1" customWidth="1"/>
    <col min="4098" max="4098" width="67" style="88" bestFit="1" customWidth="1"/>
    <col min="4099" max="4099" width="13.140625" style="88" bestFit="1" customWidth="1"/>
    <col min="4100" max="4100" width="35" style="88" bestFit="1" customWidth="1"/>
    <col min="4101" max="4101" width="13.85546875" style="88" bestFit="1" customWidth="1"/>
    <col min="4102" max="4102" width="10.5703125" style="88" bestFit="1" customWidth="1"/>
    <col min="4103" max="4103" width="18.140625" style="88" bestFit="1" customWidth="1"/>
    <col min="4104" max="4352" width="9.140625" style="88"/>
    <col min="4353" max="4353" width="5.42578125" style="88" bestFit="1" customWidth="1"/>
    <col min="4354" max="4354" width="67" style="88" bestFit="1" customWidth="1"/>
    <col min="4355" max="4355" width="13.140625" style="88" bestFit="1" customWidth="1"/>
    <col min="4356" max="4356" width="35" style="88" bestFit="1" customWidth="1"/>
    <col min="4357" max="4357" width="13.85546875" style="88" bestFit="1" customWidth="1"/>
    <col min="4358" max="4358" width="10.5703125" style="88" bestFit="1" customWidth="1"/>
    <col min="4359" max="4359" width="18.140625" style="88" bestFit="1" customWidth="1"/>
    <col min="4360" max="4608" width="9.140625" style="88"/>
    <col min="4609" max="4609" width="5.42578125" style="88" bestFit="1" customWidth="1"/>
    <col min="4610" max="4610" width="67" style="88" bestFit="1" customWidth="1"/>
    <col min="4611" max="4611" width="13.140625" style="88" bestFit="1" customWidth="1"/>
    <col min="4612" max="4612" width="35" style="88" bestFit="1" customWidth="1"/>
    <col min="4613" max="4613" width="13.85546875" style="88" bestFit="1" customWidth="1"/>
    <col min="4614" max="4614" width="10.5703125" style="88" bestFit="1" customWidth="1"/>
    <col min="4615" max="4615" width="18.140625" style="88" bestFit="1" customWidth="1"/>
    <col min="4616" max="4864" width="9.140625" style="88"/>
    <col min="4865" max="4865" width="5.42578125" style="88" bestFit="1" customWidth="1"/>
    <col min="4866" max="4866" width="67" style="88" bestFit="1" customWidth="1"/>
    <col min="4867" max="4867" width="13.140625" style="88" bestFit="1" customWidth="1"/>
    <col min="4868" max="4868" width="35" style="88" bestFit="1" customWidth="1"/>
    <col min="4869" max="4869" width="13.85546875" style="88" bestFit="1" customWidth="1"/>
    <col min="4870" max="4870" width="10.5703125" style="88" bestFit="1" customWidth="1"/>
    <col min="4871" max="4871" width="18.140625" style="88" bestFit="1" customWidth="1"/>
    <col min="4872" max="5120" width="9.140625" style="88"/>
    <col min="5121" max="5121" width="5.42578125" style="88" bestFit="1" customWidth="1"/>
    <col min="5122" max="5122" width="67" style="88" bestFit="1" customWidth="1"/>
    <col min="5123" max="5123" width="13.140625" style="88" bestFit="1" customWidth="1"/>
    <col min="5124" max="5124" width="35" style="88" bestFit="1" customWidth="1"/>
    <col min="5125" max="5125" width="13.85546875" style="88" bestFit="1" customWidth="1"/>
    <col min="5126" max="5126" width="10.5703125" style="88" bestFit="1" customWidth="1"/>
    <col min="5127" max="5127" width="18.140625" style="88" bestFit="1" customWidth="1"/>
    <col min="5128" max="5376" width="9.140625" style="88"/>
    <col min="5377" max="5377" width="5.42578125" style="88" bestFit="1" customWidth="1"/>
    <col min="5378" max="5378" width="67" style="88" bestFit="1" customWidth="1"/>
    <col min="5379" max="5379" width="13.140625" style="88" bestFit="1" customWidth="1"/>
    <col min="5380" max="5380" width="35" style="88" bestFit="1" customWidth="1"/>
    <col min="5381" max="5381" width="13.85546875" style="88" bestFit="1" customWidth="1"/>
    <col min="5382" max="5382" width="10.5703125" style="88" bestFit="1" customWidth="1"/>
    <col min="5383" max="5383" width="18.140625" style="88" bestFit="1" customWidth="1"/>
    <col min="5384" max="5632" width="9.140625" style="88"/>
    <col min="5633" max="5633" width="5.42578125" style="88" bestFit="1" customWidth="1"/>
    <col min="5634" max="5634" width="67" style="88" bestFit="1" customWidth="1"/>
    <col min="5635" max="5635" width="13.140625" style="88" bestFit="1" customWidth="1"/>
    <col min="5636" max="5636" width="35" style="88" bestFit="1" customWidth="1"/>
    <col min="5637" max="5637" width="13.85546875" style="88" bestFit="1" customWidth="1"/>
    <col min="5638" max="5638" width="10.5703125" style="88" bestFit="1" customWidth="1"/>
    <col min="5639" max="5639" width="18.140625" style="88" bestFit="1" customWidth="1"/>
    <col min="5640" max="5888" width="9.140625" style="88"/>
    <col min="5889" max="5889" width="5.42578125" style="88" bestFit="1" customWidth="1"/>
    <col min="5890" max="5890" width="67" style="88" bestFit="1" customWidth="1"/>
    <col min="5891" max="5891" width="13.140625" style="88" bestFit="1" customWidth="1"/>
    <col min="5892" max="5892" width="35" style="88" bestFit="1" customWidth="1"/>
    <col min="5893" max="5893" width="13.85546875" style="88" bestFit="1" customWidth="1"/>
    <col min="5894" max="5894" width="10.5703125" style="88" bestFit="1" customWidth="1"/>
    <col min="5895" max="5895" width="18.140625" style="88" bestFit="1" customWidth="1"/>
    <col min="5896" max="6144" width="9.140625" style="88"/>
    <col min="6145" max="6145" width="5.42578125" style="88" bestFit="1" customWidth="1"/>
    <col min="6146" max="6146" width="67" style="88" bestFit="1" customWidth="1"/>
    <col min="6147" max="6147" width="13.140625" style="88" bestFit="1" customWidth="1"/>
    <col min="6148" max="6148" width="35" style="88" bestFit="1" customWidth="1"/>
    <col min="6149" max="6149" width="13.85546875" style="88" bestFit="1" customWidth="1"/>
    <col min="6150" max="6150" width="10.5703125" style="88" bestFit="1" customWidth="1"/>
    <col min="6151" max="6151" width="18.140625" style="88" bestFit="1" customWidth="1"/>
    <col min="6152" max="6400" width="9.140625" style="88"/>
    <col min="6401" max="6401" width="5.42578125" style="88" bestFit="1" customWidth="1"/>
    <col min="6402" max="6402" width="67" style="88" bestFit="1" customWidth="1"/>
    <col min="6403" max="6403" width="13.140625" style="88" bestFit="1" customWidth="1"/>
    <col min="6404" max="6404" width="35" style="88" bestFit="1" customWidth="1"/>
    <col min="6405" max="6405" width="13.85546875" style="88" bestFit="1" customWidth="1"/>
    <col min="6406" max="6406" width="10.5703125" style="88" bestFit="1" customWidth="1"/>
    <col min="6407" max="6407" width="18.140625" style="88" bestFit="1" customWidth="1"/>
    <col min="6408" max="6656" width="9.140625" style="88"/>
    <col min="6657" max="6657" width="5.42578125" style="88" bestFit="1" customWidth="1"/>
    <col min="6658" max="6658" width="67" style="88" bestFit="1" customWidth="1"/>
    <col min="6659" max="6659" width="13.140625" style="88" bestFit="1" customWidth="1"/>
    <col min="6660" max="6660" width="35" style="88" bestFit="1" customWidth="1"/>
    <col min="6661" max="6661" width="13.85546875" style="88" bestFit="1" customWidth="1"/>
    <col min="6662" max="6662" width="10.5703125" style="88" bestFit="1" customWidth="1"/>
    <col min="6663" max="6663" width="18.140625" style="88" bestFit="1" customWidth="1"/>
    <col min="6664" max="6912" width="9.140625" style="88"/>
    <col min="6913" max="6913" width="5.42578125" style="88" bestFit="1" customWidth="1"/>
    <col min="6914" max="6914" width="67" style="88" bestFit="1" customWidth="1"/>
    <col min="6915" max="6915" width="13.140625" style="88" bestFit="1" customWidth="1"/>
    <col min="6916" max="6916" width="35" style="88" bestFit="1" customWidth="1"/>
    <col min="6917" max="6917" width="13.85546875" style="88" bestFit="1" customWidth="1"/>
    <col min="6918" max="6918" width="10.5703125" style="88" bestFit="1" customWidth="1"/>
    <col min="6919" max="6919" width="18.140625" style="88" bestFit="1" customWidth="1"/>
    <col min="6920" max="7168" width="9.140625" style="88"/>
    <col min="7169" max="7169" width="5.42578125" style="88" bestFit="1" customWidth="1"/>
    <col min="7170" max="7170" width="67" style="88" bestFit="1" customWidth="1"/>
    <col min="7171" max="7171" width="13.140625" style="88" bestFit="1" customWidth="1"/>
    <col min="7172" max="7172" width="35" style="88" bestFit="1" customWidth="1"/>
    <col min="7173" max="7173" width="13.85546875" style="88" bestFit="1" customWidth="1"/>
    <col min="7174" max="7174" width="10.5703125" style="88" bestFit="1" customWidth="1"/>
    <col min="7175" max="7175" width="18.140625" style="88" bestFit="1" customWidth="1"/>
    <col min="7176" max="7424" width="9.140625" style="88"/>
    <col min="7425" max="7425" width="5.42578125" style="88" bestFit="1" customWidth="1"/>
    <col min="7426" max="7426" width="67" style="88" bestFit="1" customWidth="1"/>
    <col min="7427" max="7427" width="13.140625" style="88" bestFit="1" customWidth="1"/>
    <col min="7428" max="7428" width="35" style="88" bestFit="1" customWidth="1"/>
    <col min="7429" max="7429" width="13.85546875" style="88" bestFit="1" customWidth="1"/>
    <col min="7430" max="7430" width="10.5703125" style="88" bestFit="1" customWidth="1"/>
    <col min="7431" max="7431" width="18.140625" style="88" bestFit="1" customWidth="1"/>
    <col min="7432" max="7680" width="9.140625" style="88"/>
    <col min="7681" max="7681" width="5.42578125" style="88" bestFit="1" customWidth="1"/>
    <col min="7682" max="7682" width="67" style="88" bestFit="1" customWidth="1"/>
    <col min="7683" max="7683" width="13.140625" style="88" bestFit="1" customWidth="1"/>
    <col min="7684" max="7684" width="35" style="88" bestFit="1" customWidth="1"/>
    <col min="7685" max="7685" width="13.85546875" style="88" bestFit="1" customWidth="1"/>
    <col min="7686" max="7686" width="10.5703125" style="88" bestFit="1" customWidth="1"/>
    <col min="7687" max="7687" width="18.140625" style="88" bestFit="1" customWidth="1"/>
    <col min="7688" max="7936" width="9.140625" style="88"/>
    <col min="7937" max="7937" width="5.42578125" style="88" bestFit="1" customWidth="1"/>
    <col min="7938" max="7938" width="67" style="88" bestFit="1" customWidth="1"/>
    <col min="7939" max="7939" width="13.140625" style="88" bestFit="1" customWidth="1"/>
    <col min="7940" max="7940" width="35" style="88" bestFit="1" customWidth="1"/>
    <col min="7941" max="7941" width="13.85546875" style="88" bestFit="1" customWidth="1"/>
    <col min="7942" max="7942" width="10.5703125" style="88" bestFit="1" customWidth="1"/>
    <col min="7943" max="7943" width="18.140625" style="88" bestFit="1" customWidth="1"/>
    <col min="7944" max="8192" width="9.140625" style="88"/>
    <col min="8193" max="8193" width="5.42578125" style="88" bestFit="1" customWidth="1"/>
    <col min="8194" max="8194" width="67" style="88" bestFit="1" customWidth="1"/>
    <col min="8195" max="8195" width="13.140625" style="88" bestFit="1" customWidth="1"/>
    <col min="8196" max="8196" width="35" style="88" bestFit="1" customWidth="1"/>
    <col min="8197" max="8197" width="13.85546875" style="88" bestFit="1" customWidth="1"/>
    <col min="8198" max="8198" width="10.5703125" style="88" bestFit="1" customWidth="1"/>
    <col min="8199" max="8199" width="18.140625" style="88" bestFit="1" customWidth="1"/>
    <col min="8200" max="8448" width="9.140625" style="88"/>
    <col min="8449" max="8449" width="5.42578125" style="88" bestFit="1" customWidth="1"/>
    <col min="8450" max="8450" width="67" style="88" bestFit="1" customWidth="1"/>
    <col min="8451" max="8451" width="13.140625" style="88" bestFit="1" customWidth="1"/>
    <col min="8452" max="8452" width="35" style="88" bestFit="1" customWidth="1"/>
    <col min="8453" max="8453" width="13.85546875" style="88" bestFit="1" customWidth="1"/>
    <col min="8454" max="8454" width="10.5703125" style="88" bestFit="1" customWidth="1"/>
    <col min="8455" max="8455" width="18.140625" style="88" bestFit="1" customWidth="1"/>
    <col min="8456" max="8704" width="9.140625" style="88"/>
    <col min="8705" max="8705" width="5.42578125" style="88" bestFit="1" customWidth="1"/>
    <col min="8706" max="8706" width="67" style="88" bestFit="1" customWidth="1"/>
    <col min="8707" max="8707" width="13.140625" style="88" bestFit="1" customWidth="1"/>
    <col min="8708" max="8708" width="35" style="88" bestFit="1" customWidth="1"/>
    <col min="8709" max="8709" width="13.85546875" style="88" bestFit="1" customWidth="1"/>
    <col min="8710" max="8710" width="10.5703125" style="88" bestFit="1" customWidth="1"/>
    <col min="8711" max="8711" width="18.140625" style="88" bestFit="1" customWidth="1"/>
    <col min="8712" max="8960" width="9.140625" style="88"/>
    <col min="8961" max="8961" width="5.42578125" style="88" bestFit="1" customWidth="1"/>
    <col min="8962" max="8962" width="67" style="88" bestFit="1" customWidth="1"/>
    <col min="8963" max="8963" width="13.140625" style="88" bestFit="1" customWidth="1"/>
    <col min="8964" max="8964" width="35" style="88" bestFit="1" customWidth="1"/>
    <col min="8965" max="8965" width="13.85546875" style="88" bestFit="1" customWidth="1"/>
    <col min="8966" max="8966" width="10.5703125" style="88" bestFit="1" customWidth="1"/>
    <col min="8967" max="8967" width="18.140625" style="88" bestFit="1" customWidth="1"/>
    <col min="8968" max="9216" width="9.140625" style="88"/>
    <col min="9217" max="9217" width="5.42578125" style="88" bestFit="1" customWidth="1"/>
    <col min="9218" max="9218" width="67" style="88" bestFit="1" customWidth="1"/>
    <col min="9219" max="9219" width="13.140625" style="88" bestFit="1" customWidth="1"/>
    <col min="9220" max="9220" width="35" style="88" bestFit="1" customWidth="1"/>
    <col min="9221" max="9221" width="13.85546875" style="88" bestFit="1" customWidth="1"/>
    <col min="9222" max="9222" width="10.5703125" style="88" bestFit="1" customWidth="1"/>
    <col min="9223" max="9223" width="18.140625" style="88" bestFit="1" customWidth="1"/>
    <col min="9224" max="9472" width="9.140625" style="88"/>
    <col min="9473" max="9473" width="5.42578125" style="88" bestFit="1" customWidth="1"/>
    <col min="9474" max="9474" width="67" style="88" bestFit="1" customWidth="1"/>
    <col min="9475" max="9475" width="13.140625" style="88" bestFit="1" customWidth="1"/>
    <col min="9476" max="9476" width="35" style="88" bestFit="1" customWidth="1"/>
    <col min="9477" max="9477" width="13.85546875" style="88" bestFit="1" customWidth="1"/>
    <col min="9478" max="9478" width="10.5703125" style="88" bestFit="1" customWidth="1"/>
    <col min="9479" max="9479" width="18.140625" style="88" bestFit="1" customWidth="1"/>
    <col min="9480" max="9728" width="9.140625" style="88"/>
    <col min="9729" max="9729" width="5.42578125" style="88" bestFit="1" customWidth="1"/>
    <col min="9730" max="9730" width="67" style="88" bestFit="1" customWidth="1"/>
    <col min="9731" max="9731" width="13.140625" style="88" bestFit="1" customWidth="1"/>
    <col min="9732" max="9732" width="35" style="88" bestFit="1" customWidth="1"/>
    <col min="9733" max="9733" width="13.85546875" style="88" bestFit="1" customWidth="1"/>
    <col min="9734" max="9734" width="10.5703125" style="88" bestFit="1" customWidth="1"/>
    <col min="9735" max="9735" width="18.140625" style="88" bestFit="1" customWidth="1"/>
    <col min="9736" max="9984" width="9.140625" style="88"/>
    <col min="9985" max="9985" width="5.42578125" style="88" bestFit="1" customWidth="1"/>
    <col min="9986" max="9986" width="67" style="88" bestFit="1" customWidth="1"/>
    <col min="9987" max="9987" width="13.140625" style="88" bestFit="1" customWidth="1"/>
    <col min="9988" max="9988" width="35" style="88" bestFit="1" customWidth="1"/>
    <col min="9989" max="9989" width="13.85546875" style="88" bestFit="1" customWidth="1"/>
    <col min="9990" max="9990" width="10.5703125" style="88" bestFit="1" customWidth="1"/>
    <col min="9991" max="9991" width="18.140625" style="88" bestFit="1" customWidth="1"/>
    <col min="9992" max="10240" width="9.140625" style="88"/>
    <col min="10241" max="10241" width="5.42578125" style="88" bestFit="1" customWidth="1"/>
    <col min="10242" max="10242" width="67" style="88" bestFit="1" customWidth="1"/>
    <col min="10243" max="10243" width="13.140625" style="88" bestFit="1" customWidth="1"/>
    <col min="10244" max="10244" width="35" style="88" bestFit="1" customWidth="1"/>
    <col min="10245" max="10245" width="13.85546875" style="88" bestFit="1" customWidth="1"/>
    <col min="10246" max="10246" width="10.5703125" style="88" bestFit="1" customWidth="1"/>
    <col min="10247" max="10247" width="18.140625" style="88" bestFit="1" customWidth="1"/>
    <col min="10248" max="10496" width="9.140625" style="88"/>
    <col min="10497" max="10497" width="5.42578125" style="88" bestFit="1" customWidth="1"/>
    <col min="10498" max="10498" width="67" style="88" bestFit="1" customWidth="1"/>
    <col min="10499" max="10499" width="13.140625" style="88" bestFit="1" customWidth="1"/>
    <col min="10500" max="10500" width="35" style="88" bestFit="1" customWidth="1"/>
    <col min="10501" max="10501" width="13.85546875" style="88" bestFit="1" customWidth="1"/>
    <col min="10502" max="10502" width="10.5703125" style="88" bestFit="1" customWidth="1"/>
    <col min="10503" max="10503" width="18.140625" style="88" bestFit="1" customWidth="1"/>
    <col min="10504" max="10752" width="9.140625" style="88"/>
    <col min="10753" max="10753" width="5.42578125" style="88" bestFit="1" customWidth="1"/>
    <col min="10754" max="10754" width="67" style="88" bestFit="1" customWidth="1"/>
    <col min="10755" max="10755" width="13.140625" style="88" bestFit="1" customWidth="1"/>
    <col min="10756" max="10756" width="35" style="88" bestFit="1" customWidth="1"/>
    <col min="10757" max="10757" width="13.85546875" style="88" bestFit="1" customWidth="1"/>
    <col min="10758" max="10758" width="10.5703125" style="88" bestFit="1" customWidth="1"/>
    <col min="10759" max="10759" width="18.140625" style="88" bestFit="1" customWidth="1"/>
    <col min="10760" max="11008" width="9.140625" style="88"/>
    <col min="11009" max="11009" width="5.42578125" style="88" bestFit="1" customWidth="1"/>
    <col min="11010" max="11010" width="67" style="88" bestFit="1" customWidth="1"/>
    <col min="11011" max="11011" width="13.140625" style="88" bestFit="1" customWidth="1"/>
    <col min="11012" max="11012" width="35" style="88" bestFit="1" customWidth="1"/>
    <col min="11013" max="11013" width="13.85546875" style="88" bestFit="1" customWidth="1"/>
    <col min="11014" max="11014" width="10.5703125" style="88" bestFit="1" customWidth="1"/>
    <col min="11015" max="11015" width="18.140625" style="88" bestFit="1" customWidth="1"/>
    <col min="11016" max="11264" width="9.140625" style="88"/>
    <col min="11265" max="11265" width="5.42578125" style="88" bestFit="1" customWidth="1"/>
    <col min="11266" max="11266" width="67" style="88" bestFit="1" customWidth="1"/>
    <col min="11267" max="11267" width="13.140625" style="88" bestFit="1" customWidth="1"/>
    <col min="11268" max="11268" width="35" style="88" bestFit="1" customWidth="1"/>
    <col min="11269" max="11269" width="13.85546875" style="88" bestFit="1" customWidth="1"/>
    <col min="11270" max="11270" width="10.5703125" style="88" bestFit="1" customWidth="1"/>
    <col min="11271" max="11271" width="18.140625" style="88" bestFit="1" customWidth="1"/>
    <col min="11272" max="11520" width="9.140625" style="88"/>
    <col min="11521" max="11521" width="5.42578125" style="88" bestFit="1" customWidth="1"/>
    <col min="11522" max="11522" width="67" style="88" bestFit="1" customWidth="1"/>
    <col min="11523" max="11523" width="13.140625" style="88" bestFit="1" customWidth="1"/>
    <col min="11524" max="11524" width="35" style="88" bestFit="1" customWidth="1"/>
    <col min="11525" max="11525" width="13.85546875" style="88" bestFit="1" customWidth="1"/>
    <col min="11526" max="11526" width="10.5703125" style="88" bestFit="1" customWidth="1"/>
    <col min="11527" max="11527" width="18.140625" style="88" bestFit="1" customWidth="1"/>
    <col min="11528" max="11776" width="9.140625" style="88"/>
    <col min="11777" max="11777" width="5.42578125" style="88" bestFit="1" customWidth="1"/>
    <col min="11778" max="11778" width="67" style="88" bestFit="1" customWidth="1"/>
    <col min="11779" max="11779" width="13.140625" style="88" bestFit="1" customWidth="1"/>
    <col min="11780" max="11780" width="35" style="88" bestFit="1" customWidth="1"/>
    <col min="11781" max="11781" width="13.85546875" style="88" bestFit="1" customWidth="1"/>
    <col min="11782" max="11782" width="10.5703125" style="88" bestFit="1" customWidth="1"/>
    <col min="11783" max="11783" width="18.140625" style="88" bestFit="1" customWidth="1"/>
    <col min="11784" max="12032" width="9.140625" style="88"/>
    <col min="12033" max="12033" width="5.42578125" style="88" bestFit="1" customWidth="1"/>
    <col min="12034" max="12034" width="67" style="88" bestFit="1" customWidth="1"/>
    <col min="12035" max="12035" width="13.140625" style="88" bestFit="1" customWidth="1"/>
    <col min="12036" max="12036" width="35" style="88" bestFit="1" customWidth="1"/>
    <col min="12037" max="12037" width="13.85546875" style="88" bestFit="1" customWidth="1"/>
    <col min="12038" max="12038" width="10.5703125" style="88" bestFit="1" customWidth="1"/>
    <col min="12039" max="12039" width="18.140625" style="88" bestFit="1" customWidth="1"/>
    <col min="12040" max="12288" width="9.140625" style="88"/>
    <col min="12289" max="12289" width="5.42578125" style="88" bestFit="1" customWidth="1"/>
    <col min="12290" max="12290" width="67" style="88" bestFit="1" customWidth="1"/>
    <col min="12291" max="12291" width="13.140625" style="88" bestFit="1" customWidth="1"/>
    <col min="12292" max="12292" width="35" style="88" bestFit="1" customWidth="1"/>
    <col min="12293" max="12293" width="13.85546875" style="88" bestFit="1" customWidth="1"/>
    <col min="12294" max="12294" width="10.5703125" style="88" bestFit="1" customWidth="1"/>
    <col min="12295" max="12295" width="18.140625" style="88" bestFit="1" customWidth="1"/>
    <col min="12296" max="12544" width="9.140625" style="88"/>
    <col min="12545" max="12545" width="5.42578125" style="88" bestFit="1" customWidth="1"/>
    <col min="12546" max="12546" width="67" style="88" bestFit="1" customWidth="1"/>
    <col min="12547" max="12547" width="13.140625" style="88" bestFit="1" customWidth="1"/>
    <col min="12548" max="12548" width="35" style="88" bestFit="1" customWidth="1"/>
    <col min="12549" max="12549" width="13.85546875" style="88" bestFit="1" customWidth="1"/>
    <col min="12550" max="12550" width="10.5703125" style="88" bestFit="1" customWidth="1"/>
    <col min="12551" max="12551" width="18.140625" style="88" bestFit="1" customWidth="1"/>
    <col min="12552" max="12800" width="9.140625" style="88"/>
    <col min="12801" max="12801" width="5.42578125" style="88" bestFit="1" customWidth="1"/>
    <col min="12802" max="12802" width="67" style="88" bestFit="1" customWidth="1"/>
    <col min="12803" max="12803" width="13.140625" style="88" bestFit="1" customWidth="1"/>
    <col min="12804" max="12804" width="35" style="88" bestFit="1" customWidth="1"/>
    <col min="12805" max="12805" width="13.85546875" style="88" bestFit="1" customWidth="1"/>
    <col min="12806" max="12806" width="10.5703125" style="88" bestFit="1" customWidth="1"/>
    <col min="12807" max="12807" width="18.140625" style="88" bestFit="1" customWidth="1"/>
    <col min="12808" max="13056" width="9.140625" style="88"/>
    <col min="13057" max="13057" width="5.42578125" style="88" bestFit="1" customWidth="1"/>
    <col min="13058" max="13058" width="67" style="88" bestFit="1" customWidth="1"/>
    <col min="13059" max="13059" width="13.140625" style="88" bestFit="1" customWidth="1"/>
    <col min="13060" max="13060" width="35" style="88" bestFit="1" customWidth="1"/>
    <col min="13061" max="13061" width="13.85546875" style="88" bestFit="1" customWidth="1"/>
    <col min="13062" max="13062" width="10.5703125" style="88" bestFit="1" customWidth="1"/>
    <col min="13063" max="13063" width="18.140625" style="88" bestFit="1" customWidth="1"/>
    <col min="13064" max="13312" width="9.140625" style="88"/>
    <col min="13313" max="13313" width="5.42578125" style="88" bestFit="1" customWidth="1"/>
    <col min="13314" max="13314" width="67" style="88" bestFit="1" customWidth="1"/>
    <col min="13315" max="13315" width="13.140625" style="88" bestFit="1" customWidth="1"/>
    <col min="13316" max="13316" width="35" style="88" bestFit="1" customWidth="1"/>
    <col min="13317" max="13317" width="13.85546875" style="88" bestFit="1" customWidth="1"/>
    <col min="13318" max="13318" width="10.5703125" style="88" bestFit="1" customWidth="1"/>
    <col min="13319" max="13319" width="18.140625" style="88" bestFit="1" customWidth="1"/>
    <col min="13320" max="13568" width="9.140625" style="88"/>
    <col min="13569" max="13569" width="5.42578125" style="88" bestFit="1" customWidth="1"/>
    <col min="13570" max="13570" width="67" style="88" bestFit="1" customWidth="1"/>
    <col min="13571" max="13571" width="13.140625" style="88" bestFit="1" customWidth="1"/>
    <col min="13572" max="13572" width="35" style="88" bestFit="1" customWidth="1"/>
    <col min="13573" max="13573" width="13.85546875" style="88" bestFit="1" customWidth="1"/>
    <col min="13574" max="13574" width="10.5703125" style="88" bestFit="1" customWidth="1"/>
    <col min="13575" max="13575" width="18.140625" style="88" bestFit="1" customWidth="1"/>
    <col min="13576" max="13824" width="9.140625" style="88"/>
    <col min="13825" max="13825" width="5.42578125" style="88" bestFit="1" customWidth="1"/>
    <col min="13826" max="13826" width="67" style="88" bestFit="1" customWidth="1"/>
    <col min="13827" max="13827" width="13.140625" style="88" bestFit="1" customWidth="1"/>
    <col min="13828" max="13828" width="35" style="88" bestFit="1" customWidth="1"/>
    <col min="13829" max="13829" width="13.85546875" style="88" bestFit="1" customWidth="1"/>
    <col min="13830" max="13830" width="10.5703125" style="88" bestFit="1" customWidth="1"/>
    <col min="13831" max="13831" width="18.140625" style="88" bestFit="1" customWidth="1"/>
    <col min="13832" max="14080" width="9.140625" style="88"/>
    <col min="14081" max="14081" width="5.42578125" style="88" bestFit="1" customWidth="1"/>
    <col min="14082" max="14082" width="67" style="88" bestFit="1" customWidth="1"/>
    <col min="14083" max="14083" width="13.140625" style="88" bestFit="1" customWidth="1"/>
    <col min="14084" max="14084" width="35" style="88" bestFit="1" customWidth="1"/>
    <col min="14085" max="14085" width="13.85546875" style="88" bestFit="1" customWidth="1"/>
    <col min="14086" max="14086" width="10.5703125" style="88" bestFit="1" customWidth="1"/>
    <col min="14087" max="14087" width="18.140625" style="88" bestFit="1" customWidth="1"/>
    <col min="14088" max="14336" width="9.140625" style="88"/>
    <col min="14337" max="14337" width="5.42578125" style="88" bestFit="1" customWidth="1"/>
    <col min="14338" max="14338" width="67" style="88" bestFit="1" customWidth="1"/>
    <col min="14339" max="14339" width="13.140625" style="88" bestFit="1" customWidth="1"/>
    <col min="14340" max="14340" width="35" style="88" bestFit="1" customWidth="1"/>
    <col min="14341" max="14341" width="13.85546875" style="88" bestFit="1" customWidth="1"/>
    <col min="14342" max="14342" width="10.5703125" style="88" bestFit="1" customWidth="1"/>
    <col min="14343" max="14343" width="18.140625" style="88" bestFit="1" customWidth="1"/>
    <col min="14344" max="14592" width="9.140625" style="88"/>
    <col min="14593" max="14593" width="5.42578125" style="88" bestFit="1" customWidth="1"/>
    <col min="14594" max="14594" width="67" style="88" bestFit="1" customWidth="1"/>
    <col min="14595" max="14595" width="13.140625" style="88" bestFit="1" customWidth="1"/>
    <col min="14596" max="14596" width="35" style="88" bestFit="1" customWidth="1"/>
    <col min="14597" max="14597" width="13.85546875" style="88" bestFit="1" customWidth="1"/>
    <col min="14598" max="14598" width="10.5703125" style="88" bestFit="1" customWidth="1"/>
    <col min="14599" max="14599" width="18.140625" style="88" bestFit="1" customWidth="1"/>
    <col min="14600" max="14848" width="9.140625" style="88"/>
    <col min="14849" max="14849" width="5.42578125" style="88" bestFit="1" customWidth="1"/>
    <col min="14850" max="14850" width="67" style="88" bestFit="1" customWidth="1"/>
    <col min="14851" max="14851" width="13.140625" style="88" bestFit="1" customWidth="1"/>
    <col min="14852" max="14852" width="35" style="88" bestFit="1" customWidth="1"/>
    <col min="14853" max="14853" width="13.85546875" style="88" bestFit="1" customWidth="1"/>
    <col min="14854" max="14854" width="10.5703125" style="88" bestFit="1" customWidth="1"/>
    <col min="14855" max="14855" width="18.140625" style="88" bestFit="1" customWidth="1"/>
    <col min="14856" max="15104" width="9.140625" style="88"/>
    <col min="15105" max="15105" width="5.42578125" style="88" bestFit="1" customWidth="1"/>
    <col min="15106" max="15106" width="67" style="88" bestFit="1" customWidth="1"/>
    <col min="15107" max="15107" width="13.140625" style="88" bestFit="1" customWidth="1"/>
    <col min="15108" max="15108" width="35" style="88" bestFit="1" customWidth="1"/>
    <col min="15109" max="15109" width="13.85546875" style="88" bestFit="1" customWidth="1"/>
    <col min="15110" max="15110" width="10.5703125" style="88" bestFit="1" customWidth="1"/>
    <col min="15111" max="15111" width="18.140625" style="88" bestFit="1" customWidth="1"/>
    <col min="15112" max="15360" width="9.140625" style="88"/>
    <col min="15361" max="15361" width="5.42578125" style="88" bestFit="1" customWidth="1"/>
    <col min="15362" max="15362" width="67" style="88" bestFit="1" customWidth="1"/>
    <col min="15363" max="15363" width="13.140625" style="88" bestFit="1" customWidth="1"/>
    <col min="15364" max="15364" width="35" style="88" bestFit="1" customWidth="1"/>
    <col min="15365" max="15365" width="13.85546875" style="88" bestFit="1" customWidth="1"/>
    <col min="15366" max="15366" width="10.5703125" style="88" bestFit="1" customWidth="1"/>
    <col min="15367" max="15367" width="18.140625" style="88" bestFit="1" customWidth="1"/>
    <col min="15368" max="15616" width="9.140625" style="88"/>
    <col min="15617" max="15617" width="5.42578125" style="88" bestFit="1" customWidth="1"/>
    <col min="15618" max="15618" width="67" style="88" bestFit="1" customWidth="1"/>
    <col min="15619" max="15619" width="13.140625" style="88" bestFit="1" customWidth="1"/>
    <col min="15620" max="15620" width="35" style="88" bestFit="1" customWidth="1"/>
    <col min="15621" max="15621" width="13.85546875" style="88" bestFit="1" customWidth="1"/>
    <col min="15622" max="15622" width="10.5703125" style="88" bestFit="1" customWidth="1"/>
    <col min="15623" max="15623" width="18.140625" style="88" bestFit="1" customWidth="1"/>
    <col min="15624" max="15872" width="9.140625" style="88"/>
    <col min="15873" max="15873" width="5.42578125" style="88" bestFit="1" customWidth="1"/>
    <col min="15874" max="15874" width="67" style="88" bestFit="1" customWidth="1"/>
    <col min="15875" max="15875" width="13.140625" style="88" bestFit="1" customWidth="1"/>
    <col min="15876" max="15876" width="35" style="88" bestFit="1" customWidth="1"/>
    <col min="15877" max="15877" width="13.85546875" style="88" bestFit="1" customWidth="1"/>
    <col min="15878" max="15878" width="10.5703125" style="88" bestFit="1" customWidth="1"/>
    <col min="15879" max="15879" width="18.140625" style="88" bestFit="1" customWidth="1"/>
    <col min="15880" max="16128" width="9.140625" style="88"/>
    <col min="16129" max="16129" width="5.42578125" style="88" bestFit="1" customWidth="1"/>
    <col min="16130" max="16130" width="67" style="88" bestFit="1" customWidth="1"/>
    <col min="16131" max="16131" width="13.140625" style="88" bestFit="1" customWidth="1"/>
    <col min="16132" max="16132" width="35" style="88" bestFit="1" customWidth="1"/>
    <col min="16133" max="16133" width="13.85546875" style="88" bestFit="1" customWidth="1"/>
    <col min="16134" max="16134" width="10.5703125" style="88" bestFit="1" customWidth="1"/>
    <col min="16135" max="16135" width="18.140625" style="88" bestFit="1" customWidth="1"/>
    <col min="16136" max="16384" width="9.140625" style="88"/>
  </cols>
  <sheetData>
    <row r="1" spans="1:9">
      <c r="A1" s="121" t="s">
        <v>0</v>
      </c>
      <c r="B1" s="263" t="s">
        <v>177</v>
      </c>
      <c r="C1" s="263"/>
      <c r="D1" s="263"/>
      <c r="E1" s="263"/>
    </row>
    <row r="2" spans="1:9" ht="13.5" thickBot="1"/>
    <row r="3" spans="1:9" ht="15">
      <c r="B3" s="157" t="s">
        <v>2392</v>
      </c>
      <c r="C3" s="264"/>
    </row>
    <row r="4" spans="1:9" ht="15">
      <c r="B4" s="158" t="s">
        <v>2393</v>
      </c>
      <c r="C4" s="265"/>
    </row>
    <row r="5" spans="1:9" ht="15">
      <c r="B5" s="159"/>
      <c r="C5" s="265"/>
    </row>
    <row r="6" spans="1:9" ht="15">
      <c r="B6" s="158" t="s">
        <v>2381</v>
      </c>
      <c r="C6" s="265"/>
    </row>
    <row r="7" spans="1:9" ht="15">
      <c r="B7" s="158" t="s">
        <v>2394</v>
      </c>
      <c r="C7" s="265"/>
    </row>
    <row r="8" spans="1:9" ht="30.75" thickBot="1">
      <c r="B8" s="160" t="s">
        <v>2395</v>
      </c>
      <c r="C8" s="266"/>
    </row>
    <row r="10" spans="1:9">
      <c r="B10" s="88" t="s">
        <v>2</v>
      </c>
    </row>
    <row r="12" spans="1:9">
      <c r="B12" s="161" t="s">
        <v>3</v>
      </c>
      <c r="C12" s="162" t="s">
        <v>4</v>
      </c>
      <c r="D12" s="161" t="s">
        <v>5</v>
      </c>
      <c r="E12" s="161" t="s">
        <v>6</v>
      </c>
      <c r="F12" s="163" t="s">
        <v>7</v>
      </c>
      <c r="G12" s="163" t="s">
        <v>8</v>
      </c>
      <c r="H12" s="163" t="s">
        <v>9</v>
      </c>
      <c r="I12" s="164" t="s">
        <v>10</v>
      </c>
    </row>
    <row r="13" spans="1:9">
      <c r="B13" s="164" t="s">
        <v>11</v>
      </c>
    </row>
    <row r="14" spans="1:9">
      <c r="B14" s="164" t="s">
        <v>12</v>
      </c>
    </row>
    <row r="15" spans="1:9">
      <c r="B15" s="88" t="s">
        <v>1572</v>
      </c>
      <c r="C15" s="116" t="s">
        <v>13</v>
      </c>
      <c r="D15" s="88" t="s">
        <v>14</v>
      </c>
      <c r="E15" s="88" t="s">
        <v>15</v>
      </c>
      <c r="F15" s="87">
        <v>402000</v>
      </c>
      <c r="G15" s="87">
        <v>2402.96</v>
      </c>
      <c r="H15" s="87">
        <v>4.05</v>
      </c>
    </row>
    <row r="16" spans="1:9">
      <c r="B16" s="88" t="s">
        <v>1573</v>
      </c>
      <c r="C16" s="116" t="s">
        <v>13</v>
      </c>
      <c r="D16" s="88" t="s">
        <v>16</v>
      </c>
      <c r="E16" s="88" t="s">
        <v>17</v>
      </c>
      <c r="F16" s="87">
        <v>106100</v>
      </c>
      <c r="G16" s="87">
        <v>2213.0300000000002</v>
      </c>
      <c r="H16" s="87">
        <v>3.73</v>
      </c>
    </row>
    <row r="17" spans="2:8">
      <c r="B17" s="88" t="s">
        <v>1571</v>
      </c>
      <c r="C17" s="116" t="s">
        <v>13</v>
      </c>
      <c r="D17" s="88" t="s">
        <v>21</v>
      </c>
      <c r="E17" s="88" t="s">
        <v>23</v>
      </c>
      <c r="F17" s="87">
        <v>163600</v>
      </c>
      <c r="G17" s="87">
        <v>2050.4</v>
      </c>
      <c r="H17" s="87">
        <v>3.46</v>
      </c>
    </row>
    <row r="18" spans="2:8">
      <c r="B18" s="88" t="s">
        <v>1545</v>
      </c>
      <c r="C18" s="116" t="s">
        <v>13</v>
      </c>
      <c r="D18" s="88" t="s">
        <v>24</v>
      </c>
      <c r="E18" s="88" t="s">
        <v>25</v>
      </c>
      <c r="F18" s="87">
        <v>323800</v>
      </c>
      <c r="G18" s="87">
        <v>1801.3</v>
      </c>
      <c r="H18" s="87">
        <v>3.04</v>
      </c>
    </row>
    <row r="19" spans="2:8">
      <c r="B19" s="88" t="s">
        <v>261</v>
      </c>
      <c r="C19" s="116" t="s">
        <v>13</v>
      </c>
      <c r="D19" s="88" t="s">
        <v>14</v>
      </c>
      <c r="E19" s="88" t="s">
        <v>18</v>
      </c>
      <c r="F19" s="87">
        <v>117250</v>
      </c>
      <c r="G19" s="87">
        <v>1799.08</v>
      </c>
      <c r="H19" s="87">
        <v>3.03</v>
      </c>
    </row>
    <row r="20" spans="2:8">
      <c r="B20" s="88" t="s">
        <v>2015</v>
      </c>
      <c r="C20" s="116" t="s">
        <v>13</v>
      </c>
      <c r="D20" s="88" t="s">
        <v>26</v>
      </c>
      <c r="E20" s="88" t="s">
        <v>27</v>
      </c>
      <c r="F20" s="87">
        <v>61400</v>
      </c>
      <c r="G20" s="87">
        <v>1559.19</v>
      </c>
      <c r="H20" s="87">
        <v>2.63</v>
      </c>
    </row>
    <row r="21" spans="2:8">
      <c r="B21" s="88" t="s">
        <v>1539</v>
      </c>
      <c r="C21" s="116" t="s">
        <v>13</v>
      </c>
      <c r="D21" s="88" t="s">
        <v>41</v>
      </c>
      <c r="E21" s="88" t="s">
        <v>42</v>
      </c>
      <c r="F21" s="87">
        <v>20200</v>
      </c>
      <c r="G21" s="87">
        <v>1235.23</v>
      </c>
      <c r="H21" s="87">
        <v>2.08</v>
      </c>
    </row>
    <row r="22" spans="2:8">
      <c r="B22" s="88" t="s">
        <v>2014</v>
      </c>
      <c r="C22" s="116" t="s">
        <v>13</v>
      </c>
      <c r="D22" s="88" t="s">
        <v>39</v>
      </c>
      <c r="E22" s="88" t="s">
        <v>40</v>
      </c>
      <c r="F22" s="87">
        <v>73500</v>
      </c>
      <c r="G22" s="87">
        <v>1060.24</v>
      </c>
      <c r="H22" s="87">
        <v>1.79</v>
      </c>
    </row>
    <row r="23" spans="2:8">
      <c r="B23" s="88" t="s">
        <v>1568</v>
      </c>
      <c r="C23" s="116" t="s">
        <v>13</v>
      </c>
      <c r="D23" s="88" t="s">
        <v>21</v>
      </c>
      <c r="E23" s="88" t="s">
        <v>178</v>
      </c>
      <c r="F23" s="87">
        <v>113000</v>
      </c>
      <c r="G23" s="87">
        <v>1027.68</v>
      </c>
      <c r="H23" s="87">
        <v>1.73</v>
      </c>
    </row>
    <row r="24" spans="2:8">
      <c r="B24" s="88" t="s">
        <v>19</v>
      </c>
      <c r="C24" s="116" t="s">
        <v>13</v>
      </c>
      <c r="D24" s="88" t="s">
        <v>14</v>
      </c>
      <c r="E24" s="88" t="s">
        <v>20</v>
      </c>
      <c r="F24" s="87">
        <v>261000</v>
      </c>
      <c r="G24" s="87">
        <v>1018.29</v>
      </c>
      <c r="H24" s="87">
        <v>1.72</v>
      </c>
    </row>
    <row r="25" spans="2:8">
      <c r="B25" s="88" t="s">
        <v>2022</v>
      </c>
      <c r="C25" s="116" t="s">
        <v>13</v>
      </c>
      <c r="D25" s="88" t="s">
        <v>37</v>
      </c>
      <c r="E25" s="88" t="s">
        <v>38</v>
      </c>
      <c r="F25" s="87">
        <v>110000</v>
      </c>
      <c r="G25" s="87">
        <v>887.04</v>
      </c>
      <c r="H25" s="87">
        <v>1.5</v>
      </c>
    </row>
    <row r="26" spans="2:8">
      <c r="B26" s="88" t="s">
        <v>2018</v>
      </c>
      <c r="C26" s="116" t="s">
        <v>13</v>
      </c>
      <c r="D26" s="88" t="s">
        <v>179</v>
      </c>
      <c r="E26" s="88" t="s">
        <v>180</v>
      </c>
      <c r="F26" s="87">
        <v>930000</v>
      </c>
      <c r="G26" s="87">
        <v>884.9</v>
      </c>
      <c r="H26" s="87">
        <v>1.49</v>
      </c>
    </row>
    <row r="27" spans="2:8">
      <c r="B27" s="88" t="s">
        <v>1562</v>
      </c>
      <c r="C27" s="116" t="s">
        <v>13</v>
      </c>
      <c r="D27" s="88" t="s">
        <v>21</v>
      </c>
      <c r="E27" s="88" t="s">
        <v>22</v>
      </c>
      <c r="F27" s="87">
        <v>30100</v>
      </c>
      <c r="G27" s="87">
        <v>871.18</v>
      </c>
      <c r="H27" s="87">
        <v>1.47</v>
      </c>
    </row>
    <row r="28" spans="2:8">
      <c r="B28" s="88" t="s">
        <v>1553</v>
      </c>
      <c r="C28" s="116" t="s">
        <v>13</v>
      </c>
      <c r="D28" s="88" t="s">
        <v>179</v>
      </c>
      <c r="E28" s="88" t="s">
        <v>181</v>
      </c>
      <c r="F28" s="87">
        <v>396500</v>
      </c>
      <c r="G28" s="87">
        <v>849.7</v>
      </c>
      <c r="H28" s="87">
        <v>1.43</v>
      </c>
    </row>
    <row r="29" spans="2:8">
      <c r="B29" s="88" t="s">
        <v>2053</v>
      </c>
      <c r="C29" s="116" t="s">
        <v>13</v>
      </c>
      <c r="D29" s="88" t="s">
        <v>182</v>
      </c>
      <c r="E29" s="88" t="s">
        <v>183</v>
      </c>
      <c r="F29" s="87">
        <v>1385000</v>
      </c>
      <c r="G29" s="87">
        <v>831</v>
      </c>
      <c r="H29" s="87">
        <v>1.4</v>
      </c>
    </row>
    <row r="30" spans="2:8">
      <c r="B30" s="88" t="s">
        <v>1570</v>
      </c>
      <c r="C30" s="116" t="s">
        <v>13</v>
      </c>
      <c r="D30" s="88" t="s">
        <v>14</v>
      </c>
      <c r="E30" s="88" t="s">
        <v>184</v>
      </c>
      <c r="F30" s="87">
        <v>108300</v>
      </c>
      <c r="G30" s="87">
        <v>784.96</v>
      </c>
      <c r="H30" s="87">
        <v>1.32</v>
      </c>
    </row>
    <row r="31" spans="2:8">
      <c r="B31" s="88" t="s">
        <v>1563</v>
      </c>
      <c r="C31" s="116" t="s">
        <v>13</v>
      </c>
      <c r="D31" s="88" t="s">
        <v>43</v>
      </c>
      <c r="E31" s="88" t="s">
        <v>185</v>
      </c>
      <c r="F31" s="87">
        <v>17550</v>
      </c>
      <c r="G31" s="87">
        <v>776.86</v>
      </c>
      <c r="H31" s="87">
        <v>1.31</v>
      </c>
    </row>
    <row r="32" spans="2:8">
      <c r="B32" s="88" t="s">
        <v>2217</v>
      </c>
      <c r="C32" s="116" t="s">
        <v>13</v>
      </c>
      <c r="D32" s="88" t="s">
        <v>39</v>
      </c>
      <c r="E32" s="88" t="s">
        <v>186</v>
      </c>
      <c r="F32" s="87">
        <v>166000</v>
      </c>
      <c r="G32" s="87">
        <v>714.88</v>
      </c>
      <c r="H32" s="87">
        <v>1.21</v>
      </c>
    </row>
    <row r="33" spans="2:8">
      <c r="B33" s="88" t="s">
        <v>2080</v>
      </c>
      <c r="C33" s="116" t="s">
        <v>13</v>
      </c>
      <c r="D33" s="88" t="s">
        <v>187</v>
      </c>
      <c r="E33" s="88" t="s">
        <v>188</v>
      </c>
      <c r="F33" s="87">
        <v>208000</v>
      </c>
      <c r="G33" s="87">
        <v>698.67</v>
      </c>
      <c r="H33" s="87">
        <v>1.18</v>
      </c>
    </row>
    <row r="34" spans="2:8">
      <c r="B34" s="88" t="s">
        <v>2218</v>
      </c>
      <c r="C34" s="116" t="s">
        <v>13</v>
      </c>
      <c r="D34" s="88" t="s">
        <v>47</v>
      </c>
      <c r="E34" s="88" t="s">
        <v>61</v>
      </c>
      <c r="F34" s="87">
        <v>87000</v>
      </c>
      <c r="G34" s="87">
        <v>685.34</v>
      </c>
      <c r="H34" s="87">
        <v>1.1599999999999999</v>
      </c>
    </row>
    <row r="35" spans="2:8">
      <c r="B35" s="88" t="s">
        <v>2216</v>
      </c>
      <c r="C35" s="116" t="s">
        <v>13</v>
      </c>
      <c r="D35" s="88" t="s">
        <v>189</v>
      </c>
      <c r="E35" s="88" t="s">
        <v>190</v>
      </c>
      <c r="F35" s="87">
        <v>42000</v>
      </c>
      <c r="G35" s="87">
        <v>641.82000000000005</v>
      </c>
      <c r="H35" s="87">
        <v>1.08</v>
      </c>
    </row>
    <row r="36" spans="2:8">
      <c r="B36" s="88" t="s">
        <v>2058</v>
      </c>
      <c r="C36" s="116" t="s">
        <v>13</v>
      </c>
      <c r="D36" s="88" t="s">
        <v>16</v>
      </c>
      <c r="E36" s="88" t="s">
        <v>191</v>
      </c>
      <c r="F36" s="87">
        <v>138000</v>
      </c>
      <c r="G36" s="87">
        <v>620.79</v>
      </c>
      <c r="H36" s="87">
        <v>1.05</v>
      </c>
    </row>
    <row r="37" spans="2:8">
      <c r="B37" s="88" t="s">
        <v>2072</v>
      </c>
      <c r="C37" s="116" t="s">
        <v>13</v>
      </c>
      <c r="D37" s="88" t="s">
        <v>192</v>
      </c>
      <c r="E37" s="88" t="s">
        <v>193</v>
      </c>
      <c r="F37" s="87">
        <v>18812</v>
      </c>
      <c r="G37" s="87">
        <v>575.39</v>
      </c>
      <c r="H37" s="87">
        <v>0.97</v>
      </c>
    </row>
    <row r="38" spans="2:8">
      <c r="B38" s="88" t="s">
        <v>1527</v>
      </c>
      <c r="C38" s="116" t="s">
        <v>13</v>
      </c>
      <c r="D38" s="88" t="s">
        <v>43</v>
      </c>
      <c r="E38" s="88" t="s">
        <v>194</v>
      </c>
      <c r="F38" s="87">
        <v>72000</v>
      </c>
      <c r="G38" s="87">
        <v>566.67999999999995</v>
      </c>
      <c r="H38" s="87">
        <v>0.96</v>
      </c>
    </row>
    <row r="39" spans="2:8">
      <c r="B39" s="88" t="s">
        <v>2224</v>
      </c>
      <c r="C39" s="116" t="s">
        <v>13</v>
      </c>
      <c r="D39" s="88" t="s">
        <v>28</v>
      </c>
      <c r="E39" s="88" t="s">
        <v>195</v>
      </c>
      <c r="F39" s="87">
        <v>26200</v>
      </c>
      <c r="G39" s="87">
        <v>565.41999999999996</v>
      </c>
      <c r="H39" s="87">
        <v>0.95</v>
      </c>
    </row>
    <row r="40" spans="2:8">
      <c r="B40" s="88" t="s">
        <v>2219</v>
      </c>
      <c r="C40" s="116" t="s">
        <v>13</v>
      </c>
      <c r="D40" s="88" t="s">
        <v>30</v>
      </c>
      <c r="E40" s="88" t="s">
        <v>31</v>
      </c>
      <c r="F40" s="87">
        <v>218500</v>
      </c>
      <c r="G40" s="87">
        <v>545.80999999999995</v>
      </c>
      <c r="H40" s="87">
        <v>0.92</v>
      </c>
    </row>
    <row r="41" spans="2:8">
      <c r="B41" s="88" t="s">
        <v>1538</v>
      </c>
      <c r="C41" s="116" t="s">
        <v>13</v>
      </c>
      <c r="D41" s="88" t="s">
        <v>62</v>
      </c>
      <c r="E41" s="88" t="s">
        <v>196</v>
      </c>
      <c r="F41" s="87">
        <v>10300</v>
      </c>
      <c r="G41" s="87">
        <v>529.64</v>
      </c>
      <c r="H41" s="87">
        <v>0.89</v>
      </c>
    </row>
    <row r="42" spans="2:8">
      <c r="B42" s="88" t="s">
        <v>2239</v>
      </c>
      <c r="C42" s="116" t="s">
        <v>13</v>
      </c>
      <c r="D42" s="88" t="s">
        <v>49</v>
      </c>
      <c r="E42" s="88" t="s">
        <v>198</v>
      </c>
      <c r="F42" s="87">
        <v>10960</v>
      </c>
      <c r="G42" s="87">
        <v>514.65</v>
      </c>
      <c r="H42" s="87">
        <v>0.87</v>
      </c>
    </row>
    <row r="43" spans="2:8">
      <c r="B43" s="88" t="s">
        <v>2013</v>
      </c>
      <c r="C43" s="116" t="s">
        <v>13</v>
      </c>
      <c r="D43" s="88" t="s">
        <v>43</v>
      </c>
      <c r="E43" s="88" t="s">
        <v>197</v>
      </c>
      <c r="F43" s="87">
        <v>87000</v>
      </c>
      <c r="G43" s="87">
        <v>517.29999999999995</v>
      </c>
      <c r="H43" s="87">
        <v>0.87</v>
      </c>
    </row>
    <row r="44" spans="2:8">
      <c r="B44" s="88" t="s">
        <v>2220</v>
      </c>
      <c r="C44" s="116" t="s">
        <v>13</v>
      </c>
      <c r="D44" s="88" t="s">
        <v>21</v>
      </c>
      <c r="E44" s="88" t="s">
        <v>199</v>
      </c>
      <c r="F44" s="87">
        <v>30600</v>
      </c>
      <c r="G44" s="87">
        <v>506.9</v>
      </c>
      <c r="H44" s="87">
        <v>0.85</v>
      </c>
    </row>
    <row r="45" spans="2:8">
      <c r="B45" s="88" t="s">
        <v>1541</v>
      </c>
      <c r="C45" s="116" t="s">
        <v>13</v>
      </c>
      <c r="D45" s="88" t="s">
        <v>26</v>
      </c>
      <c r="E45" s="88" t="s">
        <v>200</v>
      </c>
      <c r="F45" s="87">
        <v>35000</v>
      </c>
      <c r="G45" s="87">
        <v>499.1</v>
      </c>
      <c r="H45" s="87">
        <v>0.84</v>
      </c>
    </row>
    <row r="46" spans="2:8">
      <c r="B46" s="88" t="s">
        <v>1557</v>
      </c>
      <c r="C46" s="116" t="s">
        <v>13</v>
      </c>
      <c r="D46" s="88" t="s">
        <v>28</v>
      </c>
      <c r="E46" s="88" t="s">
        <v>201</v>
      </c>
      <c r="F46" s="87">
        <v>81000</v>
      </c>
      <c r="G46" s="87">
        <v>493.41</v>
      </c>
      <c r="H46" s="87">
        <v>0.83</v>
      </c>
    </row>
    <row r="47" spans="2:8">
      <c r="B47" s="88" t="s">
        <v>1561</v>
      </c>
      <c r="C47" s="116" t="s">
        <v>13</v>
      </c>
      <c r="D47" s="88" t="s">
        <v>28</v>
      </c>
      <c r="E47" s="88" t="s">
        <v>36</v>
      </c>
      <c r="F47" s="87">
        <v>22700</v>
      </c>
      <c r="G47" s="87">
        <v>483.98</v>
      </c>
      <c r="H47" s="87">
        <v>0.82</v>
      </c>
    </row>
    <row r="48" spans="2:8">
      <c r="B48" s="88" t="s">
        <v>1535</v>
      </c>
      <c r="C48" s="116" t="s">
        <v>13</v>
      </c>
      <c r="D48" s="88" t="s">
        <v>26</v>
      </c>
      <c r="E48" s="88" t="s">
        <v>202</v>
      </c>
      <c r="F48" s="87">
        <v>105000</v>
      </c>
      <c r="G48" s="87">
        <v>484.63</v>
      </c>
      <c r="H48" s="87">
        <v>0.82</v>
      </c>
    </row>
    <row r="49" spans="2:8">
      <c r="B49" s="88" t="s">
        <v>1531</v>
      </c>
      <c r="C49" s="116" t="s">
        <v>13</v>
      </c>
      <c r="D49" s="88" t="s">
        <v>62</v>
      </c>
      <c r="E49" s="88" t="s">
        <v>63</v>
      </c>
      <c r="F49" s="87">
        <v>21700</v>
      </c>
      <c r="G49" s="87">
        <v>472.43</v>
      </c>
      <c r="H49" s="87">
        <v>0.8</v>
      </c>
    </row>
    <row r="50" spans="2:8">
      <c r="B50" s="88" t="s">
        <v>1532</v>
      </c>
      <c r="C50" s="116" t="s">
        <v>13</v>
      </c>
      <c r="D50" s="88" t="s">
        <v>41</v>
      </c>
      <c r="E50" s="88" t="s">
        <v>59</v>
      </c>
      <c r="F50" s="87">
        <v>26600</v>
      </c>
      <c r="G50" s="87">
        <v>461.03</v>
      </c>
      <c r="H50" s="87">
        <v>0.78</v>
      </c>
    </row>
    <row r="51" spans="2:8">
      <c r="B51" s="88" t="s">
        <v>2240</v>
      </c>
      <c r="C51" s="116" t="s">
        <v>13</v>
      </c>
      <c r="D51" s="88" t="s">
        <v>32</v>
      </c>
      <c r="E51" s="88" t="s">
        <v>203</v>
      </c>
      <c r="F51" s="87">
        <v>17933</v>
      </c>
      <c r="G51" s="87">
        <v>456.38</v>
      </c>
      <c r="H51" s="87">
        <v>0.77</v>
      </c>
    </row>
    <row r="52" spans="2:8">
      <c r="B52" s="88" t="s">
        <v>2038</v>
      </c>
      <c r="C52" s="116" t="s">
        <v>13</v>
      </c>
      <c r="D52" s="88" t="s">
        <v>204</v>
      </c>
      <c r="E52" s="88" t="s">
        <v>205</v>
      </c>
      <c r="F52" s="87">
        <v>355000</v>
      </c>
      <c r="G52" s="87">
        <v>450.85</v>
      </c>
      <c r="H52" s="87">
        <v>0.76</v>
      </c>
    </row>
    <row r="53" spans="2:8">
      <c r="B53" s="88" t="s">
        <v>1556</v>
      </c>
      <c r="C53" s="116" t="s">
        <v>13</v>
      </c>
      <c r="D53" s="88" t="s">
        <v>206</v>
      </c>
      <c r="E53" s="88" t="s">
        <v>207</v>
      </c>
      <c r="F53" s="87">
        <v>1940</v>
      </c>
      <c r="G53" s="87">
        <v>442.96</v>
      </c>
      <c r="H53" s="87">
        <v>0.75</v>
      </c>
    </row>
    <row r="54" spans="2:8">
      <c r="B54" s="88" t="s">
        <v>2241</v>
      </c>
      <c r="C54" s="116" t="s">
        <v>13</v>
      </c>
      <c r="D54" s="88" t="s">
        <v>209</v>
      </c>
      <c r="E54" s="88" t="s">
        <v>210</v>
      </c>
      <c r="F54" s="87">
        <v>65000</v>
      </c>
      <c r="G54" s="87">
        <v>382.66</v>
      </c>
      <c r="H54" s="87">
        <v>0.65</v>
      </c>
    </row>
    <row r="55" spans="2:8">
      <c r="B55" s="88" t="s">
        <v>1551</v>
      </c>
      <c r="C55" s="116" t="s">
        <v>13</v>
      </c>
      <c r="D55" s="88" t="s">
        <v>47</v>
      </c>
      <c r="E55" s="88" t="s">
        <v>208</v>
      </c>
      <c r="F55" s="87">
        <v>29000</v>
      </c>
      <c r="G55" s="87">
        <v>387.76</v>
      </c>
      <c r="H55" s="87">
        <v>0.65</v>
      </c>
    </row>
    <row r="56" spans="2:8">
      <c r="B56" s="88" t="s">
        <v>2011</v>
      </c>
      <c r="C56" s="116" t="s">
        <v>13</v>
      </c>
      <c r="D56" s="88" t="s">
        <v>49</v>
      </c>
      <c r="E56" s="88" t="s">
        <v>211</v>
      </c>
      <c r="F56" s="87">
        <v>56500</v>
      </c>
      <c r="G56" s="87">
        <v>381.88</v>
      </c>
      <c r="H56" s="87">
        <v>0.64</v>
      </c>
    </row>
    <row r="57" spans="2:8">
      <c r="B57" s="88" t="s">
        <v>2073</v>
      </c>
      <c r="C57" s="116" t="s">
        <v>13</v>
      </c>
      <c r="D57" s="88" t="s">
        <v>28</v>
      </c>
      <c r="E57" s="88" t="s">
        <v>212</v>
      </c>
      <c r="F57" s="87">
        <v>93500</v>
      </c>
      <c r="G57" s="87">
        <v>371.71</v>
      </c>
      <c r="H57" s="87">
        <v>0.63</v>
      </c>
    </row>
    <row r="58" spans="2:8">
      <c r="B58" s="88" t="s">
        <v>1540</v>
      </c>
      <c r="C58" s="116" t="s">
        <v>13</v>
      </c>
      <c r="D58" s="88" t="s">
        <v>43</v>
      </c>
      <c r="E58" s="88" t="s">
        <v>213</v>
      </c>
      <c r="F58" s="87">
        <v>11000</v>
      </c>
      <c r="G58" s="87">
        <v>369.94</v>
      </c>
      <c r="H58" s="87">
        <v>0.62</v>
      </c>
    </row>
    <row r="59" spans="2:8">
      <c r="B59" s="88" t="s">
        <v>2047</v>
      </c>
      <c r="C59" s="116" t="s">
        <v>13</v>
      </c>
      <c r="D59" s="88" t="s">
        <v>43</v>
      </c>
      <c r="E59" s="88" t="s">
        <v>214</v>
      </c>
      <c r="F59" s="87">
        <v>36000</v>
      </c>
      <c r="G59" s="87">
        <v>366.61</v>
      </c>
      <c r="H59" s="87">
        <v>0.62</v>
      </c>
    </row>
    <row r="60" spans="2:8">
      <c r="B60" s="88" t="s">
        <v>2223</v>
      </c>
      <c r="C60" s="116" t="s">
        <v>13</v>
      </c>
      <c r="D60" s="88" t="s">
        <v>215</v>
      </c>
      <c r="E60" s="88" t="s">
        <v>216</v>
      </c>
      <c r="F60" s="87">
        <v>92000</v>
      </c>
      <c r="G60" s="87">
        <v>354.34</v>
      </c>
      <c r="H60" s="87">
        <v>0.6</v>
      </c>
    </row>
    <row r="61" spans="2:8">
      <c r="B61" s="88" t="s">
        <v>2242</v>
      </c>
      <c r="C61" s="116" t="s">
        <v>13</v>
      </c>
      <c r="D61" s="88" t="s">
        <v>192</v>
      </c>
      <c r="E61" s="88" t="s">
        <v>217</v>
      </c>
      <c r="F61" s="87">
        <v>81000</v>
      </c>
      <c r="G61" s="87">
        <v>349.39</v>
      </c>
      <c r="H61" s="87">
        <v>0.59</v>
      </c>
    </row>
    <row r="62" spans="2:8">
      <c r="B62" s="88" t="s">
        <v>2243</v>
      </c>
      <c r="C62" s="116" t="s">
        <v>13</v>
      </c>
      <c r="D62" s="88" t="s">
        <v>218</v>
      </c>
      <c r="E62" s="88" t="s">
        <v>219</v>
      </c>
      <c r="F62" s="87">
        <v>12800</v>
      </c>
      <c r="G62" s="87">
        <v>338.94</v>
      </c>
      <c r="H62" s="87">
        <v>0.56999999999999995</v>
      </c>
    </row>
    <row r="63" spans="2:8">
      <c r="B63" s="88" t="s">
        <v>2025</v>
      </c>
      <c r="C63" s="116" t="s">
        <v>13</v>
      </c>
      <c r="D63" s="88" t="s">
        <v>21</v>
      </c>
      <c r="E63" s="88" t="s">
        <v>220</v>
      </c>
      <c r="F63" s="87">
        <v>36000</v>
      </c>
      <c r="G63" s="87">
        <v>330.79</v>
      </c>
      <c r="H63" s="87">
        <v>0.56000000000000005</v>
      </c>
    </row>
    <row r="64" spans="2:8">
      <c r="B64" s="88" t="s">
        <v>2225</v>
      </c>
      <c r="C64" s="116" t="s">
        <v>13</v>
      </c>
      <c r="D64" s="88" t="s">
        <v>26</v>
      </c>
      <c r="E64" s="88" t="s">
        <v>221</v>
      </c>
      <c r="F64" s="87">
        <v>158000</v>
      </c>
      <c r="G64" s="87">
        <v>321.85000000000002</v>
      </c>
      <c r="H64" s="87">
        <v>0.54</v>
      </c>
    </row>
    <row r="65" spans="2:8">
      <c r="B65" s="88" t="s">
        <v>2082</v>
      </c>
      <c r="C65" s="116" t="s">
        <v>13</v>
      </c>
      <c r="D65" s="88" t="s">
        <v>54</v>
      </c>
      <c r="E65" s="88" t="s">
        <v>222</v>
      </c>
      <c r="F65" s="87">
        <v>150000</v>
      </c>
      <c r="G65" s="87">
        <v>304.05</v>
      </c>
      <c r="H65" s="87">
        <v>0.51</v>
      </c>
    </row>
    <row r="66" spans="2:8">
      <c r="B66" s="88" t="s">
        <v>2071</v>
      </c>
      <c r="C66" s="116" t="s">
        <v>13</v>
      </c>
      <c r="D66" s="88" t="s">
        <v>179</v>
      </c>
      <c r="E66" s="88" t="s">
        <v>223</v>
      </c>
      <c r="F66" s="87">
        <v>77000</v>
      </c>
      <c r="G66" s="87">
        <v>293.99</v>
      </c>
      <c r="H66" s="87">
        <v>0.5</v>
      </c>
    </row>
    <row r="67" spans="2:8">
      <c r="B67" s="88" t="s">
        <v>2222</v>
      </c>
      <c r="C67" s="116" t="s">
        <v>13</v>
      </c>
      <c r="D67" s="88" t="s">
        <v>26</v>
      </c>
      <c r="E67" s="88" t="s">
        <v>224</v>
      </c>
      <c r="F67" s="87">
        <v>517700</v>
      </c>
      <c r="G67" s="87">
        <v>284.22000000000003</v>
      </c>
      <c r="H67" s="87">
        <v>0.48</v>
      </c>
    </row>
    <row r="68" spans="2:8">
      <c r="B68" s="88" t="s">
        <v>2028</v>
      </c>
      <c r="C68" s="116" t="s">
        <v>13</v>
      </c>
      <c r="D68" s="88" t="s">
        <v>225</v>
      </c>
      <c r="E68" s="88" t="s">
        <v>226</v>
      </c>
      <c r="F68" s="87">
        <v>75000</v>
      </c>
      <c r="G68" s="87">
        <v>226.88</v>
      </c>
      <c r="H68" s="87">
        <v>0.38</v>
      </c>
    </row>
    <row r="69" spans="2:8">
      <c r="B69" s="88" t="s">
        <v>2092</v>
      </c>
      <c r="C69" s="116" t="s">
        <v>13</v>
      </c>
      <c r="D69" s="88" t="s">
        <v>192</v>
      </c>
      <c r="E69" s="88" t="s">
        <v>227</v>
      </c>
      <c r="F69" s="87">
        <v>9000</v>
      </c>
      <c r="G69" s="87">
        <v>207.06</v>
      </c>
      <c r="H69" s="87">
        <v>0.35</v>
      </c>
    </row>
    <row r="70" spans="2:8">
      <c r="B70" s="88" t="s">
        <v>2244</v>
      </c>
      <c r="C70" s="116" t="s">
        <v>13</v>
      </c>
      <c r="D70" s="88" t="s">
        <v>14</v>
      </c>
      <c r="E70" s="88" t="s">
        <v>228</v>
      </c>
      <c r="F70" s="87">
        <v>79500</v>
      </c>
      <c r="G70" s="87">
        <v>187.3</v>
      </c>
      <c r="H70" s="87">
        <v>0.32</v>
      </c>
    </row>
    <row r="71" spans="2:8">
      <c r="B71" s="88" t="s">
        <v>2192</v>
      </c>
      <c r="C71" s="116" t="s">
        <v>13</v>
      </c>
      <c r="D71" s="88" t="s">
        <v>28</v>
      </c>
      <c r="E71" s="88" t="s">
        <v>36</v>
      </c>
      <c r="F71" s="87">
        <v>-4200</v>
      </c>
      <c r="G71" s="87">
        <v>-89.87</v>
      </c>
      <c r="H71" s="87">
        <v>-0.15160000000000001</v>
      </c>
    </row>
    <row r="72" spans="2:8">
      <c r="B72" s="88" t="s">
        <v>2137</v>
      </c>
      <c r="C72" s="116" t="s">
        <v>13</v>
      </c>
      <c r="D72" s="88" t="s">
        <v>24</v>
      </c>
      <c r="E72" s="88" t="s">
        <v>25</v>
      </c>
      <c r="F72" s="87">
        <v>-16659</v>
      </c>
      <c r="G72" s="87">
        <v>-93.14</v>
      </c>
      <c r="H72" s="87">
        <v>-0.15709999999999999</v>
      </c>
    </row>
    <row r="73" spans="2:8">
      <c r="B73" s="88" t="s">
        <v>2183</v>
      </c>
      <c r="C73" s="116" t="s">
        <v>13</v>
      </c>
      <c r="D73" s="88" t="s">
        <v>14</v>
      </c>
      <c r="E73" s="88" t="s">
        <v>15</v>
      </c>
      <c r="F73" s="87">
        <v>-17875</v>
      </c>
      <c r="G73" s="87">
        <v>-107.22</v>
      </c>
      <c r="H73" s="87">
        <v>-0.18079999999999999</v>
      </c>
    </row>
    <row r="74" spans="2:8">
      <c r="B74" s="88" t="s">
        <v>2127</v>
      </c>
      <c r="C74" s="116" t="s">
        <v>13</v>
      </c>
      <c r="D74" s="88" t="s">
        <v>41</v>
      </c>
      <c r="E74" s="88" t="s">
        <v>42</v>
      </c>
      <c r="F74" s="87">
        <v>-1800</v>
      </c>
      <c r="G74" s="87">
        <v>-110.74</v>
      </c>
      <c r="H74" s="87">
        <v>-0.18679999999999999</v>
      </c>
    </row>
    <row r="75" spans="2:8">
      <c r="B75" s="88" t="s">
        <v>2143</v>
      </c>
      <c r="C75" s="116" t="s">
        <v>13</v>
      </c>
      <c r="D75" s="88" t="s">
        <v>43</v>
      </c>
      <c r="E75" s="88" t="s">
        <v>214</v>
      </c>
      <c r="F75" s="87">
        <v>-18700</v>
      </c>
      <c r="G75" s="87">
        <v>-190.81</v>
      </c>
      <c r="H75" s="87">
        <v>-0.32179999999999997</v>
      </c>
    </row>
    <row r="76" spans="2:8">
      <c r="B76" s="88" t="s">
        <v>2128</v>
      </c>
      <c r="C76" s="116" t="s">
        <v>13</v>
      </c>
      <c r="D76" s="88" t="s">
        <v>21</v>
      </c>
      <c r="E76" s="88" t="s">
        <v>22</v>
      </c>
      <c r="F76" s="87">
        <v>-9600</v>
      </c>
      <c r="G76" s="87">
        <v>-279.26</v>
      </c>
      <c r="H76" s="87">
        <v>-0.47099999999999997</v>
      </c>
    </row>
    <row r="77" spans="2:8">
      <c r="B77" s="88" t="s">
        <v>2205</v>
      </c>
      <c r="C77" s="116" t="s">
        <v>13</v>
      </c>
      <c r="D77" s="88" t="s">
        <v>26</v>
      </c>
      <c r="E77" s="88" t="s">
        <v>27</v>
      </c>
      <c r="F77" s="87">
        <v>-12300</v>
      </c>
      <c r="G77" s="87">
        <v>-313.79000000000002</v>
      </c>
      <c r="H77" s="87">
        <v>-0.5292</v>
      </c>
    </row>
    <row r="78" spans="2:8">
      <c r="B78" s="164" t="s">
        <v>64</v>
      </c>
      <c r="G78" s="165">
        <f>SUM(G15:G70)</f>
        <v>39440.47</v>
      </c>
      <c r="H78" s="165">
        <f>SUM(H15:H70)</f>
        <v>66.519999999999982</v>
      </c>
    </row>
    <row r="79" spans="2:8">
      <c r="B79" s="166" t="s">
        <v>2891</v>
      </c>
    </row>
    <row r="80" spans="2:8">
      <c r="B80" s="166" t="s">
        <v>2892</v>
      </c>
    </row>
    <row r="81" spans="2:8">
      <c r="B81" s="88" t="s">
        <v>229</v>
      </c>
      <c r="F81" s="117">
        <v>1507</v>
      </c>
      <c r="G81" s="87">
        <v>5182.3469500000001</v>
      </c>
      <c r="H81" s="89">
        <v>8.7338543592899285</v>
      </c>
    </row>
    <row r="82" spans="2:8">
      <c r="B82" s="166" t="s">
        <v>2893</v>
      </c>
    </row>
    <row r="83" spans="2:8">
      <c r="B83" s="88" t="s">
        <v>230</v>
      </c>
      <c r="C83" s="116" t="s">
        <v>13</v>
      </c>
      <c r="D83" s="125" t="s">
        <v>246</v>
      </c>
      <c r="E83" s="125" t="s">
        <v>247</v>
      </c>
      <c r="F83" s="117">
        <v>30</v>
      </c>
      <c r="G83" s="87">
        <v>67.41</v>
      </c>
      <c r="H83" s="89">
        <v>0.11360665892115426</v>
      </c>
    </row>
    <row r="84" spans="2:8">
      <c r="B84" s="88" t="s">
        <v>230</v>
      </c>
      <c r="C84" s="116" t="s">
        <v>13</v>
      </c>
      <c r="D84" s="125" t="s">
        <v>246</v>
      </c>
      <c r="E84" s="125" t="s">
        <v>247</v>
      </c>
      <c r="F84" s="117">
        <v>45</v>
      </c>
      <c r="G84" s="87">
        <v>101.11499999999999</v>
      </c>
      <c r="H84" s="89">
        <v>0.17040998838173141</v>
      </c>
    </row>
    <row r="85" spans="2:8">
      <c r="B85" s="88" t="s">
        <v>232</v>
      </c>
      <c r="C85" s="116" t="s">
        <v>13</v>
      </c>
      <c r="D85" s="125" t="s">
        <v>246</v>
      </c>
      <c r="E85" s="125" t="s">
        <v>247</v>
      </c>
      <c r="F85" s="117">
        <v>-45</v>
      </c>
      <c r="G85" s="87">
        <v>-102.33</v>
      </c>
      <c r="H85" s="89">
        <v>-0.17245763844239306</v>
      </c>
    </row>
    <row r="86" spans="2:8">
      <c r="B86" s="88" t="s">
        <v>233</v>
      </c>
      <c r="C86" s="116" t="s">
        <v>13</v>
      </c>
      <c r="D86" s="125" t="s">
        <v>246</v>
      </c>
      <c r="E86" s="125" t="s">
        <v>247</v>
      </c>
      <c r="F86" s="117">
        <v>244</v>
      </c>
      <c r="G86" s="87">
        <v>1354.2</v>
      </c>
      <c r="H86" s="89">
        <v>2.2822450305745012</v>
      </c>
    </row>
    <row r="87" spans="2:8">
      <c r="B87" s="88" t="s">
        <v>234</v>
      </c>
      <c r="C87" s="116" t="s">
        <v>13</v>
      </c>
      <c r="D87" s="125" t="s">
        <v>246</v>
      </c>
      <c r="E87" s="125" t="s">
        <v>247</v>
      </c>
      <c r="F87" s="117">
        <v>-244</v>
      </c>
      <c r="G87" s="87">
        <v>-1335.29</v>
      </c>
      <c r="H87" s="89">
        <v>-2.2503758432106227</v>
      </c>
    </row>
    <row r="88" spans="2:8">
      <c r="B88" s="88" t="s">
        <v>236</v>
      </c>
      <c r="C88" s="116" t="s">
        <v>13</v>
      </c>
      <c r="D88" s="125" t="s">
        <v>2896</v>
      </c>
      <c r="E88" s="125" t="s">
        <v>2897</v>
      </c>
      <c r="F88" s="117">
        <v>36</v>
      </c>
      <c r="G88" s="87">
        <v>1646.4960000000001</v>
      </c>
      <c r="H88" s="89">
        <v>2.7748540199828633</v>
      </c>
    </row>
    <row r="89" spans="2:8">
      <c r="B89" s="88" t="s">
        <v>237</v>
      </c>
      <c r="C89" s="116" t="s">
        <v>13</v>
      </c>
      <c r="D89" s="125" t="s">
        <v>2896</v>
      </c>
      <c r="E89" s="125" t="s">
        <v>2897</v>
      </c>
      <c r="F89" s="117">
        <v>20</v>
      </c>
      <c r="G89" s="87">
        <v>917.38</v>
      </c>
      <c r="H89" s="89">
        <v>1.5460684877776072</v>
      </c>
    </row>
    <row r="90" spans="2:8">
      <c r="B90" s="88" t="s">
        <v>238</v>
      </c>
      <c r="C90" s="116" t="s">
        <v>13</v>
      </c>
      <c r="D90" s="125" t="s">
        <v>241</v>
      </c>
      <c r="E90" s="125" t="s">
        <v>243</v>
      </c>
      <c r="F90" s="117">
        <v>250</v>
      </c>
      <c r="G90" s="87">
        <v>1144.5250000000001</v>
      </c>
      <c r="H90" s="89">
        <v>1.9288779305998234</v>
      </c>
    </row>
    <row r="91" spans="2:8">
      <c r="B91" s="88" t="s">
        <v>239</v>
      </c>
      <c r="C91" s="116" t="s">
        <v>13</v>
      </c>
      <c r="D91" s="88" t="s">
        <v>2898</v>
      </c>
      <c r="E91" s="88" t="s">
        <v>2899</v>
      </c>
      <c r="F91" s="117">
        <v>20</v>
      </c>
      <c r="G91" s="87">
        <v>38.44</v>
      </c>
      <c r="H91" s="89">
        <v>6.4783266116735946E-2</v>
      </c>
    </row>
    <row r="92" spans="2:8">
      <c r="B92" s="88" t="s">
        <v>240</v>
      </c>
      <c r="C92" s="116" t="s">
        <v>13</v>
      </c>
      <c r="D92" s="88" t="s">
        <v>2900</v>
      </c>
      <c r="E92" s="88" t="s">
        <v>2901</v>
      </c>
      <c r="F92" s="117">
        <v>65</v>
      </c>
      <c r="G92" s="87">
        <v>473.52499999999998</v>
      </c>
      <c r="H92" s="89">
        <v>0.79803579833317861</v>
      </c>
    </row>
    <row r="93" spans="2:8">
      <c r="B93" s="88" t="s">
        <v>242</v>
      </c>
      <c r="C93" s="116" t="s">
        <v>13</v>
      </c>
      <c r="D93" s="88" t="s">
        <v>2902</v>
      </c>
      <c r="E93" s="88" t="s">
        <v>2903</v>
      </c>
      <c r="F93" s="117">
        <v>27</v>
      </c>
      <c r="G93" s="87">
        <v>149.47200000000001</v>
      </c>
      <c r="H93" s="89">
        <v>0.25190646079606543</v>
      </c>
    </row>
    <row r="94" spans="2:8">
      <c r="B94" s="88" t="s">
        <v>244</v>
      </c>
      <c r="C94" s="116" t="s">
        <v>13</v>
      </c>
      <c r="D94" s="88" t="s">
        <v>2902</v>
      </c>
      <c r="E94" s="88" t="s">
        <v>2903</v>
      </c>
      <c r="F94" s="117">
        <v>1</v>
      </c>
      <c r="G94" s="87">
        <v>5.5380000000000003</v>
      </c>
      <c r="H94" s="89">
        <v>9.3332395357565989E-3</v>
      </c>
    </row>
    <row r="95" spans="2:8">
      <c r="B95" s="88" t="s">
        <v>245</v>
      </c>
      <c r="C95" s="116" t="s">
        <v>13</v>
      </c>
      <c r="D95" s="88" t="s">
        <v>2902</v>
      </c>
      <c r="E95" s="88" t="s">
        <v>2903</v>
      </c>
      <c r="F95" s="117">
        <v>-28</v>
      </c>
      <c r="G95" s="87">
        <v>-155.036</v>
      </c>
      <c r="H95" s="89">
        <v>-0.2612835183578115</v>
      </c>
    </row>
    <row r="96" spans="2:8">
      <c r="B96" s="88" t="s">
        <v>248</v>
      </c>
      <c r="C96" s="116" t="s">
        <v>13</v>
      </c>
      <c r="D96" s="125" t="s">
        <v>2904</v>
      </c>
      <c r="E96" s="125" t="s">
        <v>235</v>
      </c>
      <c r="F96" s="117">
        <v>5</v>
      </c>
      <c r="G96" s="87">
        <v>103.176</v>
      </c>
      <c r="H96" s="89">
        <v>0.17388340959574267</v>
      </c>
    </row>
    <row r="97" spans="2:9">
      <c r="B97" s="88" t="s">
        <v>249</v>
      </c>
      <c r="C97" s="116" t="s">
        <v>13</v>
      </c>
      <c r="D97" s="125" t="s">
        <v>2904</v>
      </c>
      <c r="E97" s="125" t="s">
        <v>235</v>
      </c>
      <c r="F97" s="117">
        <v>-1507</v>
      </c>
      <c r="G97" s="87">
        <v>-5182.3469500000001</v>
      </c>
      <c r="H97" s="89">
        <v>-8.7338543592899285</v>
      </c>
    </row>
    <row r="98" spans="2:9">
      <c r="B98" s="88" t="s">
        <v>250</v>
      </c>
      <c r="C98" s="116" t="s">
        <v>13</v>
      </c>
      <c r="D98" s="125" t="s">
        <v>231</v>
      </c>
      <c r="E98" s="125" t="s">
        <v>2905</v>
      </c>
      <c r="F98" s="117">
        <v>-20</v>
      </c>
      <c r="G98" s="87">
        <v>-119.24</v>
      </c>
      <c r="H98" s="89">
        <v>-0.200956208422466</v>
      </c>
    </row>
    <row r="99" spans="2:9">
      <c r="B99" s="88" t="s">
        <v>251</v>
      </c>
      <c r="C99" s="116" t="s">
        <v>13</v>
      </c>
      <c r="D99" s="125" t="s">
        <v>231</v>
      </c>
      <c r="E99" s="125" t="s">
        <v>2905</v>
      </c>
      <c r="F99" s="117">
        <v>20</v>
      </c>
      <c r="G99" s="87">
        <v>116.32</v>
      </c>
      <c r="H99" s="89">
        <v>0.19603510704211041</v>
      </c>
      <c r="I99" s="89"/>
    </row>
    <row r="100" spans="2:9">
      <c r="B100" s="166" t="s">
        <v>2894</v>
      </c>
      <c r="C100" s="167"/>
      <c r="D100" s="164"/>
      <c r="E100" s="164"/>
      <c r="F100" s="165"/>
      <c r="G100" s="165">
        <f>+G81+G83+G84+G86+G88+G89+G90+G91+G92+G93+G94+G96+G99</f>
        <v>11299.943949999999</v>
      </c>
      <c r="H100" s="165">
        <f>+H81+H83+H84+H86+H88+H89+H90+H91+H92+H93+H94+H96+H99</f>
        <v>19.043893756947195</v>
      </c>
      <c r="I100" s="168"/>
    </row>
    <row r="101" spans="2:9">
      <c r="B101" s="161" t="s">
        <v>3</v>
      </c>
      <c r="C101" s="162" t="s">
        <v>4</v>
      </c>
      <c r="D101" s="161" t="s">
        <v>65</v>
      </c>
      <c r="E101" s="161" t="s">
        <v>6</v>
      </c>
      <c r="F101" s="163" t="s">
        <v>7</v>
      </c>
      <c r="G101" s="163" t="s">
        <v>8</v>
      </c>
      <c r="H101" s="163" t="s">
        <v>9</v>
      </c>
    </row>
    <row r="102" spans="2:9">
      <c r="B102" s="164" t="s">
        <v>66</v>
      </c>
    </row>
    <row r="103" spans="2:9">
      <c r="B103" s="164" t="s">
        <v>12</v>
      </c>
    </row>
    <row r="104" spans="2:9">
      <c r="B104" s="164" t="s">
        <v>67</v>
      </c>
    </row>
    <row r="105" spans="2:9">
      <c r="B105" s="88" t="s">
        <v>252</v>
      </c>
      <c r="C105" s="116">
        <v>5.04</v>
      </c>
      <c r="D105" s="88" t="s">
        <v>69</v>
      </c>
      <c r="E105" s="88" t="s">
        <v>253</v>
      </c>
      <c r="F105" s="87">
        <v>2000000</v>
      </c>
      <c r="G105" s="87">
        <v>2121.81</v>
      </c>
      <c r="H105" s="87">
        <v>3.58</v>
      </c>
    </row>
    <row r="106" spans="2:9">
      <c r="B106" s="88" t="s">
        <v>75</v>
      </c>
      <c r="C106" s="116">
        <v>6.03</v>
      </c>
      <c r="D106" s="88" t="s">
        <v>69</v>
      </c>
      <c r="E106" s="88" t="s">
        <v>76</v>
      </c>
      <c r="F106" s="87">
        <v>1800000</v>
      </c>
      <c r="G106" s="87">
        <v>1896.84</v>
      </c>
      <c r="H106" s="87">
        <v>3.2</v>
      </c>
    </row>
    <row r="107" spans="2:9">
      <c r="B107" s="88" t="s">
        <v>254</v>
      </c>
      <c r="C107" s="116">
        <v>6.31</v>
      </c>
      <c r="D107" s="88" t="s">
        <v>69</v>
      </c>
      <c r="E107" s="88" t="s">
        <v>255</v>
      </c>
      <c r="F107" s="87">
        <v>79500</v>
      </c>
      <c r="G107" s="87">
        <v>76.489999999999995</v>
      </c>
      <c r="H107" s="87">
        <v>0.13</v>
      </c>
    </row>
    <row r="108" spans="2:9">
      <c r="B108" s="164" t="s">
        <v>99</v>
      </c>
      <c r="C108" s="167"/>
      <c r="D108" s="164"/>
      <c r="E108" s="164"/>
      <c r="F108" s="165"/>
      <c r="G108" s="165">
        <f>SUM(G101:G107)</f>
        <v>4095.1399999999994</v>
      </c>
      <c r="H108" s="165">
        <f>SUM(H101:H107)</f>
        <v>6.91</v>
      </c>
    </row>
    <row r="109" spans="2:9">
      <c r="B109" s="164" t="s">
        <v>256</v>
      </c>
    </row>
    <row r="110" spans="2:9">
      <c r="B110" s="88" t="s">
        <v>257</v>
      </c>
      <c r="C110" s="116">
        <v>5.09</v>
      </c>
      <c r="D110" s="88" t="s">
        <v>104</v>
      </c>
      <c r="E110" s="88" t="s">
        <v>258</v>
      </c>
      <c r="F110" s="87">
        <v>50</v>
      </c>
      <c r="G110" s="87">
        <v>530.42999999999995</v>
      </c>
      <c r="H110" s="87">
        <v>0.89</v>
      </c>
    </row>
    <row r="111" spans="2:9">
      <c r="B111" s="88" t="s">
        <v>259</v>
      </c>
      <c r="C111" s="116">
        <v>5.36</v>
      </c>
      <c r="D111" s="88" t="s">
        <v>104</v>
      </c>
      <c r="E111" s="88" t="s">
        <v>260</v>
      </c>
      <c r="F111" s="87">
        <v>30</v>
      </c>
      <c r="G111" s="87">
        <v>306.81</v>
      </c>
      <c r="H111" s="87">
        <v>0.52</v>
      </c>
    </row>
    <row r="112" spans="2:9">
      <c r="B112" s="164" t="s">
        <v>144</v>
      </c>
      <c r="C112" s="167"/>
      <c r="D112" s="164"/>
      <c r="E112" s="164"/>
      <c r="F112" s="165"/>
      <c r="G112" s="165">
        <f>SUM(G109:G111)</f>
        <v>837.24</v>
      </c>
      <c r="H112" s="165">
        <f>SUM(H109:H111)</f>
        <v>1.4100000000000001</v>
      </c>
    </row>
    <row r="113" spans="2:10">
      <c r="B113" s="164" t="s">
        <v>2885</v>
      </c>
    </row>
    <row r="114" spans="2:10">
      <c r="B114" s="88" t="s">
        <v>261</v>
      </c>
      <c r="G114" s="87">
        <v>1335</v>
      </c>
      <c r="H114" s="87">
        <v>2.2515785494741305</v>
      </c>
    </row>
    <row r="115" spans="2:10">
      <c r="B115" s="164" t="s">
        <v>3025</v>
      </c>
      <c r="C115" s="167"/>
      <c r="D115" s="164"/>
      <c r="E115" s="164"/>
      <c r="G115" s="165">
        <f>SUM(G113:G114)</f>
        <v>1335</v>
      </c>
      <c r="H115" s="165">
        <v>2.2515785494741305</v>
      </c>
      <c r="I115" s="164"/>
    </row>
    <row r="116" spans="2:10">
      <c r="B116" s="164" t="s">
        <v>262</v>
      </c>
      <c r="C116" s="167"/>
      <c r="D116" s="164"/>
      <c r="E116" s="164"/>
      <c r="F116" s="165"/>
      <c r="G116" s="165">
        <v>10032.219999999999</v>
      </c>
      <c r="H116" s="165">
        <v>16.91</v>
      </c>
    </row>
    <row r="117" spans="2:10">
      <c r="B117" s="164" t="s">
        <v>153</v>
      </c>
      <c r="C117" s="167"/>
      <c r="D117" s="164"/>
      <c r="E117" s="164"/>
      <c r="F117" s="165"/>
      <c r="G117" s="165">
        <f>SUM(G15:G70,G81,G83:G84,G86,G88:G94,G96,G99,G108,G112,G115,G116)</f>
        <v>67040.013949999993</v>
      </c>
      <c r="H117" s="165">
        <f>(G117/G119)*100</f>
        <v>113.06805795225952</v>
      </c>
      <c r="J117" s="168"/>
    </row>
    <row r="118" spans="2:10">
      <c r="B118" s="164" t="s">
        <v>154</v>
      </c>
      <c r="C118" s="167"/>
      <c r="D118" s="164"/>
      <c r="E118" s="164"/>
      <c r="F118" s="165"/>
      <c r="G118" s="165">
        <f>(G119-G117)</f>
        <v>-7748.2783668999909</v>
      </c>
      <c r="H118" s="165">
        <f>(G118/G119)*100</f>
        <v>-13.068057952259526</v>
      </c>
    </row>
    <row r="119" spans="2:10">
      <c r="B119" s="164" t="s">
        <v>155</v>
      </c>
      <c r="C119" s="167"/>
      <c r="D119" s="164"/>
      <c r="E119" s="164"/>
      <c r="F119" s="165"/>
      <c r="G119" s="165">
        <v>59291.735583100002</v>
      </c>
      <c r="H119" s="165">
        <v>100</v>
      </c>
    </row>
    <row r="120" spans="2:10">
      <c r="B120" s="88" t="s">
        <v>156</v>
      </c>
    </row>
    <row r="121" spans="2:10">
      <c r="B121" s="88" t="s">
        <v>157</v>
      </c>
    </row>
    <row r="123" spans="2:10" ht="25.5">
      <c r="B123" s="169" t="s">
        <v>158</v>
      </c>
      <c r="C123" s="116" t="s">
        <v>159</v>
      </c>
    </row>
    <row r="124" spans="2:10">
      <c r="B124" s="164"/>
    </row>
    <row r="125" spans="2:10">
      <c r="B125" s="164" t="s">
        <v>160</v>
      </c>
    </row>
    <row r="126" spans="2:10">
      <c r="B126" s="164" t="s">
        <v>161</v>
      </c>
    </row>
    <row r="127" spans="2:10">
      <c r="B127" s="164" t="s">
        <v>162</v>
      </c>
    </row>
    <row r="128" spans="2:10">
      <c r="B128" s="164" t="s">
        <v>263</v>
      </c>
      <c r="C128" s="167"/>
    </row>
    <row r="129" spans="2:12">
      <c r="B129" s="164" t="s">
        <v>264</v>
      </c>
      <c r="C129" s="167"/>
    </row>
    <row r="130" spans="2:12">
      <c r="B130" s="164" t="s">
        <v>265</v>
      </c>
      <c r="C130" s="167"/>
    </row>
    <row r="131" spans="2:12">
      <c r="B131" s="164" t="s">
        <v>266</v>
      </c>
      <c r="C131" s="167"/>
    </row>
    <row r="132" spans="2:12">
      <c r="B132" s="164" t="s">
        <v>267</v>
      </c>
      <c r="C132" s="167"/>
    </row>
    <row r="133" spans="2:12">
      <c r="B133" s="164" t="s">
        <v>268</v>
      </c>
      <c r="C133" s="167"/>
    </row>
    <row r="134" spans="2:12">
      <c r="B134" s="164" t="s">
        <v>269</v>
      </c>
      <c r="C134" s="167"/>
    </row>
    <row r="135" spans="2:12">
      <c r="B135" s="164" t="s">
        <v>270</v>
      </c>
      <c r="C135" s="167"/>
    </row>
    <row r="136" spans="2:12">
      <c r="B136" s="164" t="s">
        <v>2369</v>
      </c>
      <c r="C136" s="167"/>
    </row>
    <row r="137" spans="2:12">
      <c r="B137" s="164" t="s">
        <v>175</v>
      </c>
    </row>
    <row r="138" spans="2:12">
      <c r="B138" s="164" t="s">
        <v>176</v>
      </c>
    </row>
    <row r="140" spans="2:12" s="214" customFormat="1" ht="14.25">
      <c r="B140" s="251"/>
      <c r="C140" s="252"/>
      <c r="D140" s="252"/>
      <c r="E140" s="252"/>
      <c r="F140" s="215"/>
      <c r="G140" s="215"/>
      <c r="H140" s="215"/>
      <c r="L140" s="216"/>
    </row>
    <row r="141" spans="2:12" s="214" customFormat="1" ht="14.25">
      <c r="B141" s="245" t="s">
        <v>3036</v>
      </c>
      <c r="C141" s="20"/>
      <c r="D141" s="253"/>
      <c r="E141" s="253"/>
      <c r="F141" s="215"/>
      <c r="G141" s="215"/>
      <c r="H141" s="215"/>
    </row>
    <row r="142" spans="2:12" s="214" customFormat="1" ht="25.5">
      <c r="B142" s="246" t="s">
        <v>2535</v>
      </c>
      <c r="C142" s="246" t="s">
        <v>3029</v>
      </c>
      <c r="D142" s="254"/>
      <c r="E142" s="244"/>
      <c r="F142" s="215"/>
      <c r="G142" s="215"/>
      <c r="H142" s="215"/>
    </row>
    <row r="143" spans="2:12" s="214" customFormat="1">
      <c r="B143" s="247" t="s">
        <v>3030</v>
      </c>
      <c r="C143" s="248">
        <v>1500</v>
      </c>
      <c r="D143" s="254"/>
      <c r="E143" s="244"/>
      <c r="F143" s="215"/>
      <c r="G143" s="215"/>
      <c r="H143" s="215"/>
    </row>
    <row r="144" spans="2:12" s="214" customFormat="1">
      <c r="B144" s="247" t="s">
        <v>3031</v>
      </c>
      <c r="C144" s="248">
        <v>1335</v>
      </c>
      <c r="D144" s="254"/>
      <c r="E144" s="244"/>
      <c r="F144" s="215"/>
      <c r="G144" s="215"/>
      <c r="H144" s="215"/>
    </row>
    <row r="145" spans="2:8" s="214" customFormat="1">
      <c r="B145" s="247" t="s">
        <v>3032</v>
      </c>
      <c r="C145" s="248">
        <v>0</v>
      </c>
      <c r="D145" s="254"/>
      <c r="E145" s="244"/>
      <c r="F145" s="215"/>
      <c r="G145" s="215"/>
      <c r="H145" s="215"/>
    </row>
    <row r="146" spans="2:8" s="214" customFormat="1">
      <c r="B146" s="247" t="s">
        <v>3033</v>
      </c>
      <c r="C146" s="248">
        <v>0</v>
      </c>
      <c r="D146" s="254"/>
      <c r="E146" s="244"/>
      <c r="F146" s="215"/>
      <c r="G146" s="215"/>
      <c r="H146" s="215"/>
    </row>
    <row r="147" spans="2:8" s="214" customFormat="1">
      <c r="B147" s="13" t="s">
        <v>3034</v>
      </c>
      <c r="C147" s="248">
        <v>0</v>
      </c>
      <c r="D147" s="254"/>
      <c r="E147" s="244"/>
      <c r="F147" s="215"/>
      <c r="G147" s="215"/>
      <c r="H147" s="215"/>
    </row>
    <row r="148" spans="2:8" s="214" customFormat="1">
      <c r="B148" s="249" t="s">
        <v>3035</v>
      </c>
      <c r="C148" s="250">
        <f>SUM(C143:C147)</f>
        <v>2835</v>
      </c>
      <c r="D148" s="254"/>
      <c r="E148" s="244"/>
      <c r="F148" s="215"/>
      <c r="G148" s="215"/>
      <c r="H148" s="215"/>
    </row>
    <row r="149" spans="2:8" s="214" customFormat="1">
      <c r="C149" s="255"/>
      <c r="D149" s="256"/>
      <c r="E149" s="255"/>
      <c r="F149" s="257"/>
      <c r="G149" s="215"/>
      <c r="H149" s="215"/>
    </row>
    <row r="150" spans="2:8" s="214" customFormat="1">
      <c r="C150" s="242"/>
      <c r="F150" s="215"/>
      <c r="G150" s="215"/>
      <c r="H150" s="215"/>
    </row>
    <row r="152" spans="2:8" ht="15">
      <c r="B152" s="150" t="s">
        <v>2546</v>
      </c>
      <c r="C152" s="151">
        <v>44255</v>
      </c>
    </row>
    <row r="153" spans="2:8" s="122" customFormat="1" ht="45">
      <c r="B153" s="171" t="s">
        <v>2547</v>
      </c>
      <c r="C153" s="171" t="s">
        <v>2548</v>
      </c>
      <c r="D153" s="90" t="s">
        <v>2549</v>
      </c>
      <c r="E153" s="171" t="s">
        <v>2550</v>
      </c>
      <c r="F153" s="171" t="s">
        <v>2551</v>
      </c>
      <c r="G153" s="172"/>
      <c r="H153" s="172"/>
    </row>
    <row r="154" spans="2:8" ht="15">
      <c r="B154" s="134" t="s">
        <v>2571</v>
      </c>
      <c r="C154" s="173">
        <v>-16659</v>
      </c>
      <c r="D154" s="174">
        <v>571.36620847905795</v>
      </c>
      <c r="E154" s="174">
        <v>559.1</v>
      </c>
      <c r="F154" s="273">
        <v>2835</v>
      </c>
    </row>
    <row r="155" spans="2:8" ht="15">
      <c r="B155" s="134" t="s">
        <v>2594</v>
      </c>
      <c r="C155" s="173">
        <v>-4200</v>
      </c>
      <c r="D155" s="174">
        <v>2194.6682526232698</v>
      </c>
      <c r="E155" s="174">
        <v>2139.75</v>
      </c>
      <c r="F155" s="274"/>
    </row>
    <row r="156" spans="2:8" ht="15">
      <c r="B156" s="134" t="s">
        <v>2596</v>
      </c>
      <c r="C156" s="173">
        <v>-12300</v>
      </c>
      <c r="D156" s="174">
        <v>2690.4813975186098</v>
      </c>
      <c r="E156" s="174">
        <v>2551.15</v>
      </c>
      <c r="F156" s="274"/>
    </row>
    <row r="157" spans="2:8" ht="15">
      <c r="B157" s="134" t="s">
        <v>2601</v>
      </c>
      <c r="C157" s="173">
        <v>-17875</v>
      </c>
      <c r="D157" s="174">
        <v>627.34172396136103</v>
      </c>
      <c r="E157" s="174">
        <v>599.85</v>
      </c>
      <c r="F157" s="274"/>
    </row>
    <row r="158" spans="2:8" ht="15">
      <c r="B158" s="134" t="s">
        <v>2616</v>
      </c>
      <c r="C158" s="173">
        <v>-18700</v>
      </c>
      <c r="D158" s="174">
        <v>1018.48154410241</v>
      </c>
      <c r="E158" s="174">
        <v>1020.4</v>
      </c>
      <c r="F158" s="274"/>
    </row>
    <row r="159" spans="2:8" ht="15">
      <c r="B159" s="134" t="s">
        <v>2660</v>
      </c>
      <c r="C159" s="173">
        <v>-9600</v>
      </c>
      <c r="D159" s="174">
        <v>3022.69257093023</v>
      </c>
      <c r="E159" s="174">
        <v>2909</v>
      </c>
      <c r="F159" s="274"/>
    </row>
    <row r="160" spans="2:8" ht="15">
      <c r="B160" s="134" t="s">
        <v>2665</v>
      </c>
      <c r="C160" s="173">
        <v>-1800</v>
      </c>
      <c r="D160" s="174">
        <v>6268.88120504587</v>
      </c>
      <c r="E160" s="174">
        <v>6152.45</v>
      </c>
      <c r="F160" s="275"/>
    </row>
    <row r="163" spans="2:5" ht="15.75">
      <c r="B163" s="144" t="s">
        <v>2671</v>
      </c>
      <c r="C163" s="98" t="s">
        <v>2846</v>
      </c>
      <c r="D163" s="145"/>
      <c r="E163" s="146"/>
    </row>
    <row r="164" spans="2:5" ht="15">
      <c r="B164" s="134" t="s">
        <v>2687</v>
      </c>
      <c r="C164" s="135">
        <v>1</v>
      </c>
    </row>
    <row r="165" spans="2:5" ht="15">
      <c r="B165" s="134" t="s">
        <v>2922</v>
      </c>
      <c r="C165" s="135">
        <v>1</v>
      </c>
    </row>
    <row r="166" spans="2:5" ht="15">
      <c r="B166" s="134" t="s">
        <v>2718</v>
      </c>
      <c r="C166" s="135">
        <v>1</v>
      </c>
    </row>
    <row r="167" spans="2:5" ht="15">
      <c r="B167" s="134" t="s">
        <v>2720</v>
      </c>
      <c r="C167" s="135">
        <v>1</v>
      </c>
    </row>
    <row r="168" spans="2:5" ht="15">
      <c r="B168" s="134" t="s">
        <v>2721</v>
      </c>
      <c r="C168" s="135">
        <v>1</v>
      </c>
    </row>
    <row r="169" spans="2:5" ht="15">
      <c r="B169" s="134" t="s">
        <v>2723</v>
      </c>
      <c r="C169" s="135">
        <v>1</v>
      </c>
    </row>
    <row r="170" spans="2:5" ht="15">
      <c r="B170" s="134" t="s">
        <v>2949</v>
      </c>
      <c r="C170" s="135">
        <v>1</v>
      </c>
    </row>
    <row r="171" spans="2:5" ht="15">
      <c r="B171" s="134" t="s">
        <v>2826</v>
      </c>
      <c r="C171" s="135">
        <v>1</v>
      </c>
    </row>
    <row r="172" spans="2:5" ht="15">
      <c r="B172" s="134" t="s">
        <v>2730</v>
      </c>
      <c r="C172" s="135">
        <v>1</v>
      </c>
    </row>
    <row r="173" spans="2:5" ht="15">
      <c r="B173" s="134" t="s">
        <v>2732</v>
      </c>
      <c r="C173" s="135">
        <v>1</v>
      </c>
    </row>
    <row r="174" spans="2:5" ht="15">
      <c r="B174" s="134" t="s">
        <v>2744</v>
      </c>
      <c r="C174" s="135">
        <v>1</v>
      </c>
    </row>
    <row r="175" spans="2:5" ht="15">
      <c r="B175" s="134" t="s">
        <v>2966</v>
      </c>
      <c r="C175" s="135">
        <v>1</v>
      </c>
    </row>
    <row r="176" spans="2:5" ht="15">
      <c r="B176" s="134" t="s">
        <v>2796</v>
      </c>
      <c r="C176" s="135">
        <v>1</v>
      </c>
    </row>
    <row r="177" spans="2:5" ht="15">
      <c r="B177" s="134" t="s">
        <v>3006</v>
      </c>
      <c r="C177" s="135">
        <v>1</v>
      </c>
    </row>
    <row r="178" spans="2:5" ht="15">
      <c r="B178" s="134" t="s">
        <v>2801</v>
      </c>
      <c r="C178" s="135">
        <v>1</v>
      </c>
    </row>
    <row r="179" spans="2:5" ht="15">
      <c r="B179" s="134" t="s">
        <v>3011</v>
      </c>
      <c r="C179" s="135">
        <v>1</v>
      </c>
    </row>
    <row r="182" spans="2:5" ht="15.75">
      <c r="B182" s="144" t="s">
        <v>2828</v>
      </c>
      <c r="C182" s="98" t="s">
        <v>2846</v>
      </c>
      <c r="D182" s="145"/>
      <c r="E182" s="146"/>
    </row>
    <row r="183" spans="2:5" ht="15">
      <c r="B183" s="134" t="s">
        <v>2687</v>
      </c>
      <c r="C183" s="135">
        <v>1</v>
      </c>
    </row>
    <row r="184" spans="2:5" ht="15">
      <c r="B184" s="134" t="s">
        <v>2922</v>
      </c>
      <c r="C184" s="135">
        <v>1</v>
      </c>
    </row>
    <row r="185" spans="2:5" ht="15">
      <c r="B185" s="134" t="s">
        <v>2718</v>
      </c>
      <c r="C185" s="135">
        <v>1</v>
      </c>
    </row>
    <row r="186" spans="2:5" ht="15">
      <c r="B186" s="134" t="s">
        <v>2720</v>
      </c>
      <c r="C186" s="135">
        <v>1</v>
      </c>
    </row>
    <row r="187" spans="2:5" ht="15">
      <c r="B187" s="134" t="s">
        <v>2721</v>
      </c>
      <c r="C187" s="135">
        <v>1</v>
      </c>
    </row>
    <row r="188" spans="2:5" ht="15">
      <c r="B188" s="134" t="s">
        <v>2723</v>
      </c>
      <c r="C188" s="135">
        <v>1</v>
      </c>
    </row>
    <row r="189" spans="2:5" ht="15">
      <c r="B189" s="134" t="s">
        <v>2949</v>
      </c>
      <c r="C189" s="135">
        <v>1</v>
      </c>
    </row>
    <row r="190" spans="2:5" ht="15">
      <c r="B190" s="134" t="s">
        <v>2826</v>
      </c>
      <c r="C190" s="135">
        <v>1</v>
      </c>
    </row>
    <row r="191" spans="2:5" ht="15">
      <c r="B191" s="134" t="s">
        <v>2730</v>
      </c>
      <c r="C191" s="135">
        <v>1</v>
      </c>
    </row>
    <row r="192" spans="2:5" ht="15">
      <c r="B192" s="134" t="s">
        <v>2732</v>
      </c>
      <c r="C192" s="135">
        <v>1</v>
      </c>
    </row>
    <row r="193" spans="2:5" ht="15">
      <c r="B193" s="134" t="s">
        <v>2744</v>
      </c>
      <c r="C193" s="135">
        <v>1</v>
      </c>
    </row>
    <row r="194" spans="2:5" ht="15">
      <c r="B194" s="134" t="s">
        <v>2966</v>
      </c>
      <c r="C194" s="135">
        <v>1</v>
      </c>
    </row>
    <row r="195" spans="2:5" ht="15">
      <c r="B195" s="134" t="s">
        <v>2796</v>
      </c>
      <c r="C195" s="135">
        <v>1</v>
      </c>
    </row>
    <row r="196" spans="2:5" ht="15">
      <c r="B196" s="134" t="s">
        <v>3006</v>
      </c>
      <c r="C196" s="135">
        <v>1</v>
      </c>
    </row>
    <row r="197" spans="2:5" ht="15">
      <c r="B197" s="134" t="s">
        <v>2801</v>
      </c>
      <c r="C197" s="135">
        <v>1</v>
      </c>
    </row>
    <row r="198" spans="2:5" ht="15">
      <c r="B198" s="134" t="s">
        <v>3011</v>
      </c>
      <c r="C198" s="135">
        <v>1</v>
      </c>
    </row>
    <row r="201" spans="2:5" ht="15.75">
      <c r="B201" s="147" t="s">
        <v>2808</v>
      </c>
      <c r="C201" s="111" t="s">
        <v>2820</v>
      </c>
      <c r="D201" s="145"/>
      <c r="E201" s="146"/>
    </row>
    <row r="202" spans="2:5" ht="15">
      <c r="B202" s="134" t="s">
        <v>2687</v>
      </c>
      <c r="C202" s="136">
        <v>9711642.2599999998</v>
      </c>
    </row>
    <row r="203" spans="2:5" ht="15">
      <c r="B203" s="134" t="s">
        <v>2922</v>
      </c>
      <c r="C203" s="136">
        <v>9738437.709999999</v>
      </c>
    </row>
    <row r="204" spans="2:5" ht="15">
      <c r="B204" s="134" t="s">
        <v>2718</v>
      </c>
      <c r="C204" s="136">
        <v>9174719.1199999992</v>
      </c>
    </row>
    <row r="205" spans="2:5" ht="15">
      <c r="B205" s="134" t="s">
        <v>2720</v>
      </c>
      <c r="C205" s="136">
        <v>33239151</v>
      </c>
    </row>
    <row r="206" spans="2:5" ht="15">
      <c r="B206" s="134" t="s">
        <v>2721</v>
      </c>
      <c r="C206" s="136">
        <v>33326738</v>
      </c>
    </row>
    <row r="207" spans="2:5" ht="15">
      <c r="B207" s="134" t="s">
        <v>2723</v>
      </c>
      <c r="C207" s="136">
        <v>11098766.25</v>
      </c>
    </row>
    <row r="208" spans="2:5" ht="15">
      <c r="B208" s="134" t="s">
        <v>2949</v>
      </c>
      <c r="C208" s="136">
        <v>11136523</v>
      </c>
    </row>
    <row r="209" spans="2:3" ht="15">
      <c r="B209" s="134" t="s">
        <v>2826</v>
      </c>
      <c r="C209" s="136">
        <v>754227</v>
      </c>
    </row>
    <row r="210" spans="2:3" ht="15">
      <c r="B210" s="134" t="s">
        <v>2730</v>
      </c>
      <c r="C210" s="136">
        <v>2674893.42</v>
      </c>
    </row>
    <row r="211" spans="2:3" ht="15">
      <c r="B211" s="134" t="s">
        <v>2732</v>
      </c>
      <c r="C211" s="136">
        <v>9955145.4000000004</v>
      </c>
    </row>
    <row r="212" spans="2:3" ht="15">
      <c r="B212" s="134" t="s">
        <v>2744</v>
      </c>
      <c r="C212" s="136">
        <v>22440995.170000002</v>
      </c>
    </row>
    <row r="213" spans="2:3" ht="15">
      <c r="B213" s="134" t="s">
        <v>2966</v>
      </c>
      <c r="C213" s="136">
        <v>59770280.140000001</v>
      </c>
    </row>
    <row r="214" spans="2:3" ht="15">
      <c r="B214" s="134" t="s">
        <v>2796</v>
      </c>
      <c r="C214" s="136">
        <v>29160855.359999999</v>
      </c>
    </row>
    <row r="215" spans="2:3" ht="15">
      <c r="B215" s="134" t="s">
        <v>3006</v>
      </c>
      <c r="C215" s="136">
        <v>29240578.359999999</v>
      </c>
    </row>
    <row r="216" spans="2:3" ht="15">
      <c r="B216" s="134" t="s">
        <v>2801</v>
      </c>
      <c r="C216" s="136">
        <v>11229755.939999999</v>
      </c>
    </row>
    <row r="217" spans="2:3" ht="15">
      <c r="B217" s="134" t="s">
        <v>3011</v>
      </c>
      <c r="C217" s="136">
        <v>11266141.960000001</v>
      </c>
    </row>
    <row r="218" spans="2:3" ht="15.75">
      <c r="C218" s="155">
        <f>SUM(C202:C217)</f>
        <v>293918850.09000003</v>
      </c>
    </row>
    <row r="221" spans="2:3" ht="15.75">
      <c r="B221" s="147" t="s">
        <v>2810</v>
      </c>
      <c r="C221" s="98" t="s">
        <v>2820</v>
      </c>
    </row>
    <row r="222" spans="2:3" ht="15">
      <c r="B222" s="134" t="s">
        <v>2687</v>
      </c>
      <c r="C222" s="136">
        <v>9994529.9399999995</v>
      </c>
    </row>
    <row r="223" spans="2:3" ht="15">
      <c r="B223" s="134" t="s">
        <v>2922</v>
      </c>
      <c r="C223" s="136">
        <v>9738437.709999999</v>
      </c>
    </row>
    <row r="224" spans="2:3" ht="15">
      <c r="B224" s="134" t="s">
        <v>2718</v>
      </c>
      <c r="C224" s="136">
        <v>9174719.1199999992</v>
      </c>
    </row>
    <row r="225" spans="2:3" ht="15">
      <c r="B225" s="134" t="s">
        <v>2720</v>
      </c>
      <c r="C225" s="136">
        <v>29864071.030000001</v>
      </c>
    </row>
    <row r="226" spans="2:3" ht="15">
      <c r="B226" s="134" t="s">
        <v>2721</v>
      </c>
      <c r="C226" s="136">
        <v>33326738</v>
      </c>
    </row>
    <row r="227" spans="2:3" ht="15">
      <c r="B227" s="134" t="s">
        <v>2723</v>
      </c>
      <c r="C227" s="136">
        <v>9721378.1400000006</v>
      </c>
    </row>
    <row r="228" spans="2:3" ht="15">
      <c r="B228" s="134" t="s">
        <v>2949</v>
      </c>
      <c r="C228" s="136">
        <v>11136523</v>
      </c>
    </row>
    <row r="229" spans="2:3" ht="15">
      <c r="B229" s="134" t="s">
        <v>2826</v>
      </c>
      <c r="C229" s="136">
        <v>735483.54</v>
      </c>
    </row>
    <row r="230" spans="2:3" ht="15">
      <c r="B230" s="134" t="s">
        <v>2730</v>
      </c>
      <c r="C230" s="136">
        <v>2685880.06</v>
      </c>
    </row>
    <row r="231" spans="2:3" ht="15">
      <c r="B231" s="134" t="s">
        <v>2732</v>
      </c>
      <c r="C231" s="136">
        <v>10001200</v>
      </c>
    </row>
    <row r="232" spans="2:3" ht="15">
      <c r="B232" s="134" t="s">
        <v>2744</v>
      </c>
      <c r="C232" s="136">
        <v>21482363.73</v>
      </c>
    </row>
    <row r="233" spans="2:3" ht="15">
      <c r="B233" s="134" t="s">
        <v>2966</v>
      </c>
      <c r="C233" s="136">
        <v>59651686.339999989</v>
      </c>
    </row>
    <row r="234" spans="2:3" ht="15">
      <c r="B234" s="134" t="s">
        <v>2796</v>
      </c>
      <c r="C234" s="136">
        <v>30225420.52</v>
      </c>
    </row>
    <row r="235" spans="2:3" ht="15">
      <c r="B235" s="134" t="s">
        <v>3006</v>
      </c>
      <c r="C235" s="136">
        <v>29240578.359999999</v>
      </c>
    </row>
    <row r="236" spans="2:3" ht="15">
      <c r="B236" s="134" t="s">
        <v>2801</v>
      </c>
      <c r="C236" s="136">
        <v>9920340.879999999</v>
      </c>
    </row>
    <row r="237" spans="2:3" ht="15">
      <c r="B237" s="134" t="s">
        <v>3011</v>
      </c>
      <c r="C237" s="136">
        <v>11266141.960000001</v>
      </c>
    </row>
    <row r="238" spans="2:3" ht="15.75">
      <c r="C238" s="155">
        <f>SUM(C222:C237)</f>
        <v>288165492.32999998</v>
      </c>
    </row>
    <row r="240" spans="2:3" ht="15.75">
      <c r="B240" s="149" t="s">
        <v>2829</v>
      </c>
      <c r="C240" s="155">
        <f>+C238-C218</f>
        <v>-5753357.7600000501</v>
      </c>
    </row>
    <row r="243" spans="2:11" ht="15">
      <c r="B243" s="150" t="s">
        <v>2840</v>
      </c>
      <c r="C243" s="151">
        <v>44255</v>
      </c>
      <c r="D243" s="125"/>
      <c r="E243" s="125"/>
      <c r="F243" s="152"/>
      <c r="I243" s="115"/>
      <c r="J243" s="115"/>
      <c r="K243" s="115"/>
    </row>
    <row r="244" spans="2:11" ht="38.25">
      <c r="B244" s="170" t="s">
        <v>2547</v>
      </c>
      <c r="C244" s="170" t="s">
        <v>2548</v>
      </c>
      <c r="D244" s="108" t="s">
        <v>2549</v>
      </c>
      <c r="E244" s="170" t="s">
        <v>2550</v>
      </c>
      <c r="F244" s="170" t="s">
        <v>2551</v>
      </c>
      <c r="I244" s="115"/>
      <c r="J244" s="115"/>
      <c r="K244" s="115"/>
    </row>
    <row r="245" spans="2:11">
      <c r="B245" s="118" t="s">
        <v>249</v>
      </c>
      <c r="C245" s="119">
        <v>-1507</v>
      </c>
      <c r="D245" s="120">
        <v>67706.542366290596</v>
      </c>
      <c r="E245" s="120">
        <v>68777</v>
      </c>
      <c r="F245" s="276" t="s">
        <v>2830</v>
      </c>
      <c r="G245" s="89"/>
      <c r="H245" s="89">
        <v>8.7338543592899285</v>
      </c>
    </row>
    <row r="246" spans="2:11">
      <c r="B246" s="118" t="s">
        <v>230</v>
      </c>
      <c r="C246" s="119">
        <v>45</v>
      </c>
      <c r="D246" s="120">
        <v>2341.25823466667</v>
      </c>
      <c r="E246" s="120">
        <v>2247</v>
      </c>
      <c r="F246" s="277"/>
      <c r="G246" s="89"/>
      <c r="H246" s="89">
        <v>0.17040998838173141</v>
      </c>
    </row>
    <row r="247" spans="2:11">
      <c r="B247" s="118" t="s">
        <v>232</v>
      </c>
      <c r="C247" s="119">
        <v>-45</v>
      </c>
      <c r="D247" s="120">
        <v>2389.6462044444402</v>
      </c>
      <c r="E247" s="120">
        <v>2274</v>
      </c>
      <c r="F247" s="277"/>
      <c r="G247" s="89"/>
      <c r="H247" s="89">
        <v>-0.17245763844239306</v>
      </c>
    </row>
    <row r="248" spans="2:11">
      <c r="B248" s="118" t="s">
        <v>233</v>
      </c>
      <c r="C248" s="119">
        <v>244</v>
      </c>
      <c r="D248" s="120">
        <v>22208.944304918001</v>
      </c>
      <c r="E248" s="120">
        <v>22200</v>
      </c>
      <c r="F248" s="277"/>
      <c r="G248" s="89"/>
      <c r="H248" s="89">
        <v>2.2822450305745012</v>
      </c>
    </row>
    <row r="249" spans="2:11">
      <c r="B249" s="118" t="s">
        <v>234</v>
      </c>
      <c r="C249" s="119">
        <v>-244</v>
      </c>
      <c r="D249" s="120">
        <v>21763.046121311501</v>
      </c>
      <c r="E249" s="120">
        <v>21890</v>
      </c>
      <c r="F249" s="277"/>
      <c r="G249" s="89"/>
      <c r="H249" s="89">
        <v>-2.2503758432106227</v>
      </c>
    </row>
    <row r="250" spans="2:11">
      <c r="B250" s="118" t="s">
        <v>242</v>
      </c>
      <c r="C250" s="119">
        <v>27</v>
      </c>
      <c r="D250" s="120">
        <v>5329.8043925925904</v>
      </c>
      <c r="E250" s="120">
        <v>5536</v>
      </c>
      <c r="F250" s="277"/>
      <c r="G250" s="89"/>
      <c r="H250" s="89">
        <v>0.25190646079606543</v>
      </c>
    </row>
    <row r="251" spans="2:11">
      <c r="B251" s="118" t="s">
        <v>244</v>
      </c>
      <c r="C251" s="119">
        <v>1</v>
      </c>
      <c r="D251" s="120">
        <v>5350.7415000000001</v>
      </c>
      <c r="E251" s="120">
        <v>5538</v>
      </c>
      <c r="F251" s="277"/>
      <c r="G251" s="89"/>
      <c r="H251" s="89">
        <v>9.3332395357565989E-3</v>
      </c>
    </row>
    <row r="252" spans="2:11">
      <c r="B252" s="118" t="s">
        <v>245</v>
      </c>
      <c r="C252" s="119">
        <v>-28</v>
      </c>
      <c r="D252" s="120">
        <v>5334.8672464285701</v>
      </c>
      <c r="E252" s="120">
        <v>5537</v>
      </c>
      <c r="F252" s="277"/>
      <c r="G252" s="89"/>
      <c r="H252" s="89">
        <v>-0.2612835183578115</v>
      </c>
    </row>
    <row r="253" spans="2:11">
      <c r="B253" s="118" t="s">
        <v>250</v>
      </c>
      <c r="C253" s="119">
        <v>-20</v>
      </c>
      <c r="D253" s="120">
        <v>1131.22767</v>
      </c>
      <c r="E253" s="120">
        <v>1192.4000000000001</v>
      </c>
      <c r="F253" s="277"/>
      <c r="G253" s="89"/>
      <c r="H253" s="89">
        <v>-0.200956208422466</v>
      </c>
    </row>
    <row r="254" spans="2:11">
      <c r="B254" s="118" t="s">
        <v>251</v>
      </c>
      <c r="C254" s="119">
        <v>20</v>
      </c>
      <c r="D254" s="120">
        <v>1129.556525</v>
      </c>
      <c r="E254" s="120">
        <v>1163.2</v>
      </c>
      <c r="F254" s="278"/>
      <c r="G254" s="89"/>
      <c r="H254" s="89">
        <v>0.19603510704211041</v>
      </c>
    </row>
    <row r="256" spans="2:11">
      <c r="B256" s="164" t="s">
        <v>2841</v>
      </c>
      <c r="C256" s="168"/>
      <c r="G256" s="109"/>
      <c r="H256" s="165">
        <f>+H245+H246+H248+H250+H251+H254</f>
        <v>11.643784185620094</v>
      </c>
      <c r="I256" s="115"/>
      <c r="J256" s="115"/>
      <c r="K256" s="115"/>
    </row>
    <row r="257" spans="2:11">
      <c r="C257" s="168"/>
      <c r="G257" s="109"/>
      <c r="I257" s="115"/>
      <c r="J257" s="115"/>
      <c r="K257" s="115"/>
    </row>
    <row r="258" spans="2:11" ht="25.5">
      <c r="B258" s="175" t="s">
        <v>2895</v>
      </c>
      <c r="C258" s="153">
        <v>0.1164</v>
      </c>
      <c r="G258" s="109"/>
      <c r="I258" s="115"/>
      <c r="J258" s="115"/>
      <c r="K258" s="115"/>
    </row>
    <row r="259" spans="2:11">
      <c r="C259" s="168"/>
      <c r="G259" s="109"/>
      <c r="I259" s="115"/>
      <c r="J259" s="115"/>
      <c r="K259" s="115"/>
    </row>
    <row r="260" spans="2:11" ht="15">
      <c r="B260" s="166" t="s">
        <v>2842</v>
      </c>
      <c r="C260" s="151">
        <v>44255</v>
      </c>
      <c r="D260" s="110"/>
      <c r="E260" s="176"/>
      <c r="F260" s="152"/>
      <c r="G260" s="109"/>
      <c r="I260" s="115"/>
      <c r="J260" s="115"/>
      <c r="K260" s="115"/>
    </row>
    <row r="261" spans="2:11" ht="45">
      <c r="B261" s="177" t="s">
        <v>2547</v>
      </c>
      <c r="C261" s="178" t="s">
        <v>2843</v>
      </c>
      <c r="D261" s="92" t="s">
        <v>2549</v>
      </c>
      <c r="E261" s="179" t="s">
        <v>2550</v>
      </c>
      <c r="F261" s="170" t="s">
        <v>2551</v>
      </c>
      <c r="G261" s="109"/>
      <c r="I261" s="115"/>
      <c r="J261" s="115"/>
      <c r="K261" s="115"/>
    </row>
    <row r="262" spans="2:11">
      <c r="B262" s="118" t="s">
        <v>230</v>
      </c>
      <c r="C262" s="119">
        <v>30</v>
      </c>
      <c r="D262" s="120">
        <v>2341.25823466667</v>
      </c>
      <c r="E262" s="120">
        <v>2247</v>
      </c>
      <c r="F262" s="279" t="s">
        <v>2830</v>
      </c>
      <c r="G262" s="89"/>
      <c r="H262" s="89">
        <v>0.11360665892115426</v>
      </c>
    </row>
    <row r="263" spans="2:11">
      <c r="B263" s="118" t="s">
        <v>236</v>
      </c>
      <c r="C263" s="119">
        <v>36</v>
      </c>
      <c r="D263" s="120">
        <v>50599.87775</v>
      </c>
      <c r="E263" s="120">
        <v>45736</v>
      </c>
      <c r="F263" s="280"/>
      <c r="G263" s="89"/>
      <c r="H263" s="89">
        <v>2.7748540199828633</v>
      </c>
    </row>
    <row r="264" spans="2:11">
      <c r="B264" s="118" t="s">
        <v>237</v>
      </c>
      <c r="C264" s="119">
        <v>20</v>
      </c>
      <c r="D264" s="120">
        <v>47396.147044999998</v>
      </c>
      <c r="E264" s="120">
        <v>45869</v>
      </c>
      <c r="F264" s="280"/>
      <c r="G264" s="89"/>
      <c r="H264" s="89">
        <v>1.5460684877776072</v>
      </c>
    </row>
    <row r="265" spans="2:11">
      <c r="B265" s="118" t="s">
        <v>238</v>
      </c>
      <c r="C265" s="119">
        <v>250</v>
      </c>
      <c r="D265" s="120">
        <v>47709.690644000002</v>
      </c>
      <c r="E265" s="120">
        <v>45781</v>
      </c>
      <c r="F265" s="280"/>
      <c r="G265" s="89"/>
      <c r="H265" s="89">
        <v>1.9288779305998234</v>
      </c>
    </row>
    <row r="266" spans="2:11">
      <c r="B266" s="118" t="s">
        <v>239</v>
      </c>
      <c r="C266" s="119">
        <v>20</v>
      </c>
      <c r="D266" s="120">
        <v>4026.1291900000001</v>
      </c>
      <c r="E266" s="120">
        <v>3844</v>
      </c>
      <c r="F266" s="280"/>
      <c r="G266" s="89"/>
      <c r="H266" s="89">
        <v>6.4783266116735946E-2</v>
      </c>
    </row>
    <row r="267" spans="2:11">
      <c r="B267" s="118" t="s">
        <v>240</v>
      </c>
      <c r="C267" s="119">
        <v>65</v>
      </c>
      <c r="D267" s="120">
        <v>15067.2881046154</v>
      </c>
      <c r="E267" s="120">
        <v>14570</v>
      </c>
      <c r="F267" s="280"/>
      <c r="G267" s="89"/>
      <c r="H267" s="89">
        <v>0.79803579833317861</v>
      </c>
    </row>
    <row r="268" spans="2:11">
      <c r="B268" s="118" t="s">
        <v>248</v>
      </c>
      <c r="C268" s="119">
        <v>5</v>
      </c>
      <c r="D268" s="120">
        <v>69795.928466666694</v>
      </c>
      <c r="E268" s="120">
        <v>68784</v>
      </c>
      <c r="F268" s="281"/>
      <c r="G268" s="89"/>
      <c r="H268" s="89">
        <v>0.17388340959574267</v>
      </c>
    </row>
    <row r="269" spans="2:11">
      <c r="G269" s="165"/>
      <c r="H269" s="165">
        <f>SUM(H262:H268)</f>
        <v>7.4001095713271052</v>
      </c>
    </row>
    <row r="271" spans="2:11">
      <c r="B271" s="180" t="s">
        <v>2847</v>
      </c>
      <c r="C271" s="168"/>
      <c r="I271" s="115"/>
      <c r="J271" s="115"/>
      <c r="K271" s="115"/>
    </row>
    <row r="272" spans="2:11">
      <c r="B272" s="180"/>
      <c r="C272" s="168"/>
      <c r="I272" s="115"/>
      <c r="J272" s="115"/>
      <c r="K272" s="115"/>
    </row>
    <row r="273" spans="2:11">
      <c r="C273" s="168"/>
    </row>
    <row r="274" spans="2:11">
      <c r="B274" s="181" t="s">
        <v>2844</v>
      </c>
      <c r="C274" s="154">
        <v>7.3999999999999996E-2</v>
      </c>
    </row>
    <row r="275" spans="2:11">
      <c r="C275" s="168"/>
    </row>
    <row r="276" spans="2:11" ht="15">
      <c r="B276" s="150" t="s">
        <v>2670</v>
      </c>
      <c r="C276" s="125"/>
      <c r="I276" s="115"/>
      <c r="J276" s="115"/>
      <c r="K276" s="115"/>
    </row>
    <row r="277" spans="2:11">
      <c r="B277" s="125"/>
      <c r="C277" s="125"/>
      <c r="I277" s="115"/>
      <c r="J277" s="115"/>
      <c r="K277" s="115"/>
    </row>
    <row r="278" spans="2:11" s="123" customFormat="1" ht="15.75">
      <c r="B278" s="182" t="s">
        <v>2845</v>
      </c>
      <c r="C278" s="98" t="s">
        <v>2846</v>
      </c>
      <c r="F278" s="183"/>
      <c r="G278" s="183"/>
      <c r="H278" s="183"/>
      <c r="I278" s="184"/>
      <c r="J278" s="184"/>
      <c r="K278" s="184"/>
    </row>
    <row r="279" spans="2:11" ht="15">
      <c r="B279" s="134" t="s">
        <v>2860</v>
      </c>
      <c r="C279" s="135">
        <v>3</v>
      </c>
    </row>
    <row r="280" spans="2:11" ht="15">
      <c r="B280" s="134" t="s">
        <v>2861</v>
      </c>
      <c r="C280" s="135">
        <v>9</v>
      </c>
    </row>
    <row r="281" spans="2:11" ht="15">
      <c r="B281" s="134" t="s">
        <v>3017</v>
      </c>
      <c r="C281" s="135">
        <v>3</v>
      </c>
    </row>
    <row r="282" spans="2:11" ht="15">
      <c r="B282" s="134" t="s">
        <v>2850</v>
      </c>
      <c r="C282" s="135">
        <v>7</v>
      </c>
    </row>
    <row r="283" spans="2:11" ht="15">
      <c r="B283" s="134" t="s">
        <v>2851</v>
      </c>
      <c r="C283" s="135">
        <v>5</v>
      </c>
    </row>
    <row r="284" spans="2:11" ht="15">
      <c r="B284" s="134" t="s">
        <v>3015</v>
      </c>
      <c r="C284" s="135">
        <v>4</v>
      </c>
    </row>
    <row r="285" spans="2:11" ht="15">
      <c r="B285" s="134" t="s">
        <v>2848</v>
      </c>
      <c r="C285" s="135">
        <v>2</v>
      </c>
    </row>
    <row r="286" spans="2:11" ht="15">
      <c r="B286" s="134" t="s">
        <v>2849</v>
      </c>
      <c r="C286" s="135">
        <v>2</v>
      </c>
    </row>
    <row r="287" spans="2:11" ht="15">
      <c r="B287" s="134" t="s">
        <v>3016</v>
      </c>
      <c r="C287" s="135">
        <v>2</v>
      </c>
    </row>
    <row r="288" spans="2:11" ht="15">
      <c r="B288" s="134" t="s">
        <v>2852</v>
      </c>
      <c r="C288" s="135">
        <v>3</v>
      </c>
    </row>
    <row r="289" spans="2:3" ht="15">
      <c r="B289" s="134" t="s">
        <v>2853</v>
      </c>
      <c r="C289" s="135">
        <v>3</v>
      </c>
    </row>
    <row r="290" spans="2:3" ht="15">
      <c r="B290" s="134" t="s">
        <v>2854</v>
      </c>
      <c r="C290" s="135">
        <v>9</v>
      </c>
    </row>
    <row r="291" spans="2:3" ht="15">
      <c r="B291" s="134" t="s">
        <v>3018</v>
      </c>
      <c r="C291" s="135">
        <v>3</v>
      </c>
    </row>
    <row r="292" spans="2:3" ht="15">
      <c r="B292" s="134" t="s">
        <v>3019</v>
      </c>
      <c r="C292" s="135">
        <v>2</v>
      </c>
    </row>
    <row r="293" spans="2:3" ht="15">
      <c r="B293" s="134" t="s">
        <v>2855</v>
      </c>
      <c r="C293" s="135">
        <v>1</v>
      </c>
    </row>
    <row r="294" spans="2:3" ht="15">
      <c r="B294" s="134" t="s">
        <v>2856</v>
      </c>
      <c r="C294" s="135">
        <v>2</v>
      </c>
    </row>
    <row r="295" spans="2:3" ht="15">
      <c r="B295" s="134" t="s">
        <v>2857</v>
      </c>
      <c r="C295" s="135">
        <v>1</v>
      </c>
    </row>
    <row r="296" spans="2:3" ht="15">
      <c r="B296" s="134" t="s">
        <v>2858</v>
      </c>
      <c r="C296" s="135">
        <v>2</v>
      </c>
    </row>
    <row r="297" spans="2:3" ht="15">
      <c r="B297" s="134" t="s">
        <v>2859</v>
      </c>
      <c r="C297" s="135">
        <v>2</v>
      </c>
    </row>
    <row r="298" spans="2:3" ht="15">
      <c r="B298" s="134" t="s">
        <v>2859</v>
      </c>
      <c r="C298" s="135">
        <v>4</v>
      </c>
    </row>
    <row r="299" spans="2:3" ht="15">
      <c r="B299" s="134" t="s">
        <v>2862</v>
      </c>
      <c r="C299" s="135">
        <v>6</v>
      </c>
    </row>
    <row r="300" spans="2:3" ht="15">
      <c r="B300" s="134" t="s">
        <v>2863</v>
      </c>
      <c r="C300" s="135">
        <v>2</v>
      </c>
    </row>
    <row r="301" spans="2:3" ht="15">
      <c r="B301" s="134" t="s">
        <v>3020</v>
      </c>
      <c r="C301" s="135">
        <v>1</v>
      </c>
    </row>
    <row r="302" spans="2:3" ht="15">
      <c r="B302" s="134" t="s">
        <v>2864</v>
      </c>
      <c r="C302" s="135">
        <v>3</v>
      </c>
    </row>
    <row r="303" spans="2:3" ht="15">
      <c r="B303" s="134" t="s">
        <v>3021</v>
      </c>
      <c r="C303" s="135">
        <v>2</v>
      </c>
    </row>
    <row r="304" spans="2:3" ht="15">
      <c r="B304" s="134" t="s">
        <v>2865</v>
      </c>
      <c r="C304" s="135">
        <v>8</v>
      </c>
    </row>
    <row r="305" spans="2:11" ht="15">
      <c r="B305" s="134" t="s">
        <v>2866</v>
      </c>
      <c r="C305" s="135">
        <v>15</v>
      </c>
    </row>
    <row r="306" spans="2:11" ht="15">
      <c r="B306" s="134" t="s">
        <v>2867</v>
      </c>
      <c r="C306" s="135">
        <v>6</v>
      </c>
    </row>
    <row r="307" spans="2:11" ht="15">
      <c r="B307" s="134" t="s">
        <v>2868</v>
      </c>
      <c r="C307" s="135">
        <v>3</v>
      </c>
    </row>
    <row r="308" spans="2:11" ht="15">
      <c r="B308" s="134" t="s">
        <v>3022</v>
      </c>
      <c r="C308" s="135">
        <v>1</v>
      </c>
    </row>
    <row r="309" spans="2:11" ht="15">
      <c r="B309" s="134" t="s">
        <v>2869</v>
      </c>
      <c r="C309" s="135">
        <v>1</v>
      </c>
    </row>
    <row r="310" spans="2:11" ht="15">
      <c r="B310" s="134" t="s">
        <v>2870</v>
      </c>
      <c r="C310" s="135">
        <v>1</v>
      </c>
    </row>
    <row r="312" spans="2:11" s="123" customFormat="1" ht="15.75">
      <c r="B312" s="182" t="s">
        <v>2878</v>
      </c>
      <c r="C312" s="98" t="s">
        <v>2846</v>
      </c>
      <c r="F312" s="183"/>
      <c r="G312" s="183"/>
      <c r="H312" s="183"/>
      <c r="I312" s="184"/>
      <c r="J312" s="184"/>
      <c r="K312" s="184"/>
    </row>
    <row r="313" spans="2:11" ht="15">
      <c r="B313" s="134" t="s">
        <v>2860</v>
      </c>
      <c r="C313" s="135">
        <v>3</v>
      </c>
    </row>
    <row r="314" spans="2:11" ht="15">
      <c r="B314" s="134" t="s">
        <v>2861</v>
      </c>
      <c r="C314" s="135">
        <v>9</v>
      </c>
    </row>
    <row r="315" spans="2:11" ht="15">
      <c r="B315" s="134" t="s">
        <v>3017</v>
      </c>
      <c r="C315" s="135">
        <v>3</v>
      </c>
    </row>
    <row r="316" spans="2:11" ht="15">
      <c r="B316" s="134" t="s">
        <v>2850</v>
      </c>
      <c r="C316" s="135">
        <v>7</v>
      </c>
    </row>
    <row r="317" spans="2:11" ht="15">
      <c r="B317" s="134" t="s">
        <v>2851</v>
      </c>
      <c r="C317" s="135">
        <v>5</v>
      </c>
    </row>
    <row r="318" spans="2:11" ht="15">
      <c r="B318" s="134" t="s">
        <v>3015</v>
      </c>
      <c r="C318" s="135">
        <v>4</v>
      </c>
    </row>
    <row r="319" spans="2:11" ht="15">
      <c r="B319" s="134" t="s">
        <v>2848</v>
      </c>
      <c r="C319" s="135">
        <v>2</v>
      </c>
    </row>
    <row r="320" spans="2:11" ht="15">
      <c r="B320" s="134" t="s">
        <v>2849</v>
      </c>
      <c r="C320" s="135">
        <v>2</v>
      </c>
    </row>
    <row r="321" spans="2:3" ht="15">
      <c r="B321" s="134" t="s">
        <v>3016</v>
      </c>
      <c r="C321" s="135">
        <v>2</v>
      </c>
    </row>
    <row r="322" spans="2:3" ht="15">
      <c r="B322" s="134" t="s">
        <v>2852</v>
      </c>
      <c r="C322" s="135">
        <v>3</v>
      </c>
    </row>
    <row r="323" spans="2:3" ht="15">
      <c r="B323" s="134" t="s">
        <v>2853</v>
      </c>
      <c r="C323" s="135">
        <v>3</v>
      </c>
    </row>
    <row r="324" spans="2:3" ht="15">
      <c r="B324" s="134" t="s">
        <v>2854</v>
      </c>
      <c r="C324" s="135">
        <v>9</v>
      </c>
    </row>
    <row r="325" spans="2:3" ht="15">
      <c r="B325" s="134" t="s">
        <v>3018</v>
      </c>
      <c r="C325" s="135">
        <v>3</v>
      </c>
    </row>
    <row r="326" spans="2:3" ht="15">
      <c r="B326" s="134" t="s">
        <v>3019</v>
      </c>
      <c r="C326" s="135">
        <v>2</v>
      </c>
    </row>
    <row r="327" spans="2:3" ht="15">
      <c r="B327" s="134" t="s">
        <v>2855</v>
      </c>
      <c r="C327" s="135">
        <v>1</v>
      </c>
    </row>
    <row r="328" spans="2:3" ht="15">
      <c r="B328" s="134" t="s">
        <v>2856</v>
      </c>
      <c r="C328" s="135">
        <v>2</v>
      </c>
    </row>
    <row r="329" spans="2:3" ht="15">
      <c r="B329" s="134" t="s">
        <v>2857</v>
      </c>
      <c r="C329" s="135">
        <v>1</v>
      </c>
    </row>
    <row r="330" spans="2:3" ht="15">
      <c r="B330" s="134" t="s">
        <v>2858</v>
      </c>
      <c r="C330" s="135">
        <v>2</v>
      </c>
    </row>
    <row r="331" spans="2:3" ht="15">
      <c r="B331" s="134" t="s">
        <v>2859</v>
      </c>
      <c r="C331" s="135">
        <v>2</v>
      </c>
    </row>
    <row r="332" spans="2:3" ht="15">
      <c r="B332" s="134" t="s">
        <v>2859</v>
      </c>
      <c r="C332" s="135">
        <v>4</v>
      </c>
    </row>
    <row r="333" spans="2:3" ht="15">
      <c r="B333" s="134" t="s">
        <v>2862</v>
      </c>
      <c r="C333" s="135">
        <v>6</v>
      </c>
    </row>
    <row r="334" spans="2:3" ht="15">
      <c r="B334" s="134" t="s">
        <v>2863</v>
      </c>
      <c r="C334" s="135">
        <v>2</v>
      </c>
    </row>
    <row r="335" spans="2:3" ht="15">
      <c r="B335" s="134" t="s">
        <v>3020</v>
      </c>
      <c r="C335" s="135">
        <v>1</v>
      </c>
    </row>
    <row r="336" spans="2:3" ht="15">
      <c r="B336" s="134" t="s">
        <v>2864</v>
      </c>
      <c r="C336" s="135">
        <v>3</v>
      </c>
    </row>
    <row r="337" spans="2:11" ht="15">
      <c r="B337" s="134" t="s">
        <v>3021</v>
      </c>
      <c r="C337" s="135">
        <v>2</v>
      </c>
    </row>
    <row r="338" spans="2:11" ht="15">
      <c r="B338" s="134" t="s">
        <v>2865</v>
      </c>
      <c r="C338" s="135">
        <v>8</v>
      </c>
    </row>
    <row r="339" spans="2:11" ht="15">
      <c r="B339" s="134" t="s">
        <v>2866</v>
      </c>
      <c r="C339" s="135">
        <v>15</v>
      </c>
    </row>
    <row r="340" spans="2:11" ht="15">
      <c r="B340" s="134" t="s">
        <v>2867</v>
      </c>
      <c r="C340" s="135">
        <v>6</v>
      </c>
    </row>
    <row r="341" spans="2:11" ht="15">
      <c r="B341" s="134" t="s">
        <v>2868</v>
      </c>
      <c r="C341" s="135">
        <v>3</v>
      </c>
    </row>
    <row r="342" spans="2:11" ht="15">
      <c r="B342" s="134" t="s">
        <v>3022</v>
      </c>
      <c r="C342" s="135">
        <v>1</v>
      </c>
    </row>
    <row r="343" spans="2:11" ht="15">
      <c r="B343" s="134" t="s">
        <v>2869</v>
      </c>
      <c r="C343" s="135">
        <v>1</v>
      </c>
    </row>
    <row r="344" spans="2:11" ht="15">
      <c r="B344" s="134" t="s">
        <v>2870</v>
      </c>
      <c r="C344" s="135">
        <v>1</v>
      </c>
    </row>
    <row r="347" spans="2:11" s="123" customFormat="1" ht="15.75">
      <c r="B347" s="185" t="s">
        <v>2872</v>
      </c>
      <c r="C347" s="111" t="s">
        <v>2820</v>
      </c>
      <c r="F347" s="183"/>
      <c r="G347" s="183"/>
      <c r="H347" s="183"/>
      <c r="I347" s="184"/>
      <c r="J347" s="184"/>
      <c r="K347" s="184"/>
    </row>
    <row r="348" spans="2:11" ht="15">
      <c r="B348" s="134" t="s">
        <v>2860</v>
      </c>
      <c r="C348" s="136">
        <v>17559436.759999998</v>
      </c>
    </row>
    <row r="349" spans="2:11" ht="15">
      <c r="B349" s="134" t="s">
        <v>2861</v>
      </c>
      <c r="C349" s="136">
        <v>5492694.7400000002</v>
      </c>
    </row>
    <row r="350" spans="2:11" ht="15">
      <c r="B350" s="134" t="s">
        <v>3017</v>
      </c>
      <c r="C350" s="136">
        <v>4669916.9399999995</v>
      </c>
    </row>
    <row r="351" spans="2:11" ht="15">
      <c r="B351" s="134" t="s">
        <v>2850</v>
      </c>
      <c r="C351" s="136">
        <v>10758192.08</v>
      </c>
    </row>
    <row r="352" spans="2:11" ht="15">
      <c r="B352" s="134" t="s">
        <v>2851</v>
      </c>
      <c r="C352" s="136">
        <v>135474560.25999999</v>
      </c>
    </row>
    <row r="353" spans="2:3" ht="15">
      <c r="B353" s="134" t="s">
        <v>3015</v>
      </c>
      <c r="C353" s="136">
        <v>249151026.48000002</v>
      </c>
    </row>
    <row r="354" spans="2:3" ht="15">
      <c r="B354" s="134" t="s">
        <v>2848</v>
      </c>
      <c r="C354" s="136">
        <v>125729842.79000001</v>
      </c>
    </row>
    <row r="355" spans="2:3" ht="15">
      <c r="B355" s="134" t="s">
        <v>2849</v>
      </c>
      <c r="C355" s="136">
        <v>32610591.66</v>
      </c>
    </row>
    <row r="356" spans="2:3" ht="15">
      <c r="B356" s="134" t="s">
        <v>3016</v>
      </c>
      <c r="C356" s="136">
        <v>32694657.289999999</v>
      </c>
    </row>
    <row r="357" spans="2:3" ht="15">
      <c r="B357" s="134" t="s">
        <v>2852</v>
      </c>
      <c r="C357" s="136">
        <v>286502944.10999995</v>
      </c>
    </row>
    <row r="358" spans="2:3" ht="15">
      <c r="B358" s="134" t="s">
        <v>2853</v>
      </c>
      <c r="C358" s="136">
        <v>93321671.300000012</v>
      </c>
    </row>
    <row r="359" spans="2:3" ht="15">
      <c r="B359" s="134" t="s">
        <v>2854</v>
      </c>
      <c r="C359" s="136">
        <v>69440198.010000005</v>
      </c>
    </row>
    <row r="360" spans="2:3" ht="15">
      <c r="B360" s="134" t="s">
        <v>3018</v>
      </c>
      <c r="C360" s="136">
        <v>3105338.53</v>
      </c>
    </row>
    <row r="361" spans="2:3" ht="15">
      <c r="B361" s="134" t="s">
        <v>3019</v>
      </c>
      <c r="C361" s="136">
        <v>6351247.5600000005</v>
      </c>
    </row>
    <row r="362" spans="2:3" ht="15">
      <c r="B362" s="134" t="s">
        <v>2855</v>
      </c>
      <c r="C362" s="136">
        <v>1960232.44</v>
      </c>
    </row>
    <row r="363" spans="2:3" ht="15">
      <c r="B363" s="134" t="s">
        <v>2856</v>
      </c>
      <c r="C363" s="136">
        <v>4026129.19</v>
      </c>
    </row>
    <row r="364" spans="2:3" ht="15">
      <c r="B364" s="134" t="s">
        <v>2857</v>
      </c>
      <c r="C364" s="136">
        <v>891315.6</v>
      </c>
    </row>
    <row r="365" spans="2:3" ht="15">
      <c r="B365" s="134" t="s">
        <v>2858</v>
      </c>
      <c r="C365" s="136">
        <v>9144731.8200000003</v>
      </c>
    </row>
    <row r="366" spans="2:3" ht="15">
      <c r="B366" s="134" t="s">
        <v>2859</v>
      </c>
      <c r="C366" s="136">
        <v>19138685.170000002</v>
      </c>
    </row>
    <row r="367" spans="2:3" ht="15">
      <c r="B367" s="134" t="s">
        <v>2859</v>
      </c>
      <c r="C367" s="136">
        <v>19199510.170000002</v>
      </c>
    </row>
    <row r="368" spans="2:3" ht="15">
      <c r="B368" s="134" t="s">
        <v>2862</v>
      </c>
      <c r="C368" s="136">
        <v>25954019.379999999</v>
      </c>
    </row>
    <row r="369" spans="2:11" ht="15">
      <c r="B369" s="134" t="s">
        <v>2863</v>
      </c>
      <c r="C369" s="136">
        <v>5942923.5199999996</v>
      </c>
    </row>
    <row r="370" spans="2:11" ht="15">
      <c r="B370" s="134" t="s">
        <v>3020</v>
      </c>
      <c r="C370" s="136">
        <v>535074.15</v>
      </c>
    </row>
    <row r="371" spans="2:11" ht="15">
      <c r="B371" s="134" t="s">
        <v>2864</v>
      </c>
      <c r="C371" s="136">
        <v>14941171.629999999</v>
      </c>
    </row>
    <row r="372" spans="2:11" ht="15">
      <c r="B372" s="134" t="s">
        <v>3021</v>
      </c>
      <c r="C372" s="136">
        <v>30672426.859999999</v>
      </c>
    </row>
    <row r="373" spans="2:11" ht="15">
      <c r="B373" s="134" t="s">
        <v>2865</v>
      </c>
      <c r="C373" s="136">
        <v>64300435.090000004</v>
      </c>
    </row>
    <row r="374" spans="2:11" ht="15">
      <c r="B374" s="134" t="s">
        <v>2866</v>
      </c>
      <c r="C374" s="136">
        <v>770765984.88</v>
      </c>
    </row>
    <row r="375" spans="2:11" ht="15">
      <c r="B375" s="134" t="s">
        <v>2867</v>
      </c>
      <c r="C375" s="136">
        <v>38942255.420000002</v>
      </c>
    </row>
    <row r="376" spans="2:11" ht="15">
      <c r="B376" s="134" t="s">
        <v>2868</v>
      </c>
      <c r="C376" s="136">
        <v>16820780.700000003</v>
      </c>
    </row>
    <row r="377" spans="2:11" ht="15">
      <c r="B377" s="134" t="s">
        <v>3022</v>
      </c>
      <c r="C377" s="136">
        <v>11295565.25</v>
      </c>
    </row>
    <row r="378" spans="2:11" ht="15">
      <c r="B378" s="134" t="s">
        <v>2869</v>
      </c>
      <c r="C378" s="136">
        <v>4100548.87</v>
      </c>
    </row>
    <row r="379" spans="2:11" ht="15">
      <c r="B379" s="134" t="s">
        <v>2870</v>
      </c>
      <c r="C379" s="136">
        <v>8383792.6500000004</v>
      </c>
    </row>
    <row r="380" spans="2:11" ht="15.75">
      <c r="C380" s="155">
        <f>SUM(C348:C379)</f>
        <v>2119877901.3</v>
      </c>
    </row>
    <row r="381" spans="2:11" ht="15.75">
      <c r="C381" s="156"/>
    </row>
    <row r="382" spans="2:11" s="123" customFormat="1" ht="15.75">
      <c r="B382" s="182" t="s">
        <v>2871</v>
      </c>
      <c r="C382" s="98" t="s">
        <v>2820</v>
      </c>
      <c r="F382" s="183"/>
      <c r="G382" s="183"/>
      <c r="H382" s="183"/>
      <c r="I382" s="184"/>
      <c r="J382" s="184"/>
      <c r="K382" s="184"/>
    </row>
    <row r="383" spans="2:11" ht="15">
      <c r="B383" s="134" t="s">
        <v>2860</v>
      </c>
      <c r="C383" s="136">
        <v>17559436.759999998</v>
      </c>
    </row>
    <row r="384" spans="2:11" ht="15">
      <c r="B384" s="134" t="s">
        <v>2861</v>
      </c>
      <c r="C384" s="136">
        <v>5540691.9000000004</v>
      </c>
    </row>
    <row r="385" spans="2:3" ht="15">
      <c r="B385" s="134" t="s">
        <v>3017</v>
      </c>
      <c r="C385" s="136">
        <v>4690000</v>
      </c>
    </row>
    <row r="386" spans="2:3" ht="15">
      <c r="B386" s="134" t="s">
        <v>2850</v>
      </c>
      <c r="C386" s="136">
        <v>10758192.08</v>
      </c>
    </row>
    <row r="387" spans="2:3" ht="15">
      <c r="B387" s="134" t="s">
        <v>2851</v>
      </c>
      <c r="C387" s="136">
        <v>135474560.25999999</v>
      </c>
    </row>
    <row r="388" spans="2:3" ht="15">
      <c r="B388" s="134" t="s">
        <v>3015</v>
      </c>
      <c r="C388" s="136">
        <v>249624335.60000002</v>
      </c>
    </row>
    <row r="389" spans="2:3" ht="15">
      <c r="B389" s="134" t="s">
        <v>2848</v>
      </c>
      <c r="C389" s="136">
        <v>125727933.59</v>
      </c>
    </row>
    <row r="390" spans="2:3" ht="15">
      <c r="B390" s="134" t="s">
        <v>2849</v>
      </c>
      <c r="C390" s="136">
        <v>31966199.640000001</v>
      </c>
    </row>
    <row r="391" spans="2:3" ht="15">
      <c r="B391" s="134" t="s">
        <v>3016</v>
      </c>
      <c r="C391" s="136">
        <v>33353600.120000005</v>
      </c>
    </row>
    <row r="392" spans="2:3" ht="15">
      <c r="B392" s="134" t="s">
        <v>2852</v>
      </c>
      <c r="C392" s="136">
        <v>286292294.09000003</v>
      </c>
    </row>
    <row r="393" spans="2:3" ht="15">
      <c r="B393" s="134" t="s">
        <v>2853</v>
      </c>
      <c r="C393" s="136">
        <v>93321671.300000012</v>
      </c>
    </row>
    <row r="394" spans="2:3" ht="15">
      <c r="B394" s="134" t="s">
        <v>2854</v>
      </c>
      <c r="C394" s="136">
        <v>63309848.990000002</v>
      </c>
    </row>
    <row r="395" spans="2:3" ht="15">
      <c r="B395" s="134" t="s">
        <v>3018</v>
      </c>
      <c r="C395" s="136">
        <v>3141424.9099999997</v>
      </c>
    </row>
    <row r="396" spans="2:3" ht="15">
      <c r="B396" s="134" t="s">
        <v>3019</v>
      </c>
      <c r="C396" s="136">
        <v>6400000</v>
      </c>
    </row>
    <row r="397" spans="2:3" ht="15">
      <c r="B397" s="134" t="s">
        <v>2855</v>
      </c>
      <c r="C397" s="136">
        <v>1904720.74</v>
      </c>
    </row>
    <row r="398" spans="2:3" ht="15">
      <c r="B398" s="134" t="s">
        <v>2856</v>
      </c>
      <c r="C398" s="136">
        <v>4026129.19</v>
      </c>
    </row>
    <row r="399" spans="2:3" ht="15">
      <c r="B399" s="134" t="s">
        <v>2857</v>
      </c>
      <c r="C399" s="136">
        <v>1014948.28</v>
      </c>
    </row>
    <row r="400" spans="2:3" ht="15">
      <c r="B400" s="134" t="s">
        <v>2858</v>
      </c>
      <c r="C400" s="136">
        <v>9662763.1799999997</v>
      </c>
    </row>
    <row r="401" spans="2:3" ht="15">
      <c r="B401" s="134" t="s">
        <v>2859</v>
      </c>
      <c r="C401" s="136">
        <v>20370128.220000003</v>
      </c>
    </row>
    <row r="402" spans="2:3" ht="15">
      <c r="B402" s="134" t="s">
        <v>2859</v>
      </c>
      <c r="C402" s="136">
        <v>19199510.170000002</v>
      </c>
    </row>
    <row r="403" spans="2:3" ht="15">
      <c r="B403" s="134" t="s">
        <v>2862</v>
      </c>
      <c r="C403" s="136">
        <v>26087546.100000001</v>
      </c>
    </row>
    <row r="404" spans="2:3" ht="15">
      <c r="B404" s="134" t="s">
        <v>2863</v>
      </c>
      <c r="C404" s="136">
        <v>5399268.4299999997</v>
      </c>
    </row>
    <row r="405" spans="2:3" ht="15">
      <c r="B405" s="134" t="s">
        <v>3020</v>
      </c>
      <c r="C405" s="136">
        <v>535074.15</v>
      </c>
    </row>
    <row r="406" spans="2:3" ht="15">
      <c r="B406" s="134" t="s">
        <v>2864</v>
      </c>
      <c r="C406" s="136">
        <v>14941171.629999999</v>
      </c>
    </row>
    <row r="407" spans="2:3" ht="15">
      <c r="B407" s="134" t="s">
        <v>3021</v>
      </c>
      <c r="C407" s="136">
        <v>30434489.479999997</v>
      </c>
    </row>
    <row r="408" spans="2:3" ht="15">
      <c r="B408" s="134" t="s">
        <v>2865</v>
      </c>
      <c r="C408" s="136">
        <v>64300435.090000004</v>
      </c>
    </row>
    <row r="409" spans="2:3" ht="15">
      <c r="B409" s="134" t="s">
        <v>2866</v>
      </c>
      <c r="C409" s="136">
        <v>798398058.68000007</v>
      </c>
    </row>
    <row r="410" spans="2:3" ht="15">
      <c r="B410" s="134" t="s">
        <v>2867</v>
      </c>
      <c r="C410" s="136">
        <v>39090148.269999996</v>
      </c>
    </row>
    <row r="411" spans="2:3" ht="15">
      <c r="B411" s="134" t="s">
        <v>2868</v>
      </c>
      <c r="C411" s="136">
        <v>16850817.460000001</v>
      </c>
    </row>
    <row r="412" spans="2:3" ht="15">
      <c r="B412" s="134" t="s">
        <v>3022</v>
      </c>
      <c r="C412" s="136">
        <v>11295565.25</v>
      </c>
    </row>
    <row r="413" spans="2:3" ht="15">
      <c r="B413" s="134" t="s">
        <v>2869</v>
      </c>
      <c r="C413" s="136">
        <v>4305954.88</v>
      </c>
    </row>
    <row r="414" spans="2:3" ht="15">
      <c r="B414" s="134" t="s">
        <v>2870</v>
      </c>
      <c r="C414" s="136">
        <v>8156347.8500000006</v>
      </c>
    </row>
    <row r="415" spans="2:3" ht="15.75">
      <c r="C415" s="155">
        <f>SUM(C383:C414)</f>
        <v>2143133266.2900007</v>
      </c>
    </row>
    <row r="417" spans="2:8" ht="15.75">
      <c r="B417" s="186" t="s">
        <v>2829</v>
      </c>
      <c r="C417" s="155">
        <f>+C415-C380</f>
        <v>23255364.990000725</v>
      </c>
    </row>
    <row r="419" spans="2:8" ht="15.75">
      <c r="C419" s="156"/>
    </row>
    <row r="420" spans="2:8" ht="15.75">
      <c r="C420" s="156"/>
    </row>
    <row r="421" spans="2:8" ht="15.75">
      <c r="C421" s="156"/>
    </row>
    <row r="423" spans="2:8" ht="15">
      <c r="B423" s="166" t="s">
        <v>2873</v>
      </c>
      <c r="C423" s="187">
        <v>44255</v>
      </c>
      <c r="D423" s="110"/>
      <c r="E423" s="176"/>
      <c r="F423" s="152"/>
    </row>
    <row r="424" spans="2:8" ht="45">
      <c r="B424" s="178" t="s">
        <v>2547</v>
      </c>
      <c r="C424" s="178" t="s">
        <v>2814</v>
      </c>
      <c r="D424" s="92" t="s">
        <v>2549</v>
      </c>
      <c r="E424" s="179" t="s">
        <v>2550</v>
      </c>
      <c r="F424" s="170" t="s">
        <v>2551</v>
      </c>
    </row>
    <row r="425" spans="2:8" ht="15">
      <c r="B425" s="188"/>
      <c r="C425" s="189"/>
      <c r="D425" s="96"/>
      <c r="E425" s="96"/>
      <c r="F425" s="271" t="s">
        <v>2830</v>
      </c>
    </row>
    <row r="426" spans="2:8" s="124" customFormat="1" ht="15">
      <c r="B426" s="188"/>
      <c r="C426" s="189"/>
      <c r="D426" s="96"/>
      <c r="E426" s="96"/>
      <c r="F426" s="272"/>
      <c r="G426" s="190"/>
      <c r="H426" s="190"/>
    </row>
    <row r="427" spans="2:8">
      <c r="B427" s="180"/>
      <c r="C427" s="125"/>
      <c r="D427" s="125"/>
      <c r="E427" s="125"/>
      <c r="F427" s="152"/>
    </row>
    <row r="428" spans="2:8">
      <c r="B428" s="125"/>
      <c r="C428" s="125"/>
      <c r="D428" s="125"/>
      <c r="E428" s="125"/>
      <c r="F428" s="152"/>
    </row>
    <row r="429" spans="2:8">
      <c r="B429" s="191" t="s">
        <v>2815</v>
      </c>
      <c r="C429" s="101"/>
      <c r="D429" s="125"/>
      <c r="E429" s="125"/>
      <c r="F429" s="152"/>
    </row>
    <row r="430" spans="2:8">
      <c r="B430" s="125"/>
      <c r="C430" s="125"/>
      <c r="D430" s="125"/>
      <c r="E430" s="125"/>
      <c r="F430" s="152"/>
    </row>
    <row r="431" spans="2:8" ht="15">
      <c r="B431" s="192" t="s">
        <v>2670</v>
      </c>
      <c r="C431" s="125"/>
      <c r="D431" s="125"/>
      <c r="E431" s="125"/>
      <c r="F431" s="152"/>
    </row>
    <row r="432" spans="2:8" ht="15">
      <c r="B432" s="192"/>
      <c r="C432" s="125"/>
      <c r="D432" s="125"/>
      <c r="E432" s="125"/>
      <c r="F432" s="152"/>
    </row>
    <row r="433" spans="2:6" ht="15">
      <c r="B433" s="193" t="s">
        <v>2874</v>
      </c>
      <c r="C433" s="112" t="s">
        <v>2817</v>
      </c>
      <c r="D433" s="125"/>
      <c r="E433" s="125"/>
      <c r="F433" s="152"/>
    </row>
    <row r="434" spans="2:6" ht="15">
      <c r="B434" s="194"/>
      <c r="C434" s="195" t="s">
        <v>159</v>
      </c>
      <c r="D434" s="125"/>
      <c r="E434" s="125"/>
      <c r="F434" s="152"/>
    </row>
    <row r="435" spans="2:6" ht="15">
      <c r="B435" s="196"/>
      <c r="C435" s="195" t="s">
        <v>159</v>
      </c>
      <c r="D435" s="125"/>
      <c r="E435" s="125"/>
      <c r="F435" s="152"/>
    </row>
    <row r="436" spans="2:6" ht="15">
      <c r="B436" s="192"/>
      <c r="C436" s="112"/>
      <c r="D436" s="125"/>
      <c r="E436" s="125"/>
      <c r="F436" s="152"/>
    </row>
    <row r="437" spans="2:6" ht="15">
      <c r="B437" s="193" t="s">
        <v>2875</v>
      </c>
      <c r="C437" s="112" t="s">
        <v>2817</v>
      </c>
      <c r="D437" s="125"/>
      <c r="E437" s="125"/>
      <c r="F437" s="152"/>
    </row>
    <row r="438" spans="2:6" ht="15">
      <c r="B438" s="194"/>
      <c r="C438" s="195" t="s">
        <v>159</v>
      </c>
      <c r="D438" s="125"/>
      <c r="E438" s="125"/>
      <c r="F438" s="152"/>
    </row>
    <row r="439" spans="2:6" ht="15">
      <c r="B439" s="196"/>
      <c r="C439" s="195" t="s">
        <v>159</v>
      </c>
      <c r="D439" s="125"/>
      <c r="E439" s="125"/>
      <c r="F439" s="152"/>
    </row>
    <row r="440" spans="2:6" ht="15">
      <c r="B440" s="192"/>
      <c r="C440" s="112"/>
      <c r="D440" s="125"/>
      <c r="E440" s="125"/>
      <c r="F440" s="152"/>
    </row>
    <row r="441" spans="2:6" ht="15">
      <c r="B441" s="193" t="s">
        <v>2876</v>
      </c>
      <c r="C441" s="112" t="s">
        <v>2820</v>
      </c>
      <c r="D441" s="125"/>
      <c r="E441" s="125"/>
      <c r="F441" s="152"/>
    </row>
    <row r="442" spans="2:6" ht="15">
      <c r="B442" s="194"/>
      <c r="C442" s="195" t="s">
        <v>159</v>
      </c>
      <c r="D442" s="125"/>
      <c r="E442" s="125"/>
      <c r="F442" s="152"/>
    </row>
    <row r="443" spans="2:6" ht="15">
      <c r="B443" s="196"/>
      <c r="C443" s="195" t="s">
        <v>159</v>
      </c>
      <c r="D443" s="125"/>
      <c r="E443" s="125"/>
      <c r="F443" s="152"/>
    </row>
    <row r="444" spans="2:6" ht="15">
      <c r="B444" s="192"/>
      <c r="C444" s="112"/>
      <c r="D444" s="125"/>
      <c r="E444" s="125"/>
      <c r="F444" s="152"/>
    </row>
    <row r="445" spans="2:6" ht="15">
      <c r="B445" s="193" t="s">
        <v>2877</v>
      </c>
      <c r="C445" s="113" t="s">
        <v>2820</v>
      </c>
      <c r="D445" s="125"/>
      <c r="E445" s="125"/>
      <c r="F445" s="152"/>
    </row>
    <row r="446" spans="2:6" ht="15">
      <c r="B446" s="194"/>
      <c r="C446" s="114" t="s">
        <v>159</v>
      </c>
      <c r="D446" s="125"/>
      <c r="E446" s="125"/>
      <c r="F446" s="152"/>
    </row>
    <row r="447" spans="2:6" ht="15">
      <c r="B447" s="196"/>
      <c r="C447" s="195" t="s">
        <v>159</v>
      </c>
      <c r="D447" s="125"/>
      <c r="E447" s="125"/>
      <c r="F447" s="152"/>
    </row>
    <row r="448" spans="2:6" ht="15">
      <c r="B448" s="192"/>
      <c r="C448" s="112"/>
      <c r="D448" s="125"/>
      <c r="E448" s="125"/>
      <c r="F448" s="152"/>
    </row>
    <row r="449" spans="2:6" ht="15">
      <c r="B449" s="197" t="s">
        <v>2822</v>
      </c>
      <c r="C449" s="195" t="s">
        <v>159</v>
      </c>
      <c r="D449" s="198"/>
      <c r="E449" s="125"/>
      <c r="F449" s="152"/>
    </row>
    <row r="450" spans="2:6">
      <c r="C450" s="168"/>
    </row>
    <row r="451" spans="2:6">
      <c r="C451" s="168"/>
    </row>
    <row r="452" spans="2:6" s="199" customFormat="1"/>
    <row r="453" spans="2:6" s="199" customFormat="1"/>
    <row r="454" spans="2:6" s="199" customFormat="1"/>
  </sheetData>
  <sortState xmlns:xlrd2="http://schemas.microsoft.com/office/spreadsheetml/2017/richdata2" ref="B279:C310">
    <sortCondition ref="B279:B310"/>
  </sortState>
  <mergeCells count="6">
    <mergeCell ref="F425:F426"/>
    <mergeCell ref="B1:E1"/>
    <mergeCell ref="C3:C8"/>
    <mergeCell ref="F154:F160"/>
    <mergeCell ref="F245:F254"/>
    <mergeCell ref="F262:F268"/>
  </mergeCells>
  <conditionalFormatting sqref="B147">
    <cfRule type="expression" dxfId="0" priority="1">
      <formula>$A131="Total"</formula>
    </cfRule>
  </conditionalFormatting>
  <hyperlinks>
    <hyperlink ref="A1" location="Index!A1" display="Index" xr:uid="{C97146D0-CDC6-44CF-A04B-4B0E2C5BA596}"/>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64C89-ED7C-422D-80F2-280FD61259BD}">
  <dimension ref="A1:H88"/>
  <sheetViews>
    <sheetView workbookViewId="0"/>
  </sheetViews>
  <sheetFormatPr defaultRowHeight="12.75"/>
  <cols>
    <col min="1" max="1" width="5.42578125" style="3" bestFit="1" customWidth="1"/>
    <col min="2" max="2" width="68.42578125" style="3" bestFit="1" customWidth="1"/>
    <col min="3" max="3" width="22.7109375" style="14" customWidth="1"/>
    <col min="4" max="4" width="12.140625" style="3" bestFit="1" customWidth="1"/>
    <col min="5" max="5" width="14.85546875" style="3" bestFit="1" customWidth="1"/>
    <col min="6" max="6" width="12.5703125" style="2" bestFit="1" customWidth="1"/>
    <col min="7" max="7" width="18.140625" style="2" bestFit="1" customWidth="1"/>
    <col min="8" max="8" width="9.140625" style="2" bestFit="1"/>
    <col min="9" max="16384" width="9.140625" style="3"/>
  </cols>
  <sheetData>
    <row r="1" spans="1:8">
      <c r="A1" s="1" t="s">
        <v>0</v>
      </c>
      <c r="B1" s="263" t="s">
        <v>1346</v>
      </c>
      <c r="C1" s="263"/>
      <c r="D1" s="263"/>
      <c r="E1" s="263"/>
    </row>
    <row r="2" spans="1:8" ht="13.5" thickBot="1"/>
    <row r="3" spans="1:8" ht="15">
      <c r="B3" s="69" t="s">
        <v>2416</v>
      </c>
      <c r="C3" s="282"/>
    </row>
    <row r="4" spans="1:8" ht="15">
      <c r="B4" s="70" t="s">
        <v>2417</v>
      </c>
      <c r="C4" s="283"/>
    </row>
    <row r="5" spans="1:8" ht="15">
      <c r="B5" s="70"/>
      <c r="C5" s="283"/>
    </row>
    <row r="6" spans="1:8" ht="15">
      <c r="B6" s="71" t="s">
        <v>2381</v>
      </c>
      <c r="C6" s="283"/>
    </row>
    <row r="7" spans="1:8" ht="15">
      <c r="B7" s="71" t="s">
        <v>2418</v>
      </c>
      <c r="C7" s="283"/>
    </row>
    <row r="8" spans="1:8" ht="15.75" thickBot="1">
      <c r="B8" s="74" t="s">
        <v>2419</v>
      </c>
      <c r="C8" s="284"/>
    </row>
    <row r="10" spans="1:8">
      <c r="B10" s="3" t="s">
        <v>2</v>
      </c>
    </row>
    <row r="12" spans="1:8">
      <c r="B12" s="5" t="s">
        <v>3</v>
      </c>
      <c r="C12" s="15" t="s">
        <v>4</v>
      </c>
      <c r="D12" s="5" t="s">
        <v>65</v>
      </c>
      <c r="E12" s="5" t="s">
        <v>6</v>
      </c>
      <c r="F12" s="7" t="s">
        <v>7</v>
      </c>
      <c r="G12" s="7" t="s">
        <v>8</v>
      </c>
      <c r="H12" s="7" t="s">
        <v>9</v>
      </c>
    </row>
    <row r="13" spans="1:8">
      <c r="B13" s="8" t="s">
        <v>66</v>
      </c>
    </row>
    <row r="14" spans="1:8">
      <c r="B14" s="8" t="s">
        <v>12</v>
      </c>
    </row>
    <row r="15" spans="1:8">
      <c r="B15" s="8" t="s">
        <v>67</v>
      </c>
    </row>
    <row r="16" spans="1:8">
      <c r="B16" s="3" t="s">
        <v>370</v>
      </c>
      <c r="C16" s="14">
        <v>3.25</v>
      </c>
      <c r="D16" s="3" t="s">
        <v>69</v>
      </c>
      <c r="E16" s="3" t="s">
        <v>371</v>
      </c>
      <c r="F16" s="2">
        <v>19000000</v>
      </c>
      <c r="G16" s="2">
        <v>19201.38</v>
      </c>
      <c r="H16" s="2">
        <v>1.28</v>
      </c>
    </row>
    <row r="17" spans="2:8">
      <c r="B17" s="3" t="s">
        <v>974</v>
      </c>
      <c r="C17" s="14">
        <v>3.11</v>
      </c>
      <c r="D17" s="3" t="s">
        <v>69</v>
      </c>
      <c r="E17" s="3" t="s">
        <v>973</v>
      </c>
      <c r="F17" s="2">
        <v>1000000</v>
      </c>
      <c r="G17" s="2">
        <v>1005.05</v>
      </c>
      <c r="H17" s="2">
        <v>7.0000000000000007E-2</v>
      </c>
    </row>
    <row r="18" spans="2:8">
      <c r="B18" s="8" t="s">
        <v>99</v>
      </c>
      <c r="C18" s="16"/>
      <c r="D18" s="8"/>
      <c r="E18" s="8"/>
      <c r="F18" s="10"/>
      <c r="G18" s="10">
        <f>SUM(G12:G17)</f>
        <v>20206.43</v>
      </c>
      <c r="H18" s="10">
        <f>SUM(H12:H17)</f>
        <v>1.35</v>
      </c>
    </row>
    <row r="19" spans="2:8">
      <c r="B19" s="8" t="s">
        <v>256</v>
      </c>
    </row>
    <row r="20" spans="2:8">
      <c r="B20" s="3" t="s">
        <v>1345</v>
      </c>
      <c r="C20" s="14">
        <v>3.55</v>
      </c>
      <c r="D20" s="3" t="s">
        <v>129</v>
      </c>
      <c r="E20" s="3" t="s">
        <v>1344</v>
      </c>
      <c r="F20" s="2">
        <v>150</v>
      </c>
      <c r="G20" s="2">
        <v>1503.73</v>
      </c>
      <c r="H20" s="2">
        <v>0.1</v>
      </c>
    </row>
    <row r="21" spans="2:8">
      <c r="B21" s="8" t="s">
        <v>144</v>
      </c>
      <c r="C21" s="16"/>
      <c r="D21" s="8"/>
      <c r="E21" s="8"/>
      <c r="F21" s="10"/>
      <c r="G21" s="10">
        <f>SUM(G19:G20)</f>
        <v>1503.73</v>
      </c>
      <c r="H21" s="10">
        <f>SUM(H19:H20)</f>
        <v>0.1</v>
      </c>
    </row>
    <row r="22" spans="2:8">
      <c r="B22" s="8" t="s">
        <v>145</v>
      </c>
    </row>
    <row r="23" spans="2:8">
      <c r="B23" s="3" t="s">
        <v>1343</v>
      </c>
      <c r="C23" s="14">
        <v>3.1</v>
      </c>
      <c r="D23" s="3" t="s">
        <v>69</v>
      </c>
      <c r="E23" s="3" t="s">
        <v>1342</v>
      </c>
      <c r="F23" s="2">
        <v>162618100</v>
      </c>
      <c r="G23" s="2">
        <v>162094.96</v>
      </c>
      <c r="H23" s="2">
        <v>10.82</v>
      </c>
    </row>
    <row r="24" spans="2:8">
      <c r="B24" s="3" t="s">
        <v>1341</v>
      </c>
      <c r="C24" s="14">
        <v>3.15</v>
      </c>
      <c r="D24" s="3" t="s">
        <v>69</v>
      </c>
      <c r="E24" s="3" t="s">
        <v>1340</v>
      </c>
      <c r="F24" s="2">
        <v>110000000</v>
      </c>
      <c r="G24" s="2">
        <v>109838.85</v>
      </c>
      <c r="H24" s="2">
        <v>7.33</v>
      </c>
    </row>
    <row r="25" spans="2:8">
      <c r="B25" s="3" t="s">
        <v>1339</v>
      </c>
      <c r="C25" s="14">
        <v>3.1</v>
      </c>
      <c r="D25" s="3" t="s">
        <v>904</v>
      </c>
      <c r="E25" s="3" t="s">
        <v>1338</v>
      </c>
      <c r="F25" s="2">
        <v>20000</v>
      </c>
      <c r="G25" s="2">
        <v>99872.8</v>
      </c>
      <c r="H25" s="2">
        <v>6.67</v>
      </c>
    </row>
    <row r="26" spans="2:8">
      <c r="B26" s="3" t="s">
        <v>1337</v>
      </c>
      <c r="C26" s="14">
        <v>3.1</v>
      </c>
      <c r="D26" s="3" t="s">
        <v>69</v>
      </c>
      <c r="E26" s="3" t="s">
        <v>1336</v>
      </c>
      <c r="F26" s="2">
        <v>94000000</v>
      </c>
      <c r="G26" s="2">
        <v>93697.600000000006</v>
      </c>
      <c r="H26" s="2">
        <v>6.25</v>
      </c>
    </row>
    <row r="27" spans="2:8">
      <c r="B27" s="3" t="s">
        <v>1335</v>
      </c>
      <c r="C27" s="14">
        <v>3.1</v>
      </c>
      <c r="D27" s="3" t="s">
        <v>904</v>
      </c>
      <c r="E27" s="3" t="s">
        <v>1334</v>
      </c>
      <c r="F27" s="2">
        <v>16000</v>
      </c>
      <c r="G27" s="2">
        <v>79884.639999999999</v>
      </c>
      <c r="H27" s="2">
        <v>5.33</v>
      </c>
    </row>
    <row r="28" spans="2:8">
      <c r="B28" s="3" t="s">
        <v>1333</v>
      </c>
      <c r="C28" s="14">
        <v>3.1</v>
      </c>
      <c r="D28" s="3" t="s">
        <v>69</v>
      </c>
      <c r="E28" s="3" t="s">
        <v>1332</v>
      </c>
      <c r="F28" s="2">
        <v>60000000</v>
      </c>
      <c r="G28" s="2">
        <v>59806.98</v>
      </c>
      <c r="H28" s="2">
        <v>3.99</v>
      </c>
    </row>
    <row r="29" spans="2:8">
      <c r="B29" s="3" t="s">
        <v>1331</v>
      </c>
      <c r="C29" s="14">
        <v>3.4</v>
      </c>
      <c r="D29" s="3" t="s">
        <v>904</v>
      </c>
      <c r="E29" s="3" t="s">
        <v>1330</v>
      </c>
      <c r="F29" s="2">
        <v>10000</v>
      </c>
      <c r="G29" s="2">
        <v>49934.9</v>
      </c>
      <c r="H29" s="2">
        <v>3.33</v>
      </c>
    </row>
    <row r="30" spans="2:8">
      <c r="B30" s="3" t="s">
        <v>1329</v>
      </c>
      <c r="C30" s="14">
        <v>3.39</v>
      </c>
      <c r="D30" s="3" t="s">
        <v>146</v>
      </c>
      <c r="E30" s="3" t="s">
        <v>1328</v>
      </c>
      <c r="F30" s="2">
        <v>10000</v>
      </c>
      <c r="G30" s="2">
        <v>49870.35</v>
      </c>
      <c r="H30" s="2">
        <v>3.33</v>
      </c>
    </row>
    <row r="31" spans="2:8">
      <c r="B31" s="3" t="s">
        <v>1327</v>
      </c>
      <c r="C31" s="14">
        <v>3.17</v>
      </c>
      <c r="D31" s="3" t="s">
        <v>69</v>
      </c>
      <c r="E31" s="3" t="s">
        <v>1326</v>
      </c>
      <c r="F31" s="2">
        <v>50000000</v>
      </c>
      <c r="G31" s="2">
        <v>49685.5</v>
      </c>
      <c r="H31" s="2">
        <v>3.32</v>
      </c>
    </row>
    <row r="32" spans="2:8">
      <c r="B32" s="3" t="s">
        <v>1325</v>
      </c>
      <c r="C32" s="14">
        <v>3.1</v>
      </c>
      <c r="D32" s="3" t="s">
        <v>69</v>
      </c>
      <c r="E32" s="3" t="s">
        <v>1324</v>
      </c>
      <c r="F32" s="2">
        <v>37500000</v>
      </c>
      <c r="G32" s="2">
        <v>37335.11</v>
      </c>
      <c r="H32" s="2">
        <v>2.4900000000000002</v>
      </c>
    </row>
    <row r="33" spans="2:8">
      <c r="B33" s="3" t="s">
        <v>1323</v>
      </c>
      <c r="C33" s="14">
        <v>3.33</v>
      </c>
      <c r="D33" s="3" t="s">
        <v>904</v>
      </c>
      <c r="E33" s="3" t="s">
        <v>1322</v>
      </c>
      <c r="F33" s="2">
        <v>7500</v>
      </c>
      <c r="G33" s="2">
        <v>37322.93</v>
      </c>
      <c r="H33" s="2">
        <v>2.4900000000000002</v>
      </c>
    </row>
    <row r="34" spans="2:8">
      <c r="B34" s="3" t="s">
        <v>1321</v>
      </c>
      <c r="C34" s="14">
        <v>3.1</v>
      </c>
      <c r="D34" s="3" t="s">
        <v>904</v>
      </c>
      <c r="E34" s="3" t="s">
        <v>1320</v>
      </c>
      <c r="F34" s="2">
        <v>7000</v>
      </c>
      <c r="G34" s="2">
        <v>34928.81</v>
      </c>
      <c r="H34" s="2">
        <v>2.33</v>
      </c>
    </row>
    <row r="35" spans="2:8">
      <c r="B35" s="3" t="s">
        <v>1319</v>
      </c>
      <c r="C35" s="14">
        <v>3.3</v>
      </c>
      <c r="D35" s="3" t="s">
        <v>904</v>
      </c>
      <c r="E35" s="3" t="s">
        <v>1318</v>
      </c>
      <c r="F35" s="2">
        <v>6500</v>
      </c>
      <c r="G35" s="2">
        <v>32356.45</v>
      </c>
      <c r="H35" s="2">
        <v>2.16</v>
      </c>
    </row>
    <row r="36" spans="2:8">
      <c r="B36" s="3" t="s">
        <v>1166</v>
      </c>
      <c r="C36" s="14">
        <v>3.05</v>
      </c>
      <c r="D36" s="3" t="s">
        <v>69</v>
      </c>
      <c r="E36" s="3" t="s">
        <v>1165</v>
      </c>
      <c r="F36" s="2">
        <v>30000000</v>
      </c>
      <c r="G36" s="2">
        <v>29939.97</v>
      </c>
      <c r="H36" s="2">
        <v>2</v>
      </c>
    </row>
    <row r="37" spans="2:8">
      <c r="B37" s="3" t="s">
        <v>1317</v>
      </c>
      <c r="C37" s="14">
        <v>3.6</v>
      </c>
      <c r="D37" s="3" t="s">
        <v>904</v>
      </c>
      <c r="E37" s="3" t="s">
        <v>1316</v>
      </c>
      <c r="F37" s="2">
        <v>6000</v>
      </c>
      <c r="G37" s="2">
        <v>29864.7</v>
      </c>
      <c r="H37" s="2">
        <v>1.99</v>
      </c>
    </row>
    <row r="38" spans="2:8">
      <c r="B38" s="3" t="s">
        <v>1315</v>
      </c>
      <c r="C38" s="14">
        <v>3.45</v>
      </c>
      <c r="D38" s="3" t="s">
        <v>904</v>
      </c>
      <c r="E38" s="3" t="s">
        <v>1314</v>
      </c>
      <c r="F38" s="2">
        <v>6000</v>
      </c>
      <c r="G38" s="2">
        <v>29850.45</v>
      </c>
      <c r="H38" s="2">
        <v>1.99</v>
      </c>
    </row>
    <row r="39" spans="2:8">
      <c r="B39" s="3" t="s">
        <v>1313</v>
      </c>
      <c r="C39" s="14">
        <v>3.15</v>
      </c>
      <c r="D39" s="3" t="s">
        <v>69</v>
      </c>
      <c r="E39" s="3" t="s">
        <v>1312</v>
      </c>
      <c r="F39" s="2">
        <v>25000000</v>
      </c>
      <c r="G39" s="2">
        <v>24963.38</v>
      </c>
      <c r="H39" s="2">
        <v>1.67</v>
      </c>
    </row>
    <row r="40" spans="2:8">
      <c r="B40" s="3" t="s">
        <v>1311</v>
      </c>
      <c r="C40" s="14">
        <v>3.45</v>
      </c>
      <c r="D40" s="3" t="s">
        <v>904</v>
      </c>
      <c r="E40" s="3" t="s">
        <v>1310</v>
      </c>
      <c r="F40" s="2">
        <v>5000</v>
      </c>
      <c r="G40" s="2">
        <v>24859.03</v>
      </c>
      <c r="H40" s="2">
        <v>1.66</v>
      </c>
    </row>
    <row r="41" spans="2:8">
      <c r="B41" s="3" t="s">
        <v>1309</v>
      </c>
      <c r="C41" s="14">
        <v>3.18</v>
      </c>
      <c r="D41" s="3" t="s">
        <v>69</v>
      </c>
      <c r="E41" s="3" t="s">
        <v>1308</v>
      </c>
      <c r="F41" s="2">
        <v>25000000</v>
      </c>
      <c r="G41" s="2">
        <v>24812.15</v>
      </c>
      <c r="H41" s="2">
        <v>1.66</v>
      </c>
    </row>
    <row r="42" spans="2:8">
      <c r="B42" s="3" t="s">
        <v>972</v>
      </c>
      <c r="C42" s="14">
        <v>3.1</v>
      </c>
      <c r="D42" s="3" t="s">
        <v>69</v>
      </c>
      <c r="E42" s="3" t="s">
        <v>971</v>
      </c>
      <c r="F42" s="2">
        <v>22000000</v>
      </c>
      <c r="G42" s="2">
        <v>21890.31</v>
      </c>
      <c r="H42" s="2">
        <v>1.46</v>
      </c>
    </row>
    <row r="43" spans="2:8">
      <c r="B43" s="3" t="s">
        <v>1307</v>
      </c>
      <c r="C43" s="14">
        <v>3.33</v>
      </c>
      <c r="D43" s="3" t="s">
        <v>146</v>
      </c>
      <c r="E43" s="3" t="s">
        <v>1306</v>
      </c>
      <c r="F43" s="2">
        <v>4000</v>
      </c>
      <c r="G43" s="2">
        <v>19994.54</v>
      </c>
      <c r="H43" s="2">
        <v>1.33</v>
      </c>
    </row>
    <row r="44" spans="2:8">
      <c r="B44" s="3" t="s">
        <v>1305</v>
      </c>
      <c r="C44" s="14">
        <v>3.3</v>
      </c>
      <c r="D44" s="3" t="s">
        <v>904</v>
      </c>
      <c r="E44" s="3" t="s">
        <v>1304</v>
      </c>
      <c r="F44" s="2">
        <v>4000</v>
      </c>
      <c r="G44" s="2">
        <v>19983.740000000002</v>
      </c>
      <c r="H44" s="2">
        <v>1.33</v>
      </c>
    </row>
    <row r="45" spans="2:8">
      <c r="B45" s="3" t="s">
        <v>1303</v>
      </c>
      <c r="C45" s="14">
        <v>3.4</v>
      </c>
      <c r="D45" s="3" t="s">
        <v>904</v>
      </c>
      <c r="E45" s="3" t="s">
        <v>1302</v>
      </c>
      <c r="F45" s="2">
        <v>4000</v>
      </c>
      <c r="G45" s="2">
        <v>19877.8</v>
      </c>
      <c r="H45" s="2">
        <v>1.33</v>
      </c>
    </row>
    <row r="46" spans="2:8">
      <c r="B46" s="3" t="s">
        <v>1301</v>
      </c>
      <c r="C46" s="14">
        <v>3.17</v>
      </c>
      <c r="D46" s="3" t="s">
        <v>69</v>
      </c>
      <c r="E46" s="3" t="s">
        <v>1300</v>
      </c>
      <c r="F46" s="2">
        <v>19766000</v>
      </c>
      <c r="G46" s="2">
        <v>19653.53</v>
      </c>
      <c r="H46" s="2">
        <v>1.31</v>
      </c>
    </row>
    <row r="47" spans="2:8">
      <c r="B47" s="3" t="s">
        <v>1299</v>
      </c>
      <c r="C47" s="14">
        <v>2.8</v>
      </c>
      <c r="D47" s="3" t="s">
        <v>69</v>
      </c>
      <c r="E47" s="3" t="s">
        <v>1298</v>
      </c>
      <c r="F47" s="2">
        <v>18000000</v>
      </c>
      <c r="G47" s="2">
        <v>17995.86</v>
      </c>
      <c r="H47" s="2">
        <v>1.2</v>
      </c>
    </row>
    <row r="48" spans="2:8">
      <c r="B48" s="3" t="s">
        <v>1297</v>
      </c>
      <c r="C48" s="14">
        <v>3.85</v>
      </c>
      <c r="D48" s="3" t="s">
        <v>904</v>
      </c>
      <c r="E48" s="3" t="s">
        <v>1296</v>
      </c>
      <c r="F48" s="2">
        <v>3600</v>
      </c>
      <c r="G48" s="2">
        <v>17994.310000000001</v>
      </c>
      <c r="H48" s="2">
        <v>1.2</v>
      </c>
    </row>
    <row r="49" spans="2:8">
      <c r="B49" s="3" t="s">
        <v>1295</v>
      </c>
      <c r="C49" s="14">
        <v>3.13</v>
      </c>
      <c r="D49" s="3" t="s">
        <v>904</v>
      </c>
      <c r="E49" s="3" t="s">
        <v>1294</v>
      </c>
      <c r="F49" s="2">
        <v>3000</v>
      </c>
      <c r="G49" s="2">
        <v>14994.87</v>
      </c>
      <c r="H49" s="2">
        <v>1</v>
      </c>
    </row>
    <row r="50" spans="2:8">
      <c r="B50" s="3" t="s">
        <v>1293</v>
      </c>
      <c r="C50" s="14">
        <v>3.1</v>
      </c>
      <c r="D50" s="3" t="s">
        <v>69</v>
      </c>
      <c r="E50" s="3" t="s">
        <v>1292</v>
      </c>
      <c r="F50" s="2">
        <v>15000000</v>
      </c>
      <c r="G50" s="2">
        <v>14963.21</v>
      </c>
      <c r="H50" s="2">
        <v>1</v>
      </c>
    </row>
    <row r="51" spans="2:8">
      <c r="B51" s="3" t="s">
        <v>1291</v>
      </c>
      <c r="C51" s="14">
        <v>3.38</v>
      </c>
      <c r="D51" s="3" t="s">
        <v>1290</v>
      </c>
      <c r="E51" s="3" t="s">
        <v>1289</v>
      </c>
      <c r="F51" s="2">
        <v>3000</v>
      </c>
      <c r="G51" s="2">
        <v>14910.39</v>
      </c>
      <c r="H51" s="2">
        <v>1</v>
      </c>
    </row>
    <row r="52" spans="2:8">
      <c r="B52" s="3" t="s">
        <v>1288</v>
      </c>
      <c r="C52" s="14">
        <v>3.98</v>
      </c>
      <c r="D52" s="3" t="s">
        <v>904</v>
      </c>
      <c r="E52" s="3" t="s">
        <v>1287</v>
      </c>
      <c r="F52" s="2">
        <v>3000</v>
      </c>
      <c r="G52" s="2">
        <v>14902.64</v>
      </c>
      <c r="H52" s="2">
        <v>0.99</v>
      </c>
    </row>
    <row r="53" spans="2:8">
      <c r="B53" s="3" t="s">
        <v>1286</v>
      </c>
      <c r="C53" s="14">
        <v>3.1</v>
      </c>
      <c r="D53" s="3" t="s">
        <v>69</v>
      </c>
      <c r="E53" s="3" t="s">
        <v>1285</v>
      </c>
      <c r="F53" s="2">
        <v>14136500</v>
      </c>
      <c r="G53" s="2">
        <v>14074.34</v>
      </c>
      <c r="H53" s="2">
        <v>0.94</v>
      </c>
    </row>
    <row r="54" spans="2:8">
      <c r="B54" s="3" t="s">
        <v>929</v>
      </c>
      <c r="C54" s="14">
        <v>3.88</v>
      </c>
      <c r="D54" s="3" t="s">
        <v>904</v>
      </c>
      <c r="E54" s="3" t="s">
        <v>928</v>
      </c>
      <c r="F54" s="2">
        <v>2800</v>
      </c>
      <c r="G54" s="2">
        <v>13983.68</v>
      </c>
      <c r="H54" s="2">
        <v>0.93</v>
      </c>
    </row>
    <row r="55" spans="2:8">
      <c r="B55" s="3" t="s">
        <v>1284</v>
      </c>
      <c r="C55" s="14">
        <v>3.33</v>
      </c>
      <c r="D55" s="3" t="s">
        <v>904</v>
      </c>
      <c r="E55" s="3" t="s">
        <v>1283</v>
      </c>
      <c r="F55" s="2">
        <v>2000</v>
      </c>
      <c r="G55" s="2">
        <v>9987.27</v>
      </c>
      <c r="H55" s="2">
        <v>0.67</v>
      </c>
    </row>
    <row r="56" spans="2:8">
      <c r="B56" s="3" t="s">
        <v>1282</v>
      </c>
      <c r="C56" s="14">
        <v>3.12</v>
      </c>
      <c r="D56" s="3" t="s">
        <v>904</v>
      </c>
      <c r="E56" s="3" t="s">
        <v>1281</v>
      </c>
      <c r="F56" s="2">
        <v>2000</v>
      </c>
      <c r="G56" s="2">
        <v>9985.51</v>
      </c>
      <c r="H56" s="2">
        <v>0.67</v>
      </c>
    </row>
    <row r="57" spans="2:8">
      <c r="B57" s="3" t="s">
        <v>1280</v>
      </c>
      <c r="C57" s="14">
        <v>3.48</v>
      </c>
      <c r="D57" s="3" t="s">
        <v>904</v>
      </c>
      <c r="E57" s="3" t="s">
        <v>1279</v>
      </c>
      <c r="F57" s="2">
        <v>2000</v>
      </c>
      <c r="G57" s="2">
        <v>9976.26</v>
      </c>
      <c r="H57" s="2">
        <v>0.67</v>
      </c>
    </row>
    <row r="58" spans="2:8">
      <c r="B58" s="3" t="s">
        <v>1278</v>
      </c>
      <c r="C58" s="14">
        <v>3.12</v>
      </c>
      <c r="D58" s="3" t="s">
        <v>904</v>
      </c>
      <c r="E58" s="3" t="s">
        <v>1277</v>
      </c>
      <c r="F58" s="2">
        <v>2000</v>
      </c>
      <c r="G58" s="2">
        <v>9974.4599999999991</v>
      </c>
      <c r="H58" s="2">
        <v>0.67</v>
      </c>
    </row>
    <row r="59" spans="2:8">
      <c r="B59" s="3" t="s">
        <v>1276</v>
      </c>
      <c r="C59" s="14">
        <v>3.58</v>
      </c>
      <c r="D59" s="3" t="s">
        <v>904</v>
      </c>
      <c r="E59" s="3" t="s">
        <v>1275</v>
      </c>
      <c r="F59" s="2">
        <v>2000</v>
      </c>
      <c r="G59" s="2">
        <v>9971.68</v>
      </c>
      <c r="H59" s="2">
        <v>0.67</v>
      </c>
    </row>
    <row r="60" spans="2:8">
      <c r="B60" s="3" t="s">
        <v>1274</v>
      </c>
      <c r="C60" s="14">
        <v>3.33</v>
      </c>
      <c r="D60" s="3" t="s">
        <v>904</v>
      </c>
      <c r="E60" s="3" t="s">
        <v>1273</v>
      </c>
      <c r="F60" s="2">
        <v>2000</v>
      </c>
      <c r="G60" s="2">
        <v>9945.56</v>
      </c>
      <c r="H60" s="2">
        <v>0.66</v>
      </c>
    </row>
    <row r="61" spans="2:8">
      <c r="B61" s="3" t="s">
        <v>1272</v>
      </c>
      <c r="C61" s="14">
        <v>3.31</v>
      </c>
      <c r="D61" s="3" t="s">
        <v>904</v>
      </c>
      <c r="E61" s="3" t="s">
        <v>1271</v>
      </c>
      <c r="F61" s="2">
        <v>2000</v>
      </c>
      <c r="G61" s="2">
        <v>9928.8700000000008</v>
      </c>
      <c r="H61" s="2">
        <v>0.66</v>
      </c>
    </row>
    <row r="62" spans="2:8">
      <c r="B62" s="3" t="s">
        <v>1270</v>
      </c>
      <c r="C62" s="14">
        <v>4.41</v>
      </c>
      <c r="D62" s="3" t="s">
        <v>904</v>
      </c>
      <c r="E62" s="3" t="s">
        <v>1269</v>
      </c>
      <c r="F62" s="2">
        <v>2000</v>
      </c>
      <c r="G62" s="2">
        <v>9920.89</v>
      </c>
      <c r="H62" s="2">
        <v>0.66</v>
      </c>
    </row>
    <row r="63" spans="2:8">
      <c r="B63" s="3" t="s">
        <v>1268</v>
      </c>
      <c r="C63" s="14">
        <v>3.15</v>
      </c>
      <c r="D63" s="3" t="s">
        <v>69</v>
      </c>
      <c r="E63" s="3" t="s">
        <v>1267</v>
      </c>
      <c r="F63" s="2">
        <v>5500000</v>
      </c>
      <c r="G63" s="2">
        <v>5491.94</v>
      </c>
      <c r="H63" s="2">
        <v>0.37</v>
      </c>
    </row>
    <row r="64" spans="2:8">
      <c r="B64" s="3" t="s">
        <v>1266</v>
      </c>
      <c r="C64" s="14">
        <v>3.88</v>
      </c>
      <c r="D64" s="3" t="s">
        <v>904</v>
      </c>
      <c r="E64" s="3" t="s">
        <v>1265</v>
      </c>
      <c r="F64" s="2">
        <v>900</v>
      </c>
      <c r="G64" s="2">
        <v>4494.75</v>
      </c>
      <c r="H64" s="2">
        <v>0.3</v>
      </c>
    </row>
    <row r="65" spans="2:8">
      <c r="B65" s="3" t="s">
        <v>1264</v>
      </c>
      <c r="C65" s="14">
        <v>3.45</v>
      </c>
      <c r="D65" s="3" t="s">
        <v>904</v>
      </c>
      <c r="E65" s="3" t="s">
        <v>1263</v>
      </c>
      <c r="F65" s="2">
        <v>500</v>
      </c>
      <c r="G65" s="2">
        <v>2481.2399999999998</v>
      </c>
      <c r="H65" s="2">
        <v>0.17</v>
      </c>
    </row>
    <row r="66" spans="2:8">
      <c r="B66" s="8" t="s">
        <v>150</v>
      </c>
      <c r="C66" s="16"/>
      <c r="D66" s="8"/>
      <c r="E66" s="8"/>
      <c r="F66" s="10"/>
      <c r="G66" s="10">
        <f>SUM(G22:G65)</f>
        <v>1378297.21</v>
      </c>
      <c r="H66" s="10">
        <f>SUM(H22:H65)</f>
        <v>92</v>
      </c>
    </row>
    <row r="67" spans="2:8">
      <c r="B67" s="8" t="s">
        <v>151</v>
      </c>
      <c r="C67" s="16"/>
      <c r="D67" s="8"/>
      <c r="E67" s="8"/>
      <c r="F67" s="10"/>
      <c r="G67" s="10">
        <v>57984.65</v>
      </c>
      <c r="H67" s="10">
        <v>3.87</v>
      </c>
    </row>
    <row r="68" spans="2:8">
      <c r="B68" s="8" t="s">
        <v>152</v>
      </c>
      <c r="C68" s="16"/>
      <c r="D68" s="8"/>
      <c r="E68" s="8"/>
      <c r="F68" s="10"/>
      <c r="G68" s="10">
        <v>38385.22</v>
      </c>
      <c r="H68" s="10">
        <v>2.56</v>
      </c>
    </row>
    <row r="69" spans="2:8">
      <c r="B69" s="8" t="s">
        <v>153</v>
      </c>
      <c r="C69" s="16"/>
      <c r="D69" s="8"/>
      <c r="E69" s="8"/>
      <c r="F69" s="10"/>
      <c r="G69" s="10">
        <v>1496377.2400000002</v>
      </c>
      <c r="H69" s="10">
        <v>99.88</v>
      </c>
    </row>
    <row r="70" spans="2:8">
      <c r="B70" s="8" t="s">
        <v>405</v>
      </c>
      <c r="C70" s="16"/>
      <c r="D70" s="8"/>
      <c r="E70" s="8"/>
      <c r="F70" s="10"/>
      <c r="G70" s="10">
        <v>1777.8155500298526</v>
      </c>
      <c r="H70" s="10">
        <v>0.12000000000000455</v>
      </c>
    </row>
    <row r="71" spans="2:8">
      <c r="B71" s="8" t="s">
        <v>155</v>
      </c>
      <c r="C71" s="16"/>
      <c r="D71" s="8"/>
      <c r="E71" s="8"/>
      <c r="F71" s="10"/>
      <c r="G71" s="10">
        <v>1498155.05555003</v>
      </c>
      <c r="H71" s="10">
        <v>100</v>
      </c>
    </row>
    <row r="72" spans="2:8">
      <c r="B72" s="3" t="s">
        <v>156</v>
      </c>
    </row>
    <row r="73" spans="2:8">
      <c r="B73" s="3" t="s">
        <v>157</v>
      </c>
    </row>
    <row r="74" spans="2:8">
      <c r="B74" s="8"/>
    </row>
    <row r="75" spans="2:8" ht="25.5">
      <c r="B75" s="11" t="s">
        <v>158</v>
      </c>
      <c r="C75" s="14" t="s">
        <v>159</v>
      </c>
    </row>
    <row r="76" spans="2:8">
      <c r="B76" s="8"/>
    </row>
    <row r="77" spans="2:8">
      <c r="B77" s="8" t="s">
        <v>160</v>
      </c>
    </row>
    <row r="78" spans="2:8">
      <c r="B78" s="8" t="s">
        <v>162</v>
      </c>
    </row>
    <row r="79" spans="2:8">
      <c r="B79" s="8" t="s">
        <v>1262</v>
      </c>
      <c r="C79" s="16"/>
    </row>
    <row r="80" spans="2:8">
      <c r="B80" s="8" t="s">
        <v>1261</v>
      </c>
      <c r="C80" s="16"/>
    </row>
    <row r="81" spans="2:3">
      <c r="B81" s="8" t="s">
        <v>1260</v>
      </c>
      <c r="C81" s="16"/>
    </row>
    <row r="82" spans="2:3">
      <c r="B82" s="8" t="s">
        <v>1259</v>
      </c>
      <c r="C82" s="16"/>
    </row>
    <row r="83" spans="2:3">
      <c r="B83" s="8" t="s">
        <v>1258</v>
      </c>
      <c r="C83" s="16"/>
    </row>
    <row r="84" spans="2:3">
      <c r="B84" s="8" t="s">
        <v>1257</v>
      </c>
      <c r="C84" s="16"/>
    </row>
    <row r="85" spans="2:3">
      <c r="B85" s="8" t="s">
        <v>1256</v>
      </c>
      <c r="C85" s="16"/>
    </row>
    <row r="86" spans="2:3">
      <c r="B86" s="8" t="s">
        <v>1255</v>
      </c>
      <c r="C86" s="16"/>
    </row>
    <row r="87" spans="2:3">
      <c r="B87" s="17" t="s">
        <v>894</v>
      </c>
      <c r="C87" s="16"/>
    </row>
    <row r="88" spans="2:3">
      <c r="B88" s="17" t="s">
        <v>1254</v>
      </c>
    </row>
  </sheetData>
  <mergeCells count="2">
    <mergeCell ref="B1:E1"/>
    <mergeCell ref="C3:C8"/>
  </mergeCells>
  <hyperlinks>
    <hyperlink ref="A1" location="Index!A1" display="Index" xr:uid="{B0E23361-6117-479C-ADFD-88A0F39DF705}"/>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B83A3-F75A-422F-8F73-0ABCE555A578}">
  <dimension ref="A1:H85"/>
  <sheetViews>
    <sheetView workbookViewId="0">
      <selection activeCell="B1" sqref="B1:E1"/>
    </sheetView>
  </sheetViews>
  <sheetFormatPr defaultRowHeight="12.75"/>
  <cols>
    <col min="1" max="1" width="5.42578125" style="3" bestFit="1" customWidth="1"/>
    <col min="2" max="2" width="68" style="3" bestFit="1" customWidth="1"/>
    <col min="3" max="3" width="22.5703125" style="14" customWidth="1"/>
    <col min="4" max="4" width="12.140625" style="3" bestFit="1" customWidth="1"/>
    <col min="5" max="5" width="14.5703125" style="3" bestFit="1" customWidth="1"/>
    <col min="6" max="6" width="11.5703125" style="2" bestFit="1" customWidth="1"/>
    <col min="7" max="7" width="18.140625" style="2" bestFit="1" customWidth="1"/>
    <col min="8" max="8" width="9.140625" style="2" bestFit="1"/>
    <col min="9" max="16384" width="9.140625" style="3"/>
  </cols>
  <sheetData>
    <row r="1" spans="1:8">
      <c r="A1" s="1" t="s">
        <v>0</v>
      </c>
      <c r="B1" s="263" t="s">
        <v>975</v>
      </c>
      <c r="C1" s="263"/>
      <c r="D1" s="263"/>
      <c r="E1" s="263"/>
    </row>
    <row r="2" spans="1:8" ht="13.5" thickBot="1"/>
    <row r="3" spans="1:8" ht="15">
      <c r="B3" s="69" t="s">
        <v>2400</v>
      </c>
      <c r="C3" s="282"/>
    </row>
    <row r="4" spans="1:8" ht="15">
      <c r="B4" s="71" t="s">
        <v>2401</v>
      </c>
      <c r="C4" s="283"/>
    </row>
    <row r="5" spans="1:8" ht="15">
      <c r="B5" s="71"/>
      <c r="C5" s="283"/>
    </row>
    <row r="6" spans="1:8" ht="15">
      <c r="B6" s="71" t="s">
        <v>2381</v>
      </c>
      <c r="C6" s="283"/>
    </row>
    <row r="7" spans="1:8" ht="15">
      <c r="B7" s="71" t="s">
        <v>2402</v>
      </c>
      <c r="C7" s="283"/>
    </row>
    <row r="8" spans="1:8" ht="15.75" thickBot="1">
      <c r="B8" s="72" t="s">
        <v>2403</v>
      </c>
      <c r="C8" s="284"/>
    </row>
    <row r="10" spans="1:8">
      <c r="B10" s="3" t="s">
        <v>2</v>
      </c>
    </row>
    <row r="12" spans="1:8">
      <c r="B12" s="5" t="s">
        <v>3</v>
      </c>
      <c r="C12" s="15" t="s">
        <v>4</v>
      </c>
      <c r="D12" s="5" t="s">
        <v>65</v>
      </c>
      <c r="E12" s="5" t="s">
        <v>6</v>
      </c>
      <c r="F12" s="7" t="s">
        <v>7</v>
      </c>
      <c r="G12" s="7" t="s">
        <v>8</v>
      </c>
      <c r="H12" s="7" t="s">
        <v>9</v>
      </c>
    </row>
    <row r="13" spans="1:8">
      <c r="B13" s="8" t="s">
        <v>66</v>
      </c>
    </row>
    <row r="14" spans="1:8">
      <c r="B14" s="8" t="s">
        <v>12</v>
      </c>
    </row>
    <row r="15" spans="1:8">
      <c r="B15" s="8" t="s">
        <v>67</v>
      </c>
    </row>
    <row r="16" spans="1:8">
      <c r="B16" s="3" t="s">
        <v>370</v>
      </c>
      <c r="C16" s="14">
        <v>3.25</v>
      </c>
      <c r="D16" s="3" t="s">
        <v>69</v>
      </c>
      <c r="E16" s="3" t="s">
        <v>371</v>
      </c>
      <c r="F16" s="2">
        <v>28000000</v>
      </c>
      <c r="G16" s="2">
        <v>28296.77</v>
      </c>
      <c r="H16" s="2">
        <v>11.78</v>
      </c>
    </row>
    <row r="17" spans="2:8">
      <c r="B17" s="3" t="s">
        <v>354</v>
      </c>
      <c r="C17" s="14">
        <v>3.49</v>
      </c>
      <c r="D17" s="3" t="s">
        <v>69</v>
      </c>
      <c r="E17" s="3" t="s">
        <v>355</v>
      </c>
      <c r="F17" s="2">
        <v>15000000</v>
      </c>
      <c r="G17" s="2">
        <v>15146.22</v>
      </c>
      <c r="H17" s="2">
        <v>6.3</v>
      </c>
    </row>
    <row r="18" spans="2:8">
      <c r="B18" s="3" t="s">
        <v>358</v>
      </c>
      <c r="C18" s="14">
        <v>3.94</v>
      </c>
      <c r="D18" s="3" t="s">
        <v>69</v>
      </c>
      <c r="E18" s="3" t="s">
        <v>359</v>
      </c>
      <c r="F18" s="2">
        <v>8214300</v>
      </c>
      <c r="G18" s="2">
        <v>8539.18</v>
      </c>
      <c r="H18" s="2">
        <v>3.55</v>
      </c>
    </row>
    <row r="19" spans="2:8">
      <c r="B19" s="3" t="s">
        <v>974</v>
      </c>
      <c r="C19" s="14">
        <v>3.11</v>
      </c>
      <c r="D19" s="3" t="s">
        <v>69</v>
      </c>
      <c r="E19" s="3" t="s">
        <v>973</v>
      </c>
      <c r="F19" s="2">
        <v>5000000</v>
      </c>
      <c r="G19" s="2">
        <v>5025.24</v>
      </c>
      <c r="H19" s="2">
        <v>2.09</v>
      </c>
    </row>
    <row r="20" spans="2:8">
      <c r="B20" s="8" t="s">
        <v>99</v>
      </c>
      <c r="C20" s="16"/>
      <c r="D20" s="8"/>
      <c r="E20" s="8"/>
      <c r="F20" s="10"/>
      <c r="G20" s="10">
        <f>SUM(G12:G19)</f>
        <v>57007.409999999996</v>
      </c>
      <c r="H20" s="10">
        <f>SUM(H12:H19)</f>
        <v>23.72</v>
      </c>
    </row>
    <row r="21" spans="2:8">
      <c r="B21" s="8" t="s">
        <v>145</v>
      </c>
    </row>
    <row r="22" spans="2:8">
      <c r="B22" s="3" t="s">
        <v>972</v>
      </c>
      <c r="C22" s="14">
        <v>3.1</v>
      </c>
      <c r="D22" s="3" t="s">
        <v>69</v>
      </c>
      <c r="E22" s="3" t="s">
        <v>971</v>
      </c>
      <c r="F22" s="2">
        <v>25000000</v>
      </c>
      <c r="G22" s="2">
        <v>24875.35</v>
      </c>
      <c r="H22" s="2">
        <v>10.35</v>
      </c>
    </row>
    <row r="23" spans="2:8">
      <c r="B23" s="3" t="s">
        <v>970</v>
      </c>
      <c r="C23" s="14">
        <v>3.28</v>
      </c>
      <c r="D23" s="3" t="s">
        <v>807</v>
      </c>
      <c r="E23" s="3" t="s">
        <v>969</v>
      </c>
      <c r="F23" s="2">
        <v>10000</v>
      </c>
      <c r="G23" s="2">
        <v>9921.66</v>
      </c>
      <c r="H23" s="2">
        <v>4.13</v>
      </c>
    </row>
    <row r="24" spans="2:8">
      <c r="B24" s="3" t="s">
        <v>968</v>
      </c>
      <c r="C24" s="14">
        <v>3.53</v>
      </c>
      <c r="D24" s="3" t="s">
        <v>904</v>
      </c>
      <c r="E24" s="3" t="s">
        <v>967</v>
      </c>
      <c r="F24" s="2">
        <v>2000</v>
      </c>
      <c r="G24" s="2">
        <v>9886.3799999999992</v>
      </c>
      <c r="H24" s="2">
        <v>4.12</v>
      </c>
    </row>
    <row r="25" spans="2:8">
      <c r="B25" s="3" t="s">
        <v>966</v>
      </c>
      <c r="D25" s="3" t="s">
        <v>904</v>
      </c>
      <c r="E25" s="3" t="s">
        <v>965</v>
      </c>
      <c r="F25" s="2">
        <v>2000</v>
      </c>
      <c r="G25" s="2">
        <v>9800.76</v>
      </c>
      <c r="H25" s="2">
        <v>4.08</v>
      </c>
    </row>
    <row r="26" spans="2:8">
      <c r="B26" s="3" t="s">
        <v>964</v>
      </c>
      <c r="C26" s="14">
        <v>3.39</v>
      </c>
      <c r="D26" s="3" t="s">
        <v>69</v>
      </c>
      <c r="E26" s="3" t="s">
        <v>963</v>
      </c>
      <c r="F26" s="2">
        <v>9500000</v>
      </c>
      <c r="G26" s="2">
        <v>9369.6200000000008</v>
      </c>
      <c r="H26" s="2">
        <v>3.9</v>
      </c>
    </row>
    <row r="27" spans="2:8">
      <c r="B27" s="3" t="s">
        <v>962</v>
      </c>
      <c r="C27" s="14">
        <v>3.28</v>
      </c>
      <c r="D27" s="3" t="s">
        <v>904</v>
      </c>
      <c r="E27" s="3" t="s">
        <v>961</v>
      </c>
      <c r="F27" s="2">
        <v>7500</v>
      </c>
      <c r="G27" s="2">
        <v>7465.17</v>
      </c>
      <c r="H27" s="2">
        <v>3.11</v>
      </c>
    </row>
    <row r="28" spans="2:8">
      <c r="B28" s="3" t="s">
        <v>960</v>
      </c>
      <c r="C28" s="14">
        <v>3.2</v>
      </c>
      <c r="D28" s="3" t="s">
        <v>904</v>
      </c>
      <c r="E28" s="3" t="s">
        <v>959</v>
      </c>
      <c r="F28" s="2">
        <v>1000</v>
      </c>
      <c r="G28" s="2">
        <v>4993.87</v>
      </c>
      <c r="H28" s="2">
        <v>2.08</v>
      </c>
    </row>
    <row r="29" spans="2:8">
      <c r="B29" s="3" t="s">
        <v>958</v>
      </c>
      <c r="C29" s="14">
        <v>3.1</v>
      </c>
      <c r="D29" s="3" t="s">
        <v>69</v>
      </c>
      <c r="E29" s="3" t="s">
        <v>957</v>
      </c>
      <c r="F29" s="2">
        <v>5000000</v>
      </c>
      <c r="G29" s="2">
        <v>4975.07</v>
      </c>
      <c r="H29" s="2">
        <v>2.0699999999999998</v>
      </c>
    </row>
    <row r="30" spans="2:8">
      <c r="B30" s="3" t="s">
        <v>956</v>
      </c>
      <c r="C30" s="14">
        <v>3.71</v>
      </c>
      <c r="D30" s="3" t="s">
        <v>904</v>
      </c>
      <c r="E30" s="3" t="s">
        <v>955</v>
      </c>
      <c r="F30" s="2">
        <v>1000</v>
      </c>
      <c r="G30" s="2">
        <v>4924.5200000000004</v>
      </c>
      <c r="H30" s="2">
        <v>2.0499999999999998</v>
      </c>
    </row>
    <row r="31" spans="2:8">
      <c r="B31" s="3" t="s">
        <v>954</v>
      </c>
      <c r="C31" s="14">
        <v>4.25</v>
      </c>
      <c r="D31" s="3" t="s">
        <v>904</v>
      </c>
      <c r="E31" s="3" t="s">
        <v>953</v>
      </c>
      <c r="F31" s="2">
        <v>5000</v>
      </c>
      <c r="G31" s="2">
        <v>4813.91</v>
      </c>
      <c r="H31" s="2">
        <v>2</v>
      </c>
    </row>
    <row r="32" spans="2:8">
      <c r="B32" s="3" t="s">
        <v>952</v>
      </c>
      <c r="C32" s="14">
        <v>4.25</v>
      </c>
      <c r="D32" s="3" t="s">
        <v>904</v>
      </c>
      <c r="E32" s="3" t="s">
        <v>951</v>
      </c>
      <c r="F32" s="2">
        <v>5000</v>
      </c>
      <c r="G32" s="2">
        <v>4802.07</v>
      </c>
      <c r="H32" s="2">
        <v>2</v>
      </c>
    </row>
    <row r="33" spans="2:8">
      <c r="B33" s="3" t="s">
        <v>950</v>
      </c>
      <c r="C33" s="14">
        <v>4.4000000000000004</v>
      </c>
      <c r="D33" s="3" t="s">
        <v>904</v>
      </c>
      <c r="E33" s="3" t="s">
        <v>949</v>
      </c>
      <c r="F33" s="2">
        <v>1000</v>
      </c>
      <c r="G33" s="2">
        <v>4797.8100000000004</v>
      </c>
      <c r="H33" s="2">
        <v>2</v>
      </c>
    </row>
    <row r="34" spans="2:8">
      <c r="B34" s="3" t="s">
        <v>948</v>
      </c>
      <c r="C34" s="14">
        <v>4.8499999999999996</v>
      </c>
      <c r="D34" s="3" t="s">
        <v>146</v>
      </c>
      <c r="E34" s="3" t="s">
        <v>947</v>
      </c>
      <c r="F34" s="2">
        <v>1000</v>
      </c>
      <c r="G34" s="2">
        <v>4794.4399999999996</v>
      </c>
      <c r="H34" s="2">
        <v>2</v>
      </c>
    </row>
    <row r="35" spans="2:8">
      <c r="B35" s="3" t="s">
        <v>946</v>
      </c>
      <c r="D35" s="3" t="s">
        <v>146</v>
      </c>
      <c r="E35" s="3" t="s">
        <v>945</v>
      </c>
      <c r="F35" s="2">
        <v>1000</v>
      </c>
      <c r="G35" s="2">
        <v>4784.3100000000004</v>
      </c>
      <c r="H35" s="2">
        <v>1.99</v>
      </c>
    </row>
    <row r="36" spans="2:8">
      <c r="B36" s="3" t="s">
        <v>944</v>
      </c>
      <c r="C36" s="14">
        <v>4.8499999999999996</v>
      </c>
      <c r="D36" s="3" t="s">
        <v>146</v>
      </c>
      <c r="E36" s="3" t="s">
        <v>147</v>
      </c>
      <c r="F36" s="2">
        <v>1000</v>
      </c>
      <c r="G36" s="2">
        <v>4781.66</v>
      </c>
      <c r="H36" s="2">
        <v>1.99</v>
      </c>
    </row>
    <row r="37" spans="2:8">
      <c r="B37" s="3" t="s">
        <v>943</v>
      </c>
      <c r="C37" s="14">
        <v>4.75</v>
      </c>
      <c r="D37" s="3" t="s">
        <v>146</v>
      </c>
      <c r="E37" s="3" t="s">
        <v>942</v>
      </c>
      <c r="F37" s="2">
        <v>1000</v>
      </c>
      <c r="G37" s="2">
        <v>4780.3999999999996</v>
      </c>
      <c r="H37" s="2">
        <v>1.99</v>
      </c>
    </row>
    <row r="38" spans="2:8">
      <c r="B38" s="3" t="s">
        <v>941</v>
      </c>
      <c r="C38" s="14">
        <v>5.77</v>
      </c>
      <c r="D38" s="3" t="s">
        <v>904</v>
      </c>
      <c r="E38" s="3" t="s">
        <v>940</v>
      </c>
      <c r="F38" s="2">
        <v>1000</v>
      </c>
      <c r="G38" s="2">
        <v>4732.8999999999996</v>
      </c>
      <c r="H38" s="2">
        <v>1.97</v>
      </c>
    </row>
    <row r="39" spans="2:8">
      <c r="B39" s="3" t="s">
        <v>939</v>
      </c>
      <c r="C39" s="14">
        <v>6.07</v>
      </c>
      <c r="D39" s="3" t="s">
        <v>904</v>
      </c>
      <c r="E39" s="3" t="s">
        <v>938</v>
      </c>
      <c r="F39" s="2">
        <v>940</v>
      </c>
      <c r="G39" s="2">
        <v>4494.62</v>
      </c>
      <c r="H39" s="2">
        <v>1.87</v>
      </c>
    </row>
    <row r="40" spans="2:8">
      <c r="B40" s="3" t="s">
        <v>937</v>
      </c>
      <c r="C40" s="14">
        <v>3.3</v>
      </c>
      <c r="D40" s="3" t="s">
        <v>904</v>
      </c>
      <c r="E40" s="3" t="s">
        <v>936</v>
      </c>
      <c r="F40" s="2">
        <v>700</v>
      </c>
      <c r="G40" s="2">
        <v>3497.79</v>
      </c>
      <c r="H40" s="2">
        <v>1.46</v>
      </c>
    </row>
    <row r="41" spans="2:8">
      <c r="B41" s="3" t="s">
        <v>935</v>
      </c>
      <c r="C41" s="14">
        <v>3.19</v>
      </c>
      <c r="D41" s="3" t="s">
        <v>904</v>
      </c>
      <c r="E41" s="3" t="s">
        <v>934</v>
      </c>
      <c r="F41" s="2">
        <v>2500</v>
      </c>
      <c r="G41" s="2">
        <v>2499.13</v>
      </c>
      <c r="H41" s="2">
        <v>1.04</v>
      </c>
    </row>
    <row r="42" spans="2:8">
      <c r="B42" s="3" t="s">
        <v>933</v>
      </c>
      <c r="C42" s="14">
        <v>3.33</v>
      </c>
      <c r="D42" s="3" t="s">
        <v>146</v>
      </c>
      <c r="E42" s="3" t="s">
        <v>932</v>
      </c>
      <c r="F42" s="2">
        <v>500</v>
      </c>
      <c r="G42" s="2">
        <v>2499.09</v>
      </c>
      <c r="H42" s="2">
        <v>1.04</v>
      </c>
    </row>
    <row r="43" spans="2:8">
      <c r="B43" s="3" t="s">
        <v>931</v>
      </c>
      <c r="C43" s="14">
        <v>3.72</v>
      </c>
      <c r="D43" s="3" t="s">
        <v>904</v>
      </c>
      <c r="E43" s="3" t="s">
        <v>930</v>
      </c>
      <c r="F43" s="2">
        <v>500</v>
      </c>
      <c r="G43" s="2">
        <v>2497.96</v>
      </c>
      <c r="H43" s="2">
        <v>1.04</v>
      </c>
    </row>
    <row r="44" spans="2:8">
      <c r="B44" s="3" t="s">
        <v>929</v>
      </c>
      <c r="C44" s="14">
        <v>3.88</v>
      </c>
      <c r="D44" s="3" t="s">
        <v>904</v>
      </c>
      <c r="E44" s="3" t="s">
        <v>928</v>
      </c>
      <c r="F44" s="2">
        <v>500</v>
      </c>
      <c r="G44" s="2">
        <v>2497.09</v>
      </c>
      <c r="H44" s="2">
        <v>1.04</v>
      </c>
    </row>
    <row r="45" spans="2:8">
      <c r="B45" s="3" t="s">
        <v>927</v>
      </c>
      <c r="C45" s="14">
        <v>3.15</v>
      </c>
      <c r="D45" s="3" t="s">
        <v>904</v>
      </c>
      <c r="E45" s="3" t="s">
        <v>926</v>
      </c>
      <c r="F45" s="2">
        <v>500</v>
      </c>
      <c r="G45" s="2">
        <v>2494.83</v>
      </c>
      <c r="H45" s="2">
        <v>1.04</v>
      </c>
    </row>
    <row r="46" spans="2:8">
      <c r="B46" s="3" t="s">
        <v>925</v>
      </c>
      <c r="C46" s="14">
        <v>3.2</v>
      </c>
      <c r="D46" s="3" t="s">
        <v>904</v>
      </c>
      <c r="E46" s="3" t="s">
        <v>924</v>
      </c>
      <c r="F46" s="2">
        <v>500</v>
      </c>
      <c r="G46" s="2">
        <v>2494.75</v>
      </c>
      <c r="H46" s="2">
        <v>1.04</v>
      </c>
    </row>
    <row r="47" spans="2:8">
      <c r="B47" s="3" t="s">
        <v>923</v>
      </c>
      <c r="C47" s="14">
        <v>4.2699999999999996</v>
      </c>
      <c r="D47" s="3" t="s">
        <v>904</v>
      </c>
      <c r="E47" s="3" t="s">
        <v>922</v>
      </c>
      <c r="F47" s="2">
        <v>500</v>
      </c>
      <c r="G47" s="2">
        <v>2482.6</v>
      </c>
      <c r="H47" s="2">
        <v>1.03</v>
      </c>
    </row>
    <row r="48" spans="2:8">
      <c r="B48" s="3" t="s">
        <v>921</v>
      </c>
      <c r="C48" s="14">
        <v>4.4000000000000004</v>
      </c>
      <c r="D48" s="3" t="s">
        <v>146</v>
      </c>
      <c r="E48" s="3" t="s">
        <v>920</v>
      </c>
      <c r="F48" s="2">
        <v>500</v>
      </c>
      <c r="G48" s="2">
        <v>2482.0500000000002</v>
      </c>
      <c r="H48" s="2">
        <v>1.03</v>
      </c>
    </row>
    <row r="49" spans="2:8">
      <c r="B49" s="3" t="s">
        <v>919</v>
      </c>
      <c r="C49" s="14">
        <v>3.41</v>
      </c>
      <c r="D49" s="3" t="s">
        <v>904</v>
      </c>
      <c r="E49" s="3" t="s">
        <v>918</v>
      </c>
      <c r="F49" s="2">
        <v>2500</v>
      </c>
      <c r="G49" s="2">
        <v>2476.63</v>
      </c>
      <c r="H49" s="2">
        <v>1.03</v>
      </c>
    </row>
    <row r="50" spans="2:8">
      <c r="B50" s="3" t="s">
        <v>917</v>
      </c>
      <c r="C50" s="14">
        <v>3.52</v>
      </c>
      <c r="D50" s="3" t="s">
        <v>904</v>
      </c>
      <c r="E50" s="3" t="s">
        <v>916</v>
      </c>
      <c r="F50" s="2">
        <v>2500</v>
      </c>
      <c r="G50" s="2">
        <v>2475.65</v>
      </c>
      <c r="H50" s="2">
        <v>1.03</v>
      </c>
    </row>
    <row r="51" spans="2:8">
      <c r="B51" s="3" t="s">
        <v>915</v>
      </c>
      <c r="C51" s="14">
        <v>3.44</v>
      </c>
      <c r="D51" s="3" t="s">
        <v>904</v>
      </c>
      <c r="E51" s="3" t="s">
        <v>914</v>
      </c>
      <c r="F51" s="2">
        <v>500</v>
      </c>
      <c r="G51" s="2">
        <v>2475.08</v>
      </c>
      <c r="H51" s="2">
        <v>1.03</v>
      </c>
    </row>
    <row r="52" spans="2:8">
      <c r="B52" s="3" t="s">
        <v>913</v>
      </c>
      <c r="C52" s="14">
        <v>3.99</v>
      </c>
      <c r="D52" s="3" t="s">
        <v>904</v>
      </c>
      <c r="E52" s="3" t="s">
        <v>912</v>
      </c>
      <c r="F52" s="2">
        <v>500</v>
      </c>
      <c r="G52" s="2">
        <v>2471.37</v>
      </c>
      <c r="H52" s="2">
        <v>1.03</v>
      </c>
    </row>
    <row r="53" spans="2:8">
      <c r="B53" s="3" t="s">
        <v>911</v>
      </c>
      <c r="C53" s="14">
        <v>3.99</v>
      </c>
      <c r="D53" s="3" t="s">
        <v>146</v>
      </c>
      <c r="E53" s="3" t="s">
        <v>910</v>
      </c>
      <c r="F53" s="2">
        <v>500</v>
      </c>
      <c r="G53" s="2">
        <v>2471.37</v>
      </c>
      <c r="H53" s="2">
        <v>1.03</v>
      </c>
    </row>
    <row r="54" spans="2:8">
      <c r="B54" s="3" t="s">
        <v>909</v>
      </c>
      <c r="C54" s="14">
        <v>4.25</v>
      </c>
      <c r="D54" s="3" t="s">
        <v>904</v>
      </c>
      <c r="E54" s="3" t="s">
        <v>908</v>
      </c>
      <c r="F54" s="2">
        <v>2500</v>
      </c>
      <c r="G54" s="2">
        <v>2403.7199999999998</v>
      </c>
      <c r="H54" s="2">
        <v>1</v>
      </c>
    </row>
    <row r="55" spans="2:8">
      <c r="B55" s="3" t="s">
        <v>907</v>
      </c>
      <c r="C55" s="14">
        <v>5.82</v>
      </c>
      <c r="D55" s="3" t="s">
        <v>904</v>
      </c>
      <c r="E55" s="3" t="s">
        <v>906</v>
      </c>
      <c r="F55" s="2">
        <v>500</v>
      </c>
      <c r="G55" s="2">
        <v>2368.9299999999998</v>
      </c>
      <c r="H55" s="2">
        <v>0.99</v>
      </c>
    </row>
    <row r="56" spans="2:8">
      <c r="B56" s="3" t="s">
        <v>905</v>
      </c>
      <c r="C56" s="14">
        <v>3.92</v>
      </c>
      <c r="D56" s="3" t="s">
        <v>904</v>
      </c>
      <c r="E56" s="3" t="s">
        <v>903</v>
      </c>
      <c r="F56" s="2">
        <v>300</v>
      </c>
      <c r="G56" s="2">
        <v>1481.57</v>
      </c>
      <c r="H56" s="2">
        <v>0.62</v>
      </c>
    </row>
    <row r="57" spans="2:8">
      <c r="B57" s="8" t="s">
        <v>150</v>
      </c>
      <c r="C57" s="16"/>
      <c r="D57" s="8"/>
      <c r="E57" s="8"/>
      <c r="F57" s="10"/>
      <c r="G57" s="10">
        <f>SUM(G21:G56)</f>
        <v>171064.12999999995</v>
      </c>
      <c r="H57" s="10">
        <f>SUM(H21:H56)</f>
        <v>71.22</v>
      </c>
    </row>
    <row r="58" spans="2:8">
      <c r="B58" s="8" t="s">
        <v>151</v>
      </c>
      <c r="C58" s="16"/>
      <c r="D58" s="8"/>
      <c r="E58" s="8"/>
      <c r="F58" s="10"/>
      <c r="G58" s="10">
        <v>7448.02</v>
      </c>
      <c r="H58" s="10">
        <v>3.1</v>
      </c>
    </row>
    <row r="59" spans="2:8">
      <c r="B59" s="8" t="s">
        <v>152</v>
      </c>
      <c r="C59" s="16"/>
      <c r="D59" s="8"/>
      <c r="E59" s="8"/>
      <c r="F59" s="10"/>
      <c r="G59" s="10">
        <v>11823.77</v>
      </c>
      <c r="H59" s="10">
        <v>4.92</v>
      </c>
    </row>
    <row r="60" spans="2:8">
      <c r="B60" s="8" t="s">
        <v>153</v>
      </c>
      <c r="C60" s="16"/>
      <c r="D60" s="8"/>
      <c r="E60" s="8"/>
      <c r="F60" s="10"/>
      <c r="G60" s="10">
        <v>247343.33000000002</v>
      </c>
      <c r="H60" s="10">
        <v>102.95</v>
      </c>
    </row>
    <row r="61" spans="2:8">
      <c r="B61" s="8" t="s">
        <v>154</v>
      </c>
      <c r="C61" s="16"/>
      <c r="D61" s="8"/>
      <c r="E61" s="8"/>
      <c r="F61" s="10"/>
      <c r="G61" s="10">
        <v>-7101.3871747800076</v>
      </c>
      <c r="H61" s="10">
        <v>-2.9500000000000028</v>
      </c>
    </row>
    <row r="62" spans="2:8">
      <c r="B62" s="8" t="s">
        <v>155</v>
      </c>
      <c r="C62" s="16"/>
      <c r="D62" s="8"/>
      <c r="E62" s="8"/>
      <c r="F62" s="10"/>
      <c r="G62" s="10">
        <v>240241.94282522</v>
      </c>
      <c r="H62" s="10">
        <v>100</v>
      </c>
    </row>
    <row r="63" spans="2:8">
      <c r="B63" s="3" t="s">
        <v>156</v>
      </c>
    </row>
    <row r="64" spans="2:8">
      <c r="B64" s="3" t="s">
        <v>157</v>
      </c>
    </row>
    <row r="65" spans="2:3">
      <c r="B65" s="8"/>
    </row>
    <row r="66" spans="2:3" ht="25.5">
      <c r="B66" s="11" t="s">
        <v>158</v>
      </c>
      <c r="C66" s="14" t="s">
        <v>159</v>
      </c>
    </row>
    <row r="67" spans="2:3">
      <c r="B67" s="8"/>
    </row>
    <row r="68" spans="2:3">
      <c r="B68" s="17" t="s">
        <v>714</v>
      </c>
    </row>
    <row r="69" spans="2:3">
      <c r="B69" s="8" t="s">
        <v>162</v>
      </c>
    </row>
    <row r="70" spans="2:3">
      <c r="B70" s="8" t="s">
        <v>902</v>
      </c>
      <c r="C70" s="16"/>
    </row>
    <row r="71" spans="2:3">
      <c r="B71" s="8" t="s">
        <v>901</v>
      </c>
      <c r="C71" s="16"/>
    </row>
    <row r="72" spans="2:3">
      <c r="B72" s="8" t="s">
        <v>900</v>
      </c>
      <c r="C72" s="16"/>
    </row>
    <row r="73" spans="2:3">
      <c r="B73" s="8" t="s">
        <v>899</v>
      </c>
      <c r="C73" s="16"/>
    </row>
    <row r="74" spans="2:3">
      <c r="B74" s="8" t="s">
        <v>898</v>
      </c>
      <c r="C74" s="16"/>
    </row>
    <row r="75" spans="2:3">
      <c r="B75" s="8" t="s">
        <v>897</v>
      </c>
      <c r="C75" s="16"/>
    </row>
    <row r="76" spans="2:3">
      <c r="B76" s="8" t="s">
        <v>896</v>
      </c>
      <c r="C76" s="16"/>
    </row>
    <row r="77" spans="2:3">
      <c r="B77" s="8" t="s">
        <v>895</v>
      </c>
      <c r="C77" s="16"/>
    </row>
    <row r="78" spans="2:3">
      <c r="B78" s="17" t="s">
        <v>894</v>
      </c>
      <c r="C78" s="16"/>
    </row>
    <row r="79" spans="2:3">
      <c r="B79" s="17" t="s">
        <v>893</v>
      </c>
    </row>
    <row r="81" spans="2:7">
      <c r="B81" s="17" t="s">
        <v>704</v>
      </c>
      <c r="C81" s="21"/>
      <c r="D81" s="20"/>
      <c r="E81" s="20"/>
      <c r="F81" s="19"/>
      <c r="G81" s="19"/>
    </row>
    <row r="82" spans="2:7" ht="171">
      <c r="B82" s="30" t="s">
        <v>703</v>
      </c>
      <c r="C82" s="29" t="s">
        <v>702</v>
      </c>
      <c r="D82" s="28" t="s">
        <v>701</v>
      </c>
      <c r="E82" s="28" t="s">
        <v>700</v>
      </c>
      <c r="F82" s="27" t="s">
        <v>892</v>
      </c>
      <c r="G82" s="19"/>
    </row>
    <row r="83" spans="2:7">
      <c r="B83" s="26" t="s">
        <v>891</v>
      </c>
      <c r="C83" s="25" t="s">
        <v>890</v>
      </c>
      <c r="D83" s="31" t="s">
        <v>889</v>
      </c>
      <c r="E83" s="31" t="s">
        <v>888</v>
      </c>
      <c r="F83" s="22">
        <v>5000</v>
      </c>
      <c r="G83" s="19" t="s">
        <v>696</v>
      </c>
    </row>
    <row r="84" spans="2:7">
      <c r="B84" s="20"/>
      <c r="C84" s="21"/>
      <c r="D84" s="20"/>
      <c r="E84" s="20"/>
      <c r="F84" s="19"/>
      <c r="G84" s="19"/>
    </row>
    <row r="85" spans="2:7">
      <c r="B85" s="20" t="s">
        <v>887</v>
      </c>
      <c r="C85" s="21"/>
      <c r="D85" s="20"/>
      <c r="E85" s="20"/>
      <c r="F85" s="19"/>
      <c r="G85" s="19"/>
    </row>
  </sheetData>
  <mergeCells count="2">
    <mergeCell ref="B1:E1"/>
    <mergeCell ref="C3:C8"/>
  </mergeCells>
  <hyperlinks>
    <hyperlink ref="A1" location="Index!A1" display="Index" xr:uid="{1DE2C5B3-745D-4BC3-AD51-E8DA2EA23551}"/>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F460D-55F5-438F-842A-D7787ABB9665}">
  <dimension ref="A1:I177"/>
  <sheetViews>
    <sheetView workbookViewId="0">
      <selection activeCell="B1" sqref="B1:E1"/>
    </sheetView>
  </sheetViews>
  <sheetFormatPr defaultRowHeight="12.75"/>
  <cols>
    <col min="1" max="1" width="5.42578125" style="3" bestFit="1" customWidth="1"/>
    <col min="2" max="2" width="73.7109375" style="3" bestFit="1" customWidth="1"/>
    <col min="3" max="3" width="22.140625" style="14" customWidth="1"/>
    <col min="4" max="4" width="11.7109375" style="3" bestFit="1" customWidth="1"/>
    <col min="5" max="5" width="14.28515625" style="3" bestFit="1" customWidth="1"/>
    <col min="6" max="6" width="11.5703125" style="2" bestFit="1" customWidth="1"/>
    <col min="7" max="7" width="18.140625" style="2" bestFit="1" customWidth="1"/>
    <col min="8" max="8" width="9.140625" style="2" bestFit="1"/>
    <col min="9" max="16384" width="9.140625" style="3"/>
  </cols>
  <sheetData>
    <row r="1" spans="1:8">
      <c r="A1" s="1" t="s">
        <v>0</v>
      </c>
      <c r="B1" s="263" t="s">
        <v>1112</v>
      </c>
      <c r="C1" s="263"/>
      <c r="D1" s="263"/>
      <c r="E1" s="263"/>
    </row>
    <row r="2" spans="1:8" ht="13.5" thickBot="1"/>
    <row r="3" spans="1:8" ht="15">
      <c r="B3" s="69" t="s">
        <v>2404</v>
      </c>
      <c r="C3" s="282"/>
    </row>
    <row r="4" spans="1:8" ht="30">
      <c r="B4" s="71" t="s">
        <v>2405</v>
      </c>
      <c r="C4" s="283"/>
    </row>
    <row r="5" spans="1:8" ht="15">
      <c r="B5" s="71" t="s">
        <v>2381</v>
      </c>
      <c r="C5" s="283"/>
    </row>
    <row r="6" spans="1:8" ht="15">
      <c r="B6" s="71" t="s">
        <v>2406</v>
      </c>
      <c r="C6" s="283"/>
    </row>
    <row r="7" spans="1:8" ht="15.75" thickBot="1">
      <c r="B7" s="72" t="s">
        <v>2407</v>
      </c>
      <c r="C7" s="284"/>
    </row>
    <row r="9" spans="1:8">
      <c r="B9" s="3" t="s">
        <v>2</v>
      </c>
    </row>
    <row r="11" spans="1:8">
      <c r="B11" s="5" t="s">
        <v>3</v>
      </c>
      <c r="C11" s="15" t="s">
        <v>4</v>
      </c>
      <c r="D11" s="5" t="s">
        <v>65</v>
      </c>
      <c r="E11" s="5" t="s">
        <v>6</v>
      </c>
      <c r="F11" s="7" t="s">
        <v>7</v>
      </c>
      <c r="G11" s="7" t="s">
        <v>8</v>
      </c>
      <c r="H11" s="7" t="s">
        <v>9</v>
      </c>
    </row>
    <row r="12" spans="1:8">
      <c r="B12" s="8" t="s">
        <v>66</v>
      </c>
    </row>
    <row r="13" spans="1:8">
      <c r="B13" s="8" t="s">
        <v>12</v>
      </c>
    </row>
    <row r="14" spans="1:8">
      <c r="B14" s="8" t="s">
        <v>67</v>
      </c>
    </row>
    <row r="15" spans="1:8">
      <c r="B15" s="3" t="s">
        <v>71</v>
      </c>
      <c r="C15" s="14">
        <v>5.34</v>
      </c>
      <c r="D15" s="3" t="s">
        <v>69</v>
      </c>
      <c r="E15" s="3" t="s">
        <v>72</v>
      </c>
      <c r="F15" s="2">
        <v>34074600</v>
      </c>
      <c r="G15" s="2">
        <v>35011.89</v>
      </c>
      <c r="H15" s="2">
        <v>11.46</v>
      </c>
    </row>
    <row r="16" spans="1:8">
      <c r="B16" s="3" t="s">
        <v>252</v>
      </c>
      <c r="C16" s="14">
        <v>5.04</v>
      </c>
      <c r="D16" s="3" t="s">
        <v>69</v>
      </c>
      <c r="E16" s="3" t="s">
        <v>253</v>
      </c>
      <c r="F16" s="2">
        <v>31058200</v>
      </c>
      <c r="G16" s="2">
        <v>32949.769999999997</v>
      </c>
      <c r="H16" s="2">
        <v>10.78</v>
      </c>
    </row>
    <row r="17" spans="2:8">
      <c r="B17" s="3" t="s">
        <v>85</v>
      </c>
      <c r="C17" s="14">
        <v>5.0599999999999996</v>
      </c>
      <c r="D17" s="3" t="s">
        <v>69</v>
      </c>
      <c r="E17" s="3" t="s">
        <v>86</v>
      </c>
      <c r="F17" s="2">
        <v>10568400</v>
      </c>
      <c r="G17" s="2">
        <v>11278.95</v>
      </c>
      <c r="H17" s="2">
        <v>3.69</v>
      </c>
    </row>
    <row r="18" spans="2:8">
      <c r="B18" s="3" t="s">
        <v>356</v>
      </c>
      <c r="C18" s="14">
        <v>4.68</v>
      </c>
      <c r="D18" s="3" t="s">
        <v>69</v>
      </c>
      <c r="E18" s="3" t="s">
        <v>357</v>
      </c>
      <c r="F18" s="2">
        <v>6500000</v>
      </c>
      <c r="G18" s="2">
        <v>6835.62</v>
      </c>
      <c r="H18" s="2">
        <v>2.2400000000000002</v>
      </c>
    </row>
    <row r="19" spans="2:8">
      <c r="B19" s="3" t="s">
        <v>366</v>
      </c>
      <c r="C19" s="14">
        <v>4.71</v>
      </c>
      <c r="D19" s="3" t="s">
        <v>69</v>
      </c>
      <c r="E19" s="3" t="s">
        <v>367</v>
      </c>
      <c r="F19" s="2">
        <v>5000000</v>
      </c>
      <c r="G19" s="2">
        <v>5265.13</v>
      </c>
      <c r="H19" s="2">
        <v>1.72</v>
      </c>
    </row>
    <row r="20" spans="2:8">
      <c r="B20" s="3" t="s">
        <v>75</v>
      </c>
      <c r="C20" s="14">
        <v>6.03</v>
      </c>
      <c r="D20" s="3" t="s">
        <v>69</v>
      </c>
      <c r="E20" s="3" t="s">
        <v>76</v>
      </c>
      <c r="F20" s="2">
        <v>1980500</v>
      </c>
      <c r="G20" s="2">
        <v>2087.0500000000002</v>
      </c>
      <c r="H20" s="2">
        <v>0.68</v>
      </c>
    </row>
    <row r="21" spans="2:8">
      <c r="B21" s="3" t="s">
        <v>1111</v>
      </c>
      <c r="C21" s="14">
        <v>6.23</v>
      </c>
      <c r="D21" s="3" t="s">
        <v>69</v>
      </c>
      <c r="E21" s="3" t="s">
        <v>1110</v>
      </c>
      <c r="F21" s="2">
        <v>1500000</v>
      </c>
      <c r="G21" s="2">
        <v>1542.74</v>
      </c>
      <c r="H21" s="2">
        <v>0.5</v>
      </c>
    </row>
    <row r="22" spans="2:8">
      <c r="B22" s="3" t="s">
        <v>444</v>
      </c>
      <c r="C22" s="14">
        <v>6.07</v>
      </c>
      <c r="D22" s="3" t="s">
        <v>69</v>
      </c>
      <c r="E22" s="3" t="s">
        <v>445</v>
      </c>
      <c r="F22" s="2">
        <v>1000000</v>
      </c>
      <c r="G22" s="2">
        <v>1041.69</v>
      </c>
      <c r="H22" s="2">
        <v>0.34</v>
      </c>
    </row>
    <row r="23" spans="2:8">
      <c r="B23" s="3" t="s">
        <v>89</v>
      </c>
      <c r="C23" s="14">
        <v>6.52</v>
      </c>
      <c r="D23" s="3" t="s">
        <v>69</v>
      </c>
      <c r="E23" s="3" t="s">
        <v>90</v>
      </c>
      <c r="F23" s="2">
        <v>525500</v>
      </c>
      <c r="G23" s="2">
        <v>549.13</v>
      </c>
      <c r="H23" s="2">
        <v>0.18</v>
      </c>
    </row>
    <row r="24" spans="2:8">
      <c r="B24" s="3" t="s">
        <v>1109</v>
      </c>
      <c r="C24" s="14">
        <v>6.62</v>
      </c>
      <c r="D24" s="3" t="s">
        <v>69</v>
      </c>
      <c r="E24" s="3" t="s">
        <v>1108</v>
      </c>
      <c r="F24" s="2">
        <v>500000</v>
      </c>
      <c r="G24" s="2">
        <v>502.21</v>
      </c>
      <c r="H24" s="2">
        <v>0.16</v>
      </c>
    </row>
    <row r="25" spans="2:8">
      <c r="B25" s="3" t="s">
        <v>68</v>
      </c>
      <c r="C25" s="14">
        <v>6.81</v>
      </c>
      <c r="D25" s="3" t="s">
        <v>69</v>
      </c>
      <c r="E25" s="3" t="s">
        <v>70</v>
      </c>
      <c r="F25" s="2">
        <v>391800</v>
      </c>
      <c r="G25" s="2">
        <v>371.25</v>
      </c>
      <c r="H25" s="2">
        <v>0.12</v>
      </c>
    </row>
    <row r="26" spans="2:8">
      <c r="B26" s="3" t="s">
        <v>97</v>
      </c>
      <c r="C26" s="14">
        <v>6.38</v>
      </c>
      <c r="D26" s="3" t="s">
        <v>69</v>
      </c>
      <c r="E26" s="3" t="s">
        <v>98</v>
      </c>
      <c r="F26" s="2">
        <v>317500</v>
      </c>
      <c r="G26" s="2">
        <v>331.25</v>
      </c>
      <c r="H26" s="2">
        <v>0.11</v>
      </c>
    </row>
    <row r="27" spans="2:8">
      <c r="B27" s="3" t="s">
        <v>363</v>
      </c>
      <c r="C27" s="14">
        <v>4.33</v>
      </c>
      <c r="D27" s="3" t="s">
        <v>69</v>
      </c>
      <c r="E27" s="3" t="s">
        <v>364</v>
      </c>
      <c r="F27" s="2">
        <v>300000</v>
      </c>
      <c r="G27" s="2">
        <v>312.86</v>
      </c>
      <c r="H27" s="2">
        <v>0.1</v>
      </c>
    </row>
    <row r="28" spans="2:8">
      <c r="B28" s="3" t="s">
        <v>441</v>
      </c>
      <c r="C28" s="14">
        <v>5.68</v>
      </c>
      <c r="D28" s="3" t="s">
        <v>69</v>
      </c>
      <c r="E28" s="3" t="s">
        <v>442</v>
      </c>
      <c r="F28" s="2">
        <v>300000</v>
      </c>
      <c r="G28" s="2">
        <v>294.77</v>
      </c>
      <c r="H28" s="2">
        <v>0.1</v>
      </c>
    </row>
    <row r="29" spans="2:8">
      <c r="B29" s="3" t="s">
        <v>1107</v>
      </c>
      <c r="C29" s="14">
        <v>6.36</v>
      </c>
      <c r="D29" s="3" t="s">
        <v>69</v>
      </c>
      <c r="E29" s="3" t="s">
        <v>1106</v>
      </c>
      <c r="F29" s="2">
        <v>205500</v>
      </c>
      <c r="G29" s="2">
        <v>197.42</v>
      </c>
      <c r="H29" s="2">
        <v>0.06</v>
      </c>
    </row>
    <row r="30" spans="2:8">
      <c r="B30" s="3" t="s">
        <v>1105</v>
      </c>
      <c r="C30" s="14">
        <v>6.22</v>
      </c>
      <c r="D30" s="3" t="s">
        <v>69</v>
      </c>
      <c r="E30" s="3" t="s">
        <v>1104</v>
      </c>
      <c r="F30" s="2">
        <v>190600</v>
      </c>
      <c r="G30" s="2">
        <v>185.53</v>
      </c>
      <c r="H30" s="2">
        <v>0.06</v>
      </c>
    </row>
    <row r="31" spans="2:8">
      <c r="B31" s="3" t="s">
        <v>254</v>
      </c>
      <c r="C31" s="14">
        <v>6.31</v>
      </c>
      <c r="D31" s="3" t="s">
        <v>69</v>
      </c>
      <c r="E31" s="3" t="s">
        <v>255</v>
      </c>
      <c r="F31" s="2">
        <v>60900</v>
      </c>
      <c r="G31" s="2">
        <v>58.59</v>
      </c>
      <c r="H31" s="2">
        <v>0.02</v>
      </c>
    </row>
    <row r="32" spans="2:8">
      <c r="B32" s="3" t="s">
        <v>91</v>
      </c>
      <c r="C32" s="14">
        <v>6.76</v>
      </c>
      <c r="D32" s="3" t="s">
        <v>69</v>
      </c>
      <c r="E32" s="3" t="s">
        <v>92</v>
      </c>
      <c r="F32" s="2">
        <v>38500</v>
      </c>
      <c r="G32" s="2">
        <v>36.57</v>
      </c>
      <c r="H32" s="2">
        <v>0.01</v>
      </c>
    </row>
    <row r="33" spans="2:9">
      <c r="B33" s="3" t="s">
        <v>1103</v>
      </c>
      <c r="C33" s="14">
        <v>7.07</v>
      </c>
      <c r="D33" s="3" t="s">
        <v>69</v>
      </c>
      <c r="E33" s="3" t="s">
        <v>1102</v>
      </c>
      <c r="F33" s="2">
        <v>400</v>
      </c>
      <c r="G33" s="2">
        <v>0.43</v>
      </c>
      <c r="H33" s="2">
        <v>0</v>
      </c>
      <c r="I33" s="3" t="s">
        <v>348</v>
      </c>
    </row>
    <row r="34" spans="2:9">
      <c r="B34" s="8" t="s">
        <v>99</v>
      </c>
      <c r="C34" s="16"/>
      <c r="D34" s="8"/>
      <c r="E34" s="8"/>
      <c r="F34" s="10"/>
      <c r="G34" s="10">
        <f>SUM(G11:G33)</f>
        <v>98852.85000000002</v>
      </c>
      <c r="H34" s="10">
        <f>SUM(H11:H33)</f>
        <v>32.330000000000005</v>
      </c>
    </row>
    <row r="35" spans="2:9">
      <c r="B35" s="8" t="s">
        <v>256</v>
      </c>
    </row>
    <row r="36" spans="2:9">
      <c r="B36" s="3" t="s">
        <v>1101</v>
      </c>
      <c r="C36" s="14">
        <v>6.41</v>
      </c>
      <c r="D36" s="3" t="s">
        <v>104</v>
      </c>
      <c r="E36" s="3" t="s">
        <v>1100</v>
      </c>
      <c r="F36" s="2">
        <v>1000</v>
      </c>
      <c r="G36" s="2">
        <v>9761.84</v>
      </c>
      <c r="H36" s="2">
        <v>3.19</v>
      </c>
    </row>
    <row r="37" spans="2:9">
      <c r="B37" s="3" t="s">
        <v>1099</v>
      </c>
      <c r="C37" s="14">
        <v>7.06</v>
      </c>
      <c r="D37" s="3" t="s">
        <v>104</v>
      </c>
      <c r="E37" s="3" t="s">
        <v>1098</v>
      </c>
      <c r="F37" s="2">
        <v>800</v>
      </c>
      <c r="G37" s="2">
        <v>7882.21</v>
      </c>
      <c r="H37" s="2">
        <v>2.58</v>
      </c>
    </row>
    <row r="38" spans="2:9">
      <c r="B38" s="3" t="s">
        <v>1097</v>
      </c>
      <c r="C38" s="14">
        <v>7.19</v>
      </c>
      <c r="D38" s="3" t="s">
        <v>104</v>
      </c>
      <c r="E38" s="3" t="s">
        <v>1096</v>
      </c>
      <c r="F38" s="2">
        <v>750</v>
      </c>
      <c r="G38" s="2">
        <v>7198.62</v>
      </c>
      <c r="H38" s="2">
        <v>2.36</v>
      </c>
    </row>
    <row r="39" spans="2:9">
      <c r="B39" s="3" t="s">
        <v>1095</v>
      </c>
      <c r="C39" s="14">
        <v>5.34</v>
      </c>
      <c r="D39" s="3" t="s">
        <v>104</v>
      </c>
      <c r="E39" s="3" t="s">
        <v>1094</v>
      </c>
      <c r="F39" s="2">
        <v>650</v>
      </c>
      <c r="G39" s="2">
        <v>6666.6</v>
      </c>
      <c r="H39" s="2">
        <v>2.1800000000000002</v>
      </c>
    </row>
    <row r="40" spans="2:9">
      <c r="B40" s="3" t="s">
        <v>1093</v>
      </c>
      <c r="C40" s="14">
        <v>6.03</v>
      </c>
      <c r="D40" s="3" t="s">
        <v>104</v>
      </c>
      <c r="E40" s="3" t="s">
        <v>1092</v>
      </c>
      <c r="F40" s="2">
        <v>500</v>
      </c>
      <c r="G40" s="2">
        <v>5224.83</v>
      </c>
      <c r="H40" s="2">
        <v>1.71</v>
      </c>
    </row>
    <row r="41" spans="2:9">
      <c r="B41" s="3" t="s">
        <v>1091</v>
      </c>
      <c r="C41" s="14">
        <v>5.39</v>
      </c>
      <c r="D41" s="3" t="s">
        <v>104</v>
      </c>
      <c r="E41" s="3" t="s">
        <v>1090</v>
      </c>
      <c r="F41" s="2">
        <v>500</v>
      </c>
      <c r="G41" s="2">
        <v>5207.57</v>
      </c>
      <c r="H41" s="2">
        <v>1.7</v>
      </c>
    </row>
    <row r="42" spans="2:9">
      <c r="B42" s="3" t="s">
        <v>1089</v>
      </c>
      <c r="C42" s="14">
        <v>5.14</v>
      </c>
      <c r="D42" s="3" t="s">
        <v>104</v>
      </c>
      <c r="E42" s="3" t="s">
        <v>448</v>
      </c>
      <c r="F42" s="2">
        <v>500</v>
      </c>
      <c r="G42" s="2">
        <v>5127.99</v>
      </c>
      <c r="H42" s="2">
        <v>1.68</v>
      </c>
    </row>
    <row r="43" spans="2:9">
      <c r="B43" s="3" t="s">
        <v>1088</v>
      </c>
      <c r="C43" s="14">
        <v>4.6500000000000004</v>
      </c>
      <c r="D43" s="3" t="s">
        <v>104</v>
      </c>
      <c r="E43" s="3" t="s">
        <v>1087</v>
      </c>
      <c r="F43" s="2">
        <v>500</v>
      </c>
      <c r="G43" s="2">
        <v>5032.93</v>
      </c>
      <c r="H43" s="2">
        <v>1.65</v>
      </c>
    </row>
    <row r="44" spans="2:9">
      <c r="B44" s="3" t="s">
        <v>1086</v>
      </c>
      <c r="C44" s="14">
        <v>7.18</v>
      </c>
      <c r="D44" s="3" t="s">
        <v>104</v>
      </c>
      <c r="E44" s="3" t="s">
        <v>1085</v>
      </c>
      <c r="F44" s="2">
        <v>500</v>
      </c>
      <c r="G44" s="2">
        <v>4934.68</v>
      </c>
      <c r="H44" s="2">
        <v>1.61</v>
      </c>
    </row>
    <row r="45" spans="2:9">
      <c r="B45" s="3" t="s">
        <v>1084</v>
      </c>
      <c r="C45" s="14">
        <v>5.52</v>
      </c>
      <c r="D45" s="3" t="s">
        <v>104</v>
      </c>
      <c r="E45" s="3" t="s">
        <v>1083</v>
      </c>
      <c r="F45" s="2">
        <v>470</v>
      </c>
      <c r="G45" s="2">
        <v>4864.4399999999996</v>
      </c>
      <c r="H45" s="2">
        <v>1.59</v>
      </c>
    </row>
    <row r="46" spans="2:9">
      <c r="B46" s="3" t="s">
        <v>112</v>
      </c>
      <c r="C46" s="14">
        <v>6.48</v>
      </c>
      <c r="D46" s="3" t="s">
        <v>104</v>
      </c>
      <c r="E46" s="3" t="s">
        <v>113</v>
      </c>
      <c r="F46" s="2">
        <v>450</v>
      </c>
      <c r="G46" s="2">
        <v>4641.58</v>
      </c>
      <c r="H46" s="2">
        <v>1.52</v>
      </c>
    </row>
    <row r="47" spans="2:9">
      <c r="B47" s="3" t="s">
        <v>1082</v>
      </c>
      <c r="C47" s="14">
        <v>5</v>
      </c>
      <c r="D47" s="3" t="s">
        <v>104</v>
      </c>
      <c r="E47" s="3" t="s">
        <v>1081</v>
      </c>
      <c r="F47" s="2">
        <v>350</v>
      </c>
      <c r="G47" s="2">
        <v>3621.1</v>
      </c>
      <c r="H47" s="2">
        <v>1.18</v>
      </c>
    </row>
    <row r="48" spans="2:9">
      <c r="B48" s="3" t="s">
        <v>1080</v>
      </c>
      <c r="C48" s="14">
        <v>5.83</v>
      </c>
      <c r="D48" s="3" t="s">
        <v>104</v>
      </c>
      <c r="E48" s="3" t="s">
        <v>1079</v>
      </c>
      <c r="F48" s="2">
        <v>300</v>
      </c>
      <c r="G48" s="2">
        <v>3298.15</v>
      </c>
      <c r="H48" s="2">
        <v>1.08</v>
      </c>
    </row>
    <row r="49" spans="2:8">
      <c r="B49" s="3" t="s">
        <v>1078</v>
      </c>
      <c r="C49" s="14">
        <v>6.14</v>
      </c>
      <c r="D49" s="3" t="s">
        <v>104</v>
      </c>
      <c r="E49" s="3" t="s">
        <v>1077</v>
      </c>
      <c r="F49" s="2">
        <v>300</v>
      </c>
      <c r="G49" s="2">
        <v>3115.27</v>
      </c>
      <c r="H49" s="2">
        <v>1.02</v>
      </c>
    </row>
    <row r="50" spans="2:8">
      <c r="B50" s="3" t="s">
        <v>376</v>
      </c>
      <c r="C50" s="14">
        <v>4.67</v>
      </c>
      <c r="D50" s="3" t="s">
        <v>104</v>
      </c>
      <c r="E50" s="3" t="s">
        <v>377</v>
      </c>
      <c r="F50" s="2">
        <v>300</v>
      </c>
      <c r="G50" s="2">
        <v>3101.24</v>
      </c>
      <c r="H50" s="2">
        <v>1.01</v>
      </c>
    </row>
    <row r="51" spans="2:8">
      <c r="B51" s="3" t="s">
        <v>1076</v>
      </c>
      <c r="C51" s="14">
        <v>4.82</v>
      </c>
      <c r="D51" s="3" t="s">
        <v>129</v>
      </c>
      <c r="E51" s="3" t="s">
        <v>1075</v>
      </c>
      <c r="F51" s="2">
        <v>250</v>
      </c>
      <c r="G51" s="2">
        <v>2585.84</v>
      </c>
      <c r="H51" s="2">
        <v>0.85</v>
      </c>
    </row>
    <row r="52" spans="2:8">
      <c r="B52" s="3" t="s">
        <v>618</v>
      </c>
      <c r="C52" s="14">
        <v>3.75</v>
      </c>
      <c r="D52" s="3" t="s">
        <v>104</v>
      </c>
      <c r="E52" s="3" t="s">
        <v>619</v>
      </c>
      <c r="F52" s="2">
        <v>250</v>
      </c>
      <c r="G52" s="2">
        <v>2546.39</v>
      </c>
      <c r="H52" s="2">
        <v>0.83</v>
      </c>
    </row>
    <row r="53" spans="2:8">
      <c r="B53" s="3" t="s">
        <v>1074</v>
      </c>
      <c r="C53" s="14">
        <v>5.63</v>
      </c>
      <c r="D53" s="3" t="s">
        <v>104</v>
      </c>
      <c r="E53" s="3" t="s">
        <v>114</v>
      </c>
      <c r="F53" s="2">
        <v>250</v>
      </c>
      <c r="G53" s="2">
        <v>2502.46</v>
      </c>
      <c r="H53" s="2">
        <v>0.82</v>
      </c>
    </row>
    <row r="54" spans="2:8">
      <c r="B54" s="3" t="s">
        <v>1073</v>
      </c>
      <c r="C54" s="14">
        <v>5.74</v>
      </c>
      <c r="D54" s="3" t="s">
        <v>104</v>
      </c>
      <c r="E54" s="3" t="s">
        <v>1072</v>
      </c>
      <c r="F54" s="2">
        <v>230000</v>
      </c>
      <c r="G54" s="2">
        <v>2393.5700000000002</v>
      </c>
      <c r="H54" s="2">
        <v>0.78</v>
      </c>
    </row>
    <row r="55" spans="2:8">
      <c r="B55" s="3" t="s">
        <v>1071</v>
      </c>
      <c r="C55" s="14">
        <v>6.35</v>
      </c>
      <c r="D55" s="3" t="s">
        <v>104</v>
      </c>
      <c r="E55" s="3" t="s">
        <v>1070</v>
      </c>
      <c r="F55" s="2">
        <v>200</v>
      </c>
      <c r="G55" s="2">
        <v>2067.7399999999998</v>
      </c>
      <c r="H55" s="2">
        <v>0.68</v>
      </c>
    </row>
    <row r="56" spans="2:8">
      <c r="B56" s="3" t="s">
        <v>1069</v>
      </c>
      <c r="C56" s="14">
        <v>5.28</v>
      </c>
      <c r="D56" s="3" t="s">
        <v>104</v>
      </c>
      <c r="E56" s="3" t="s">
        <v>378</v>
      </c>
      <c r="F56" s="2">
        <v>200</v>
      </c>
      <c r="G56" s="2">
        <v>2047.36</v>
      </c>
      <c r="H56" s="2">
        <v>0.67</v>
      </c>
    </row>
    <row r="57" spans="2:8">
      <c r="B57" s="3" t="s">
        <v>1068</v>
      </c>
      <c r="C57" s="14">
        <v>6.21</v>
      </c>
      <c r="D57" s="3" t="s">
        <v>129</v>
      </c>
      <c r="E57" s="3" t="s">
        <v>1067</v>
      </c>
      <c r="F57" s="2">
        <v>750</v>
      </c>
      <c r="G57" s="2">
        <v>1588.23</v>
      </c>
      <c r="H57" s="2">
        <v>0.52</v>
      </c>
    </row>
    <row r="58" spans="2:8">
      <c r="B58" s="3" t="s">
        <v>1066</v>
      </c>
      <c r="C58" s="14">
        <v>6.54</v>
      </c>
      <c r="D58" s="3" t="s">
        <v>129</v>
      </c>
      <c r="E58" s="3" t="s">
        <v>1065</v>
      </c>
      <c r="F58" s="2">
        <v>750</v>
      </c>
      <c r="G58" s="2">
        <v>1574.82</v>
      </c>
      <c r="H58" s="2">
        <v>0.52</v>
      </c>
    </row>
    <row r="59" spans="2:8">
      <c r="B59" s="3" t="s">
        <v>259</v>
      </c>
      <c r="C59" s="14">
        <v>5.36</v>
      </c>
      <c r="D59" s="3" t="s">
        <v>104</v>
      </c>
      <c r="E59" s="3" t="s">
        <v>260</v>
      </c>
      <c r="F59" s="2">
        <v>150</v>
      </c>
      <c r="G59" s="2">
        <v>1534.06</v>
      </c>
      <c r="H59" s="2">
        <v>0.5</v>
      </c>
    </row>
    <row r="60" spans="2:8">
      <c r="B60" s="3" t="s">
        <v>1064</v>
      </c>
      <c r="C60" s="14">
        <v>7.02</v>
      </c>
      <c r="D60" s="3" t="s">
        <v>104</v>
      </c>
      <c r="E60" s="3" t="s">
        <v>1063</v>
      </c>
      <c r="F60" s="2">
        <v>100</v>
      </c>
      <c r="G60" s="2">
        <v>1080.92</v>
      </c>
      <c r="H60" s="2">
        <v>0.35</v>
      </c>
    </row>
    <row r="61" spans="2:8">
      <c r="B61" s="3" t="s">
        <v>1062</v>
      </c>
      <c r="C61" s="14">
        <v>5.87</v>
      </c>
      <c r="D61" s="3" t="s">
        <v>104</v>
      </c>
      <c r="E61" s="3" t="s">
        <v>1061</v>
      </c>
      <c r="F61" s="2">
        <v>100</v>
      </c>
      <c r="G61" s="2">
        <v>1034.78</v>
      </c>
      <c r="H61" s="2">
        <v>0.34</v>
      </c>
    </row>
    <row r="62" spans="2:8">
      <c r="B62" s="3" t="s">
        <v>1060</v>
      </c>
      <c r="C62" s="14">
        <v>5.18</v>
      </c>
      <c r="D62" s="3" t="s">
        <v>129</v>
      </c>
      <c r="E62" s="3" t="s">
        <v>1059</v>
      </c>
      <c r="F62" s="2">
        <v>100</v>
      </c>
      <c r="G62" s="2">
        <v>1019.14</v>
      </c>
      <c r="H62" s="2">
        <v>0.33</v>
      </c>
    </row>
    <row r="63" spans="2:8">
      <c r="B63" s="3" t="s">
        <v>477</v>
      </c>
      <c r="C63" s="14">
        <v>4.04</v>
      </c>
      <c r="D63" s="3" t="s">
        <v>104</v>
      </c>
      <c r="E63" s="3" t="s">
        <v>478</v>
      </c>
      <c r="F63" s="2">
        <v>100</v>
      </c>
      <c r="G63" s="2">
        <v>1017.59</v>
      </c>
      <c r="H63" s="2">
        <v>0.33</v>
      </c>
    </row>
    <row r="64" spans="2:8">
      <c r="B64" s="3" t="s">
        <v>819</v>
      </c>
      <c r="C64" s="14">
        <v>3.35</v>
      </c>
      <c r="D64" s="3" t="s">
        <v>104</v>
      </c>
      <c r="E64" s="3" t="s">
        <v>483</v>
      </c>
      <c r="F64" s="2">
        <v>7</v>
      </c>
      <c r="G64" s="2">
        <v>700.29</v>
      </c>
      <c r="H64" s="2">
        <v>0.23</v>
      </c>
    </row>
    <row r="65" spans="2:8">
      <c r="B65" s="3" t="s">
        <v>1058</v>
      </c>
      <c r="C65" s="14">
        <v>5.9</v>
      </c>
      <c r="D65" s="3" t="s">
        <v>129</v>
      </c>
      <c r="E65" s="3" t="s">
        <v>1057</v>
      </c>
      <c r="F65" s="2">
        <v>250</v>
      </c>
      <c r="G65" s="2">
        <v>531.11</v>
      </c>
      <c r="H65" s="2">
        <v>0.17</v>
      </c>
    </row>
    <row r="66" spans="2:8">
      <c r="B66" s="3" t="s">
        <v>1056</v>
      </c>
      <c r="C66" s="14">
        <v>6.19</v>
      </c>
      <c r="D66" s="3" t="s">
        <v>129</v>
      </c>
      <c r="E66" s="3" t="s">
        <v>130</v>
      </c>
      <c r="F66" s="2">
        <v>250</v>
      </c>
      <c r="G66" s="2">
        <v>519.52</v>
      </c>
      <c r="H66" s="2">
        <v>0.17</v>
      </c>
    </row>
    <row r="67" spans="2:8">
      <c r="B67" s="3" t="s">
        <v>1055</v>
      </c>
      <c r="C67" s="14">
        <v>6.54</v>
      </c>
      <c r="D67" s="3" t="s">
        <v>129</v>
      </c>
      <c r="E67" s="3" t="s">
        <v>131</v>
      </c>
      <c r="F67" s="2">
        <v>250</v>
      </c>
      <c r="G67" s="2">
        <v>514.24</v>
      </c>
      <c r="H67" s="2">
        <v>0.17</v>
      </c>
    </row>
    <row r="68" spans="2:8">
      <c r="B68" s="3" t="s">
        <v>1054</v>
      </c>
      <c r="C68" s="14">
        <v>6.18</v>
      </c>
      <c r="D68" s="3" t="s">
        <v>104</v>
      </c>
      <c r="E68" s="3" t="s">
        <v>1053</v>
      </c>
      <c r="F68" s="2">
        <v>50</v>
      </c>
      <c r="G68" s="2">
        <v>510.67</v>
      </c>
      <c r="H68" s="2">
        <v>0.17</v>
      </c>
    </row>
    <row r="69" spans="2:8">
      <c r="B69" s="3" t="s">
        <v>1052</v>
      </c>
      <c r="C69" s="14">
        <v>5.35</v>
      </c>
      <c r="D69" s="3" t="s">
        <v>104</v>
      </c>
      <c r="E69" s="3" t="s">
        <v>1051</v>
      </c>
      <c r="F69" s="2">
        <v>50</v>
      </c>
      <c r="G69" s="2">
        <v>507.19</v>
      </c>
      <c r="H69" s="2">
        <v>0.17</v>
      </c>
    </row>
    <row r="70" spans="2:8">
      <c r="B70" s="3" t="s">
        <v>1050</v>
      </c>
      <c r="C70" s="14">
        <v>6.51</v>
      </c>
      <c r="D70" s="3" t="s">
        <v>104</v>
      </c>
      <c r="E70" s="3" t="s">
        <v>1049</v>
      </c>
      <c r="F70" s="2">
        <v>50</v>
      </c>
      <c r="G70" s="2">
        <v>485.44</v>
      </c>
      <c r="H70" s="2">
        <v>0.16</v>
      </c>
    </row>
    <row r="71" spans="2:8">
      <c r="B71" s="3" t="s">
        <v>1048</v>
      </c>
      <c r="C71" s="14">
        <v>6.65</v>
      </c>
      <c r="D71" s="3" t="s">
        <v>104</v>
      </c>
      <c r="E71" s="3" t="s">
        <v>1047</v>
      </c>
      <c r="F71" s="2">
        <v>33</v>
      </c>
      <c r="G71" s="2">
        <v>347.57</v>
      </c>
      <c r="H71" s="2">
        <v>0.11</v>
      </c>
    </row>
    <row r="72" spans="2:8">
      <c r="B72" s="3" t="s">
        <v>861</v>
      </c>
      <c r="C72" s="14">
        <v>3.15</v>
      </c>
      <c r="D72" s="3" t="s">
        <v>104</v>
      </c>
      <c r="E72" s="3" t="s">
        <v>476</v>
      </c>
      <c r="F72" s="2">
        <v>27</v>
      </c>
      <c r="G72" s="2">
        <v>270.45999999999998</v>
      </c>
      <c r="H72" s="2">
        <v>0.09</v>
      </c>
    </row>
    <row r="73" spans="2:8">
      <c r="B73" s="3" t="s">
        <v>561</v>
      </c>
      <c r="C73" s="14">
        <v>3.89</v>
      </c>
      <c r="D73" s="3" t="s">
        <v>104</v>
      </c>
      <c r="E73" s="3" t="s">
        <v>562</v>
      </c>
      <c r="F73" s="2">
        <v>26</v>
      </c>
      <c r="G73" s="2">
        <v>265.76</v>
      </c>
      <c r="H73" s="2">
        <v>0.09</v>
      </c>
    </row>
    <row r="74" spans="2:8">
      <c r="B74" s="3" t="s">
        <v>594</v>
      </c>
      <c r="C74" s="14">
        <v>3.8</v>
      </c>
      <c r="D74" s="3" t="s">
        <v>104</v>
      </c>
      <c r="E74" s="3" t="s">
        <v>132</v>
      </c>
      <c r="F74" s="2">
        <v>19</v>
      </c>
      <c r="G74" s="2">
        <v>193.3</v>
      </c>
      <c r="H74" s="2">
        <v>0.06</v>
      </c>
    </row>
    <row r="75" spans="2:8">
      <c r="B75" s="3" t="s">
        <v>655</v>
      </c>
      <c r="C75" s="14">
        <v>3.68</v>
      </c>
      <c r="D75" s="3" t="s">
        <v>104</v>
      </c>
      <c r="E75" s="3" t="s">
        <v>654</v>
      </c>
      <c r="F75" s="2">
        <v>10</v>
      </c>
      <c r="G75" s="2">
        <v>128.54</v>
      </c>
      <c r="H75" s="2">
        <v>0.04</v>
      </c>
    </row>
    <row r="76" spans="2:8">
      <c r="B76" s="3" t="s">
        <v>1046</v>
      </c>
      <c r="C76" s="14">
        <v>7.17</v>
      </c>
      <c r="D76" s="3" t="s">
        <v>104</v>
      </c>
      <c r="E76" s="3" t="s">
        <v>1045</v>
      </c>
      <c r="F76" s="2">
        <v>10</v>
      </c>
      <c r="G76" s="2">
        <v>107.03</v>
      </c>
      <c r="H76" s="2">
        <v>0.04</v>
      </c>
    </row>
    <row r="77" spans="2:8">
      <c r="B77" s="3" t="s">
        <v>257</v>
      </c>
      <c r="C77" s="14">
        <v>5.09</v>
      </c>
      <c r="D77" s="3" t="s">
        <v>104</v>
      </c>
      <c r="E77" s="3" t="s">
        <v>258</v>
      </c>
      <c r="F77" s="2">
        <v>10</v>
      </c>
      <c r="G77" s="2">
        <v>106.09</v>
      </c>
      <c r="H77" s="2">
        <v>0.03</v>
      </c>
    </row>
    <row r="78" spans="2:8">
      <c r="B78" s="3" t="s">
        <v>1044</v>
      </c>
      <c r="C78" s="14">
        <v>6.61</v>
      </c>
      <c r="D78" s="3" t="s">
        <v>104</v>
      </c>
      <c r="E78" s="3" t="s">
        <v>1043</v>
      </c>
      <c r="F78" s="2">
        <v>10</v>
      </c>
      <c r="G78" s="2">
        <v>103.21</v>
      </c>
      <c r="H78" s="2">
        <v>0.03</v>
      </c>
    </row>
    <row r="79" spans="2:8">
      <c r="B79" s="3" t="s">
        <v>1042</v>
      </c>
      <c r="C79" s="14">
        <v>6.3</v>
      </c>
      <c r="D79" s="3" t="s">
        <v>104</v>
      </c>
      <c r="E79" s="3" t="s">
        <v>125</v>
      </c>
      <c r="F79" s="2">
        <v>8</v>
      </c>
      <c r="G79" s="2">
        <v>81.93</v>
      </c>
      <c r="H79" s="2">
        <v>0.03</v>
      </c>
    </row>
    <row r="80" spans="2:8">
      <c r="B80" s="3" t="s">
        <v>1041</v>
      </c>
      <c r="C80" s="14">
        <v>4.3499999999999996</v>
      </c>
      <c r="D80" s="3" t="s">
        <v>104</v>
      </c>
      <c r="E80" s="3" t="s">
        <v>488</v>
      </c>
      <c r="F80" s="2">
        <v>42</v>
      </c>
      <c r="G80" s="2">
        <v>42.23</v>
      </c>
      <c r="H80" s="2">
        <v>0.01</v>
      </c>
    </row>
    <row r="81" spans="2:8">
      <c r="B81" s="3" t="s">
        <v>1040</v>
      </c>
      <c r="C81" s="14">
        <v>7.18</v>
      </c>
      <c r="D81" s="3" t="s">
        <v>104</v>
      </c>
      <c r="E81" s="3" t="s">
        <v>1039</v>
      </c>
      <c r="F81" s="2">
        <v>3</v>
      </c>
      <c r="G81" s="2">
        <v>31.95</v>
      </c>
      <c r="H81" s="2">
        <v>0.01</v>
      </c>
    </row>
    <row r="82" spans="2:8">
      <c r="B82" s="8" t="s">
        <v>144</v>
      </c>
      <c r="C82" s="16"/>
      <c r="D82" s="8"/>
      <c r="E82" s="8"/>
      <c r="F82" s="10"/>
      <c r="G82" s="10">
        <f>SUM(G35:G81)</f>
        <v>108118.48000000001</v>
      </c>
      <c r="H82" s="10">
        <f>SUM(H35:H81)</f>
        <v>35.360000000000007</v>
      </c>
    </row>
    <row r="83" spans="2:8">
      <c r="B83" s="8" t="s">
        <v>1038</v>
      </c>
    </row>
    <row r="84" spans="2:8">
      <c r="B84" s="3" t="s">
        <v>1037</v>
      </c>
      <c r="C84" s="14">
        <v>5.8650000000000002</v>
      </c>
      <c r="D84" s="3" t="s">
        <v>104</v>
      </c>
      <c r="E84" s="3" t="s">
        <v>1036</v>
      </c>
      <c r="F84" s="2">
        <v>860</v>
      </c>
      <c r="G84" s="2">
        <v>9020.5300000000007</v>
      </c>
      <c r="H84" s="2">
        <v>2.95</v>
      </c>
    </row>
    <row r="85" spans="2:8">
      <c r="B85" s="3" t="s">
        <v>1035</v>
      </c>
      <c r="C85" s="14">
        <v>5.915</v>
      </c>
      <c r="D85" s="3" t="s">
        <v>104</v>
      </c>
      <c r="E85" s="3" t="s">
        <v>1034</v>
      </c>
      <c r="F85" s="2">
        <v>652</v>
      </c>
      <c r="G85" s="2">
        <v>6854.46</v>
      </c>
      <c r="H85" s="2">
        <v>2.2400000000000002</v>
      </c>
    </row>
    <row r="86" spans="2:8">
      <c r="B86" s="8" t="s">
        <v>880</v>
      </c>
      <c r="C86" s="16"/>
      <c r="D86" s="8"/>
      <c r="E86" s="8"/>
      <c r="F86" s="10"/>
      <c r="G86" s="10">
        <f>SUM(G83:G85)</f>
        <v>15874.990000000002</v>
      </c>
      <c r="H86" s="10">
        <f>SUM(H83:H85)</f>
        <v>5.19</v>
      </c>
    </row>
    <row r="87" spans="2:8">
      <c r="B87" s="8" t="s">
        <v>145</v>
      </c>
    </row>
    <row r="88" spans="2:8">
      <c r="B88" s="3" t="s">
        <v>1033</v>
      </c>
      <c r="C88" s="14">
        <v>3.81</v>
      </c>
      <c r="D88" s="3" t="s">
        <v>904</v>
      </c>
      <c r="E88" s="3" t="s">
        <v>1032</v>
      </c>
      <c r="F88" s="2">
        <v>15000</v>
      </c>
      <c r="G88" s="2">
        <v>14592.32</v>
      </c>
      <c r="H88" s="2">
        <v>4.78</v>
      </c>
    </row>
    <row r="89" spans="2:8">
      <c r="B89" s="3" t="s">
        <v>1031</v>
      </c>
      <c r="C89" s="14">
        <v>4.2</v>
      </c>
      <c r="D89" s="3" t="s">
        <v>904</v>
      </c>
      <c r="E89" s="3" t="s">
        <v>1030</v>
      </c>
      <c r="F89" s="2">
        <v>2000</v>
      </c>
      <c r="G89" s="2">
        <v>9730.17</v>
      </c>
      <c r="H89" s="2">
        <v>3.18</v>
      </c>
    </row>
    <row r="90" spans="2:8">
      <c r="B90" s="3" t="s">
        <v>1029</v>
      </c>
      <c r="C90" s="14">
        <v>3.79</v>
      </c>
      <c r="D90" s="3" t="s">
        <v>904</v>
      </c>
      <c r="E90" s="3" t="s">
        <v>1028</v>
      </c>
      <c r="F90" s="2">
        <v>10000</v>
      </c>
      <c r="G90" s="2">
        <v>9709.64</v>
      </c>
      <c r="H90" s="2">
        <v>3.18</v>
      </c>
    </row>
    <row r="91" spans="2:8">
      <c r="B91" s="3" t="s">
        <v>1027</v>
      </c>
      <c r="C91" s="14">
        <v>3.83</v>
      </c>
      <c r="D91" s="3" t="s">
        <v>904</v>
      </c>
      <c r="E91" s="3" t="s">
        <v>1026</v>
      </c>
      <c r="F91" s="2">
        <v>10000</v>
      </c>
      <c r="G91" s="2">
        <v>9704.08</v>
      </c>
      <c r="H91" s="2">
        <v>3.18</v>
      </c>
    </row>
    <row r="92" spans="2:8">
      <c r="B92" s="3" t="s">
        <v>1025</v>
      </c>
      <c r="C92" s="14">
        <v>3.81</v>
      </c>
      <c r="D92" s="3" t="s">
        <v>904</v>
      </c>
      <c r="E92" s="3" t="s">
        <v>1024</v>
      </c>
      <c r="F92" s="2">
        <v>2500</v>
      </c>
      <c r="G92" s="2">
        <v>2440.2199999999998</v>
      </c>
      <c r="H92" s="2">
        <v>0.8</v>
      </c>
    </row>
    <row r="93" spans="2:8">
      <c r="B93" s="8" t="s">
        <v>150</v>
      </c>
      <c r="C93" s="16"/>
      <c r="D93" s="8"/>
      <c r="E93" s="8"/>
      <c r="F93" s="10"/>
      <c r="G93" s="10">
        <f>SUM(G87:G92)</f>
        <v>46176.43</v>
      </c>
      <c r="H93" s="10">
        <f>SUM(H87:H92)</f>
        <v>15.120000000000001</v>
      </c>
    </row>
    <row r="94" spans="2:8">
      <c r="B94" s="8" t="s">
        <v>151</v>
      </c>
      <c r="C94" s="16"/>
      <c r="D94" s="8"/>
      <c r="E94" s="8"/>
      <c r="F94" s="10"/>
      <c r="G94" s="10">
        <v>9797.41</v>
      </c>
      <c r="H94" s="10">
        <v>3.21</v>
      </c>
    </row>
    <row r="95" spans="2:8">
      <c r="B95" s="8" t="s">
        <v>152</v>
      </c>
      <c r="C95" s="16"/>
      <c r="D95" s="8"/>
      <c r="E95" s="8"/>
      <c r="F95" s="10"/>
      <c r="G95" s="10">
        <v>251.68</v>
      </c>
      <c r="H95" s="10">
        <v>0.08</v>
      </c>
    </row>
    <row r="96" spans="2:8">
      <c r="B96" s="8" t="s">
        <v>153</v>
      </c>
      <c r="C96" s="16"/>
      <c r="D96" s="8"/>
      <c r="E96" s="8"/>
      <c r="F96" s="10"/>
      <c r="G96" s="10">
        <v>279071.84000000003</v>
      </c>
      <c r="H96" s="10">
        <v>91.32</v>
      </c>
    </row>
    <row r="97" spans="2:8">
      <c r="B97" s="8" t="s">
        <v>405</v>
      </c>
      <c r="C97" s="16"/>
      <c r="D97" s="8"/>
      <c r="E97" s="8"/>
      <c r="F97" s="10"/>
      <c r="G97" s="10">
        <v>26525.164982080019</v>
      </c>
      <c r="H97" s="10">
        <v>8.6800000000000068</v>
      </c>
    </row>
    <row r="98" spans="2:8">
      <c r="B98" s="8" t="s">
        <v>155</v>
      </c>
      <c r="C98" s="16"/>
      <c r="D98" s="8"/>
      <c r="E98" s="8"/>
      <c r="F98" s="10"/>
      <c r="G98" s="10">
        <v>305597.00498208002</v>
      </c>
      <c r="H98" s="10">
        <v>100</v>
      </c>
    </row>
    <row r="99" spans="2:8">
      <c r="B99" s="3" t="s">
        <v>156</v>
      </c>
    </row>
    <row r="100" spans="2:8">
      <c r="B100" s="3" t="s">
        <v>157</v>
      </c>
    </row>
    <row r="101" spans="2:8">
      <c r="B101" s="8"/>
    </row>
    <row r="102" spans="2:8" ht="25.5">
      <c r="B102" s="11" t="s">
        <v>158</v>
      </c>
      <c r="C102" s="14" t="s">
        <v>159</v>
      </c>
    </row>
    <row r="103" spans="2:8">
      <c r="B103" s="8"/>
    </row>
    <row r="104" spans="2:8">
      <c r="B104" s="17" t="s">
        <v>714</v>
      </c>
    </row>
    <row r="105" spans="2:8">
      <c r="B105" s="8" t="s">
        <v>162</v>
      </c>
    </row>
    <row r="106" spans="2:8">
      <c r="B106" s="8" t="s">
        <v>1023</v>
      </c>
      <c r="C106" s="16"/>
    </row>
    <row r="107" spans="2:8">
      <c r="B107" s="8" t="s">
        <v>1022</v>
      </c>
      <c r="C107" s="16"/>
    </row>
    <row r="108" spans="2:8">
      <c r="B108" s="8" t="s">
        <v>1021</v>
      </c>
      <c r="C108" s="16"/>
    </row>
    <row r="109" spans="2:8">
      <c r="B109" s="8" t="s">
        <v>1020</v>
      </c>
      <c r="C109" s="16"/>
    </row>
    <row r="110" spans="2:8">
      <c r="B110" s="8" t="s">
        <v>1019</v>
      </c>
      <c r="C110" s="16"/>
    </row>
    <row r="111" spans="2:8">
      <c r="B111" s="8" t="s">
        <v>1018</v>
      </c>
      <c r="C111" s="16"/>
    </row>
    <row r="112" spans="2:8">
      <c r="B112" s="8" t="s">
        <v>1017</v>
      </c>
      <c r="C112" s="16"/>
    </row>
    <row r="113" spans="2:7">
      <c r="B113" s="8" t="s">
        <v>1016</v>
      </c>
      <c r="C113" s="16"/>
    </row>
    <row r="114" spans="2:7">
      <c r="B114" s="8" t="s">
        <v>1015</v>
      </c>
      <c r="C114" s="16"/>
    </row>
    <row r="115" spans="2:7">
      <c r="B115" s="8" t="s">
        <v>1014</v>
      </c>
      <c r="C115" s="16"/>
    </row>
    <row r="116" spans="2:7">
      <c r="B116" s="8" t="s">
        <v>1013</v>
      </c>
      <c r="C116" s="16"/>
    </row>
    <row r="117" spans="2:7">
      <c r="B117" s="8" t="s">
        <v>1012</v>
      </c>
      <c r="C117" s="16"/>
    </row>
    <row r="118" spans="2:7">
      <c r="B118" s="8" t="s">
        <v>175</v>
      </c>
      <c r="C118" s="16"/>
    </row>
    <row r="119" spans="2:7">
      <c r="B119" s="17" t="s">
        <v>1011</v>
      </c>
    </row>
    <row r="121" spans="2:7">
      <c r="B121" s="17" t="s">
        <v>704</v>
      </c>
      <c r="C121" s="21"/>
      <c r="D121" s="20"/>
      <c r="E121" s="20"/>
      <c r="F121" s="19"/>
      <c r="G121" s="19"/>
    </row>
    <row r="122" spans="2:7" ht="185.25">
      <c r="B122" s="30" t="s">
        <v>703</v>
      </c>
      <c r="C122" s="29" t="s">
        <v>702</v>
      </c>
      <c r="D122" s="28" t="s">
        <v>701</v>
      </c>
      <c r="E122" s="28" t="s">
        <v>700</v>
      </c>
      <c r="F122" s="27" t="s">
        <v>892</v>
      </c>
      <c r="G122" s="19"/>
    </row>
    <row r="123" spans="2:7">
      <c r="B123" s="26" t="s">
        <v>1010</v>
      </c>
      <c r="C123" s="25" t="s">
        <v>981</v>
      </c>
      <c r="D123" s="31" t="s">
        <v>889</v>
      </c>
      <c r="E123" s="31" t="s">
        <v>888</v>
      </c>
      <c r="F123" s="22">
        <v>2500</v>
      </c>
      <c r="G123" s="19" t="s">
        <v>696</v>
      </c>
    </row>
    <row r="124" spans="2:7">
      <c r="B124" s="26" t="s">
        <v>1009</v>
      </c>
      <c r="C124" s="25" t="s">
        <v>1008</v>
      </c>
      <c r="D124" s="31" t="s">
        <v>889</v>
      </c>
      <c r="E124" s="31" t="s">
        <v>888</v>
      </c>
      <c r="F124" s="34">
        <v>14500</v>
      </c>
      <c r="G124" s="19" t="s">
        <v>1007</v>
      </c>
    </row>
    <row r="125" spans="2:7">
      <c r="B125" s="26" t="s">
        <v>1006</v>
      </c>
      <c r="C125" s="25" t="s">
        <v>1005</v>
      </c>
      <c r="D125" s="31" t="s">
        <v>889</v>
      </c>
      <c r="E125" s="31" t="s">
        <v>888</v>
      </c>
      <c r="F125" s="34">
        <v>2766.5839900000001</v>
      </c>
      <c r="G125" s="19" t="s">
        <v>1004</v>
      </c>
    </row>
    <row r="126" spans="2:7">
      <c r="B126" s="20"/>
      <c r="C126" s="21"/>
      <c r="D126" s="20"/>
      <c r="E126" s="20"/>
      <c r="F126" s="19"/>
      <c r="G126" s="19"/>
    </row>
    <row r="127" spans="2:7">
      <c r="B127" s="20"/>
      <c r="C127" s="21"/>
      <c r="D127" s="20"/>
      <c r="E127" s="20"/>
      <c r="F127" s="19"/>
      <c r="G127" s="19"/>
    </row>
    <row r="128" spans="2:7">
      <c r="B128" s="20" t="s">
        <v>1003</v>
      </c>
      <c r="C128" s="21"/>
      <c r="D128" s="20"/>
      <c r="E128" s="20"/>
      <c r="F128" s="19"/>
      <c r="G128" s="19"/>
    </row>
    <row r="129" spans="1:8">
      <c r="B129" s="20" t="s">
        <v>1002</v>
      </c>
      <c r="C129" s="21"/>
      <c r="D129" s="20"/>
      <c r="E129" s="20"/>
      <c r="F129" s="19"/>
      <c r="G129" s="19"/>
    </row>
    <row r="130" spans="1:8">
      <c r="B130" s="20" t="s">
        <v>1001</v>
      </c>
      <c r="C130" s="21"/>
      <c r="D130" s="20"/>
      <c r="E130" s="20"/>
      <c r="F130" s="19"/>
      <c r="G130" s="19"/>
    </row>
    <row r="133" spans="1:8">
      <c r="A133" s="1" t="s">
        <v>0</v>
      </c>
      <c r="B133" s="263" t="s">
        <v>1000</v>
      </c>
      <c r="C133" s="263"/>
      <c r="D133" s="263"/>
      <c r="E133" s="263"/>
    </row>
    <row r="137" spans="1:8">
      <c r="B137" s="3" t="s">
        <v>2</v>
      </c>
    </row>
    <row r="138" spans="1:8">
      <c r="B138" s="5" t="s">
        <v>3</v>
      </c>
      <c r="C138" s="15" t="s">
        <v>4</v>
      </c>
      <c r="D138" s="5" t="s">
        <v>65</v>
      </c>
      <c r="E138" s="5" t="s">
        <v>6</v>
      </c>
      <c r="F138" s="7" t="s">
        <v>7</v>
      </c>
      <c r="G138" s="7" t="s">
        <v>8</v>
      </c>
      <c r="H138" s="7" t="s">
        <v>9</v>
      </c>
    </row>
    <row r="139" spans="1:8">
      <c r="B139" s="8" t="s">
        <v>153</v>
      </c>
      <c r="C139" s="16"/>
      <c r="D139" s="8"/>
      <c r="E139" s="8"/>
      <c r="F139" s="10"/>
      <c r="G139" s="10">
        <v>0</v>
      </c>
      <c r="H139" s="10">
        <v>0</v>
      </c>
    </row>
    <row r="140" spans="1:8">
      <c r="B140" s="8" t="s">
        <v>405</v>
      </c>
      <c r="C140" s="16"/>
      <c r="D140" s="8"/>
      <c r="E140" s="8"/>
      <c r="F140" s="10"/>
      <c r="G140" s="10">
        <v>1124.2000000999999</v>
      </c>
      <c r="H140" s="10">
        <v>100</v>
      </c>
    </row>
    <row r="141" spans="1:8">
      <c r="B141" s="8" t="s">
        <v>155</v>
      </c>
      <c r="C141" s="16"/>
      <c r="D141" s="8"/>
      <c r="E141" s="8"/>
      <c r="F141" s="10"/>
      <c r="G141" s="10">
        <v>1124.2000000999999</v>
      </c>
      <c r="H141" s="10">
        <v>100</v>
      </c>
    </row>
    <row r="142" spans="1:8">
      <c r="B142" s="3" t="s">
        <v>156</v>
      </c>
    </row>
    <row r="143" spans="1:8">
      <c r="B143" s="3" t="s">
        <v>157</v>
      </c>
    </row>
    <row r="144" spans="1:8">
      <c r="B144" s="8"/>
    </row>
    <row r="145" spans="2:3" ht="25.5">
      <c r="B145" s="11" t="s">
        <v>158</v>
      </c>
      <c r="C145" s="14" t="s">
        <v>159</v>
      </c>
    </row>
    <row r="146" spans="2:3">
      <c r="B146" s="8"/>
    </row>
    <row r="147" spans="2:3">
      <c r="B147" s="8" t="s">
        <v>160</v>
      </c>
    </row>
    <row r="148" spans="2:3">
      <c r="B148" s="8" t="s">
        <v>162</v>
      </c>
    </row>
    <row r="149" spans="2:3">
      <c r="B149" s="8" t="s">
        <v>999</v>
      </c>
      <c r="C149" s="16"/>
    </row>
    <row r="150" spans="2:3">
      <c r="B150" s="8" t="s">
        <v>998</v>
      </c>
      <c r="C150" s="16"/>
    </row>
    <row r="151" spans="2:3">
      <c r="B151" s="8" t="s">
        <v>997</v>
      </c>
      <c r="C151" s="16"/>
    </row>
    <row r="152" spans="2:3">
      <c r="B152" s="8" t="s">
        <v>996</v>
      </c>
      <c r="C152" s="16"/>
    </row>
    <row r="153" spans="2:3">
      <c r="B153" s="8" t="s">
        <v>995</v>
      </c>
      <c r="C153" s="16"/>
    </row>
    <row r="154" spans="2:3">
      <c r="B154" s="8" t="s">
        <v>994</v>
      </c>
      <c r="C154" s="16"/>
    </row>
    <row r="155" spans="2:3">
      <c r="B155" s="8" t="s">
        <v>993</v>
      </c>
      <c r="C155" s="16"/>
    </row>
    <row r="156" spans="2:3">
      <c r="B156" s="8" t="s">
        <v>992</v>
      </c>
      <c r="C156" s="16"/>
    </row>
    <row r="157" spans="2:3">
      <c r="B157" s="8" t="s">
        <v>991</v>
      </c>
      <c r="C157" s="16"/>
    </row>
    <row r="158" spans="2:3">
      <c r="B158" s="8" t="s">
        <v>990</v>
      </c>
      <c r="C158" s="16"/>
    </row>
    <row r="159" spans="2:3">
      <c r="B159" s="8" t="s">
        <v>989</v>
      </c>
      <c r="C159" s="16"/>
    </row>
    <row r="160" spans="2:3">
      <c r="B160" s="8" t="s">
        <v>988</v>
      </c>
      <c r="C160" s="16"/>
    </row>
    <row r="161" spans="2:8">
      <c r="B161" s="8" t="s">
        <v>987</v>
      </c>
      <c r="C161" s="16"/>
    </row>
    <row r="162" spans="2:8">
      <c r="B162" s="8" t="s">
        <v>986</v>
      </c>
      <c r="C162" s="16"/>
    </row>
    <row r="163" spans="2:8">
      <c r="B163" s="8" t="s">
        <v>985</v>
      </c>
      <c r="C163" s="16"/>
    </row>
    <row r="164" spans="2:8">
      <c r="B164" s="8" t="s">
        <v>984</v>
      </c>
      <c r="C164" s="16"/>
    </row>
    <row r="165" spans="2:8">
      <c r="B165" s="8" t="s">
        <v>175</v>
      </c>
      <c r="C165" s="16"/>
    </row>
    <row r="166" spans="2:8">
      <c r="B166" s="8"/>
    </row>
    <row r="168" spans="2:8">
      <c r="B168" s="17" t="s">
        <v>983</v>
      </c>
      <c r="C168" s="33"/>
      <c r="D168" s="20"/>
      <c r="E168" s="20"/>
      <c r="F168" s="19"/>
      <c r="H168" s="3"/>
    </row>
    <row r="169" spans="2:8" ht="185.25">
      <c r="B169" s="30" t="s">
        <v>703</v>
      </c>
      <c r="C169" s="30" t="s">
        <v>702</v>
      </c>
      <c r="D169" s="28" t="s">
        <v>701</v>
      </c>
      <c r="E169" s="28" t="s">
        <v>700</v>
      </c>
      <c r="F169" s="27" t="s">
        <v>699</v>
      </c>
      <c r="H169" s="3"/>
    </row>
    <row r="170" spans="2:8" ht="15">
      <c r="B170" s="36" t="s">
        <v>982</v>
      </c>
      <c r="C170" s="35" t="s">
        <v>981</v>
      </c>
      <c r="D170" s="23">
        <v>599.19860000000006</v>
      </c>
      <c r="E170" s="24">
        <v>53.3</v>
      </c>
      <c r="F170" s="34">
        <v>3052.7057533999996</v>
      </c>
      <c r="H170" s="12"/>
    </row>
    <row r="171" spans="2:8" ht="15">
      <c r="B171" s="36" t="s">
        <v>980</v>
      </c>
      <c r="C171" s="35" t="s">
        <v>979</v>
      </c>
      <c r="D171" s="23">
        <v>525.0014000000001</v>
      </c>
      <c r="E171" s="24">
        <v>46.7</v>
      </c>
      <c r="F171" s="34">
        <v>2726.8767123000002</v>
      </c>
      <c r="H171" s="12"/>
    </row>
    <row r="172" spans="2:8">
      <c r="B172" s="20"/>
      <c r="C172" s="33"/>
      <c r="D172" s="20"/>
      <c r="E172" s="20"/>
      <c r="F172" s="19"/>
      <c r="H172" s="3"/>
    </row>
    <row r="173" spans="2:8">
      <c r="B173" s="20" t="s">
        <v>978</v>
      </c>
      <c r="C173" s="33"/>
      <c r="D173" s="20"/>
      <c r="E173" s="20"/>
      <c r="F173" s="19"/>
      <c r="H173" s="3"/>
    </row>
    <row r="174" spans="2:8">
      <c r="B174" s="20" t="s">
        <v>977</v>
      </c>
      <c r="C174" s="33"/>
      <c r="D174" s="20"/>
      <c r="E174" s="20"/>
      <c r="F174" s="19"/>
      <c r="H174" s="3"/>
    </row>
    <row r="175" spans="2:8">
      <c r="B175" s="20"/>
      <c r="C175" s="33"/>
      <c r="D175" s="20"/>
      <c r="E175" s="20"/>
      <c r="F175" s="19"/>
      <c r="H175" s="3"/>
    </row>
    <row r="176" spans="2:8">
      <c r="B176" s="20"/>
      <c r="C176" s="33"/>
      <c r="D176" s="20"/>
      <c r="E176" s="20"/>
      <c r="F176" s="19"/>
      <c r="H176" s="3"/>
    </row>
    <row r="177" spans="2:2" ht="38.25">
      <c r="B177" s="32" t="s">
        <v>976</v>
      </c>
    </row>
  </sheetData>
  <mergeCells count="3">
    <mergeCell ref="B1:E1"/>
    <mergeCell ref="B133:E133"/>
    <mergeCell ref="C3:C7"/>
  </mergeCells>
  <hyperlinks>
    <hyperlink ref="A1" location="Index!A1" display="Index" xr:uid="{24B25395-E0A1-4760-B12E-24FCD1FA3976}"/>
    <hyperlink ref="A133" location="Index!A1" display="Index" xr:uid="{B6C55F9A-A490-4299-BF3D-24C7D8FD7B11}"/>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4EFB0-F87F-495E-AD5A-463BD4DC77BA}">
  <dimension ref="A1:H166"/>
  <sheetViews>
    <sheetView workbookViewId="0">
      <selection activeCell="B1" sqref="B1:E1"/>
    </sheetView>
  </sheetViews>
  <sheetFormatPr defaultRowHeight="12.75"/>
  <cols>
    <col min="1" max="1" width="5.42578125" style="3" bestFit="1" customWidth="1"/>
    <col min="2" max="2" width="73.7109375" style="3" bestFit="1" customWidth="1"/>
    <col min="3" max="3" width="22.140625" style="14" customWidth="1"/>
    <col min="4" max="4" width="12.140625" style="3" bestFit="1" customWidth="1"/>
    <col min="5" max="5" width="15.140625" style="3" bestFit="1" customWidth="1"/>
    <col min="6" max="6" width="10.5703125" style="2" bestFit="1" customWidth="1"/>
    <col min="7" max="7" width="18.140625" style="2" bestFit="1" customWidth="1"/>
    <col min="8" max="8" width="9.140625" style="2" bestFit="1"/>
    <col min="9" max="16384" width="9.140625" style="3"/>
  </cols>
  <sheetData>
    <row r="1" spans="1:8">
      <c r="A1" s="1" t="s">
        <v>0</v>
      </c>
      <c r="B1" s="263" t="s">
        <v>1226</v>
      </c>
      <c r="C1" s="263"/>
      <c r="D1" s="263"/>
      <c r="E1" s="263"/>
    </row>
    <row r="2" spans="1:8" ht="13.5" thickBot="1"/>
    <row r="3" spans="1:8" ht="15">
      <c r="B3" s="69" t="s">
        <v>2408</v>
      </c>
      <c r="C3" s="282"/>
    </row>
    <row r="4" spans="1:8" ht="30">
      <c r="B4" s="71" t="s">
        <v>2409</v>
      </c>
      <c r="C4" s="283"/>
    </row>
    <row r="5" spans="1:8" ht="15">
      <c r="B5" s="71"/>
      <c r="C5" s="283"/>
    </row>
    <row r="6" spans="1:8" ht="15">
      <c r="B6" s="71" t="s">
        <v>2381</v>
      </c>
      <c r="C6" s="283"/>
    </row>
    <row r="7" spans="1:8" ht="15">
      <c r="B7" s="71" t="s">
        <v>2410</v>
      </c>
      <c r="C7" s="283"/>
    </row>
    <row r="8" spans="1:8" ht="15.75" thickBot="1">
      <c r="B8" s="72" t="s">
        <v>2411</v>
      </c>
      <c r="C8" s="284"/>
    </row>
    <row r="10" spans="1:8">
      <c r="B10" s="3" t="s">
        <v>2</v>
      </c>
    </row>
    <row r="12" spans="1:8">
      <c r="B12" s="5" t="s">
        <v>3</v>
      </c>
      <c r="C12" s="15" t="s">
        <v>4</v>
      </c>
      <c r="D12" s="5" t="s">
        <v>65</v>
      </c>
      <c r="E12" s="5" t="s">
        <v>6</v>
      </c>
      <c r="F12" s="7" t="s">
        <v>7</v>
      </c>
      <c r="G12" s="7" t="s">
        <v>8</v>
      </c>
      <c r="H12" s="7" t="s">
        <v>9</v>
      </c>
    </row>
    <row r="13" spans="1:8">
      <c r="B13" s="8" t="s">
        <v>66</v>
      </c>
    </row>
    <row r="14" spans="1:8">
      <c r="B14" s="8" t="s">
        <v>12</v>
      </c>
    </row>
    <row r="15" spans="1:8">
      <c r="B15" s="8" t="s">
        <v>67</v>
      </c>
    </row>
    <row r="16" spans="1:8">
      <c r="B16" s="3" t="s">
        <v>1225</v>
      </c>
      <c r="C16" s="14">
        <v>3.58</v>
      </c>
      <c r="D16" s="3" t="s">
        <v>69</v>
      </c>
      <c r="E16" s="3" t="s">
        <v>1224</v>
      </c>
      <c r="F16" s="2">
        <v>7500000</v>
      </c>
      <c r="G16" s="2">
        <v>7599.26</v>
      </c>
      <c r="H16" s="2">
        <v>3.3</v>
      </c>
    </row>
    <row r="17" spans="2:8">
      <c r="B17" s="3" t="s">
        <v>77</v>
      </c>
      <c r="C17" s="14">
        <v>4.01</v>
      </c>
      <c r="D17" s="3" t="s">
        <v>69</v>
      </c>
      <c r="E17" s="3" t="s">
        <v>78</v>
      </c>
      <c r="F17" s="2">
        <v>5000000</v>
      </c>
      <c r="G17" s="2">
        <v>5058.0600000000004</v>
      </c>
      <c r="H17" s="2">
        <v>2.2000000000000002</v>
      </c>
    </row>
    <row r="18" spans="2:8">
      <c r="B18" s="3" t="s">
        <v>356</v>
      </c>
      <c r="C18" s="14">
        <v>4.68</v>
      </c>
      <c r="D18" s="3" t="s">
        <v>69</v>
      </c>
      <c r="E18" s="3" t="s">
        <v>357</v>
      </c>
      <c r="F18" s="2">
        <v>4000000</v>
      </c>
      <c r="G18" s="2">
        <v>4206.54</v>
      </c>
      <c r="H18" s="2">
        <v>1.83</v>
      </c>
    </row>
    <row r="19" spans="2:8">
      <c r="B19" s="3" t="s">
        <v>1223</v>
      </c>
      <c r="C19" s="14">
        <v>4.5599999999999996</v>
      </c>
      <c r="D19" s="3" t="s">
        <v>69</v>
      </c>
      <c r="E19" s="3" t="s">
        <v>1222</v>
      </c>
      <c r="F19" s="2">
        <v>1000000</v>
      </c>
      <c r="G19" s="2">
        <v>1053.71</v>
      </c>
      <c r="H19" s="2">
        <v>0.46</v>
      </c>
    </row>
    <row r="20" spans="2:8">
      <c r="B20" s="3" t="s">
        <v>1221</v>
      </c>
      <c r="C20" s="14">
        <v>3.32</v>
      </c>
      <c r="D20" s="3" t="s">
        <v>69</v>
      </c>
      <c r="E20" s="3" t="s">
        <v>1220</v>
      </c>
      <c r="F20" s="2">
        <v>1000000</v>
      </c>
      <c r="G20" s="2">
        <v>1001.53</v>
      </c>
      <c r="H20" s="2">
        <v>0.43</v>
      </c>
    </row>
    <row r="21" spans="2:8">
      <c r="B21" s="3" t="s">
        <v>446</v>
      </c>
      <c r="C21" s="14">
        <v>3.32</v>
      </c>
      <c r="D21" s="3" t="s">
        <v>69</v>
      </c>
      <c r="E21" s="3" t="s">
        <v>447</v>
      </c>
      <c r="F21" s="2">
        <v>1000000</v>
      </c>
      <c r="G21" s="2">
        <v>1000.28</v>
      </c>
      <c r="H21" s="2">
        <v>0.43</v>
      </c>
    </row>
    <row r="22" spans="2:8">
      <c r="B22" s="3" t="s">
        <v>691</v>
      </c>
      <c r="C22" s="14">
        <v>3.63</v>
      </c>
      <c r="D22" s="3" t="s">
        <v>69</v>
      </c>
      <c r="E22" s="3" t="s">
        <v>690</v>
      </c>
      <c r="F22" s="2">
        <v>600000</v>
      </c>
      <c r="G22" s="2">
        <v>608.86</v>
      </c>
      <c r="H22" s="2">
        <v>0.26</v>
      </c>
    </row>
    <row r="23" spans="2:8">
      <c r="B23" s="8" t="s">
        <v>99</v>
      </c>
      <c r="C23" s="16"/>
      <c r="D23" s="8"/>
      <c r="E23" s="8"/>
      <c r="F23" s="10"/>
      <c r="G23" s="10">
        <f>SUM(G12:G22)</f>
        <v>20528.239999999998</v>
      </c>
      <c r="H23" s="10">
        <f>SUM(H12:H22)</f>
        <v>8.91</v>
      </c>
    </row>
    <row r="24" spans="2:8">
      <c r="B24" s="8" t="s">
        <v>100</v>
      </c>
    </row>
    <row r="25" spans="2:8">
      <c r="B25" s="3" t="s">
        <v>1219</v>
      </c>
      <c r="C25" s="14">
        <v>4.32</v>
      </c>
      <c r="D25" s="3" t="s">
        <v>104</v>
      </c>
      <c r="E25" s="3" t="s">
        <v>1218</v>
      </c>
      <c r="F25" s="2">
        <v>500</v>
      </c>
      <c r="G25" s="2">
        <v>5092.5200000000004</v>
      </c>
      <c r="H25" s="2">
        <v>2.21</v>
      </c>
    </row>
    <row r="26" spans="2:8">
      <c r="B26" s="3" t="s">
        <v>1217</v>
      </c>
      <c r="C26" s="14">
        <v>5</v>
      </c>
      <c r="D26" s="3" t="s">
        <v>104</v>
      </c>
      <c r="E26" s="3" t="s">
        <v>1216</v>
      </c>
      <c r="F26" s="2">
        <v>500</v>
      </c>
      <c r="G26" s="2">
        <v>5006.3100000000004</v>
      </c>
      <c r="H26" s="2">
        <v>2.17</v>
      </c>
    </row>
    <row r="27" spans="2:8">
      <c r="B27" s="3" t="s">
        <v>1215</v>
      </c>
      <c r="C27" s="14">
        <v>4.74</v>
      </c>
      <c r="D27" s="3" t="s">
        <v>104</v>
      </c>
      <c r="E27" s="3" t="s">
        <v>1214</v>
      </c>
      <c r="F27" s="2">
        <v>500</v>
      </c>
      <c r="G27" s="2">
        <v>4991.4399999999996</v>
      </c>
      <c r="H27" s="2">
        <v>2.17</v>
      </c>
    </row>
    <row r="28" spans="2:8">
      <c r="B28" s="3" t="s">
        <v>1213</v>
      </c>
      <c r="C28" s="14">
        <v>5.55</v>
      </c>
      <c r="D28" s="3" t="s">
        <v>104</v>
      </c>
      <c r="E28" s="3" t="s">
        <v>1212</v>
      </c>
      <c r="F28" s="2">
        <v>500</v>
      </c>
      <c r="G28" s="2">
        <v>4985.07</v>
      </c>
      <c r="H28" s="2">
        <v>2.16</v>
      </c>
    </row>
    <row r="29" spans="2:8">
      <c r="B29" s="3" t="s">
        <v>1211</v>
      </c>
      <c r="C29" s="14">
        <v>4.25</v>
      </c>
      <c r="D29" s="3" t="s">
        <v>104</v>
      </c>
      <c r="E29" s="3" t="s">
        <v>388</v>
      </c>
      <c r="F29" s="2">
        <v>400</v>
      </c>
      <c r="G29" s="2">
        <v>4066.79</v>
      </c>
      <c r="H29" s="2">
        <v>1.77</v>
      </c>
    </row>
    <row r="30" spans="2:8">
      <c r="B30" s="3" t="s">
        <v>1210</v>
      </c>
      <c r="C30" s="14">
        <v>4.17</v>
      </c>
      <c r="D30" s="3" t="s">
        <v>104</v>
      </c>
      <c r="E30" s="3" t="s">
        <v>1209</v>
      </c>
      <c r="F30" s="2">
        <v>350</v>
      </c>
      <c r="G30" s="2">
        <v>3583.54</v>
      </c>
      <c r="H30" s="2">
        <v>1.56</v>
      </c>
    </row>
    <row r="31" spans="2:8">
      <c r="B31" s="3" t="s">
        <v>1208</v>
      </c>
      <c r="C31" s="14">
        <v>5.24</v>
      </c>
      <c r="D31" s="3" t="s">
        <v>104</v>
      </c>
      <c r="E31" s="3" t="s">
        <v>1207</v>
      </c>
      <c r="F31" s="2">
        <v>350</v>
      </c>
      <c r="G31" s="2">
        <v>3578.33</v>
      </c>
      <c r="H31" s="2">
        <v>1.55</v>
      </c>
    </row>
    <row r="32" spans="2:8">
      <c r="B32" s="3" t="s">
        <v>1206</v>
      </c>
      <c r="C32" s="14">
        <v>4.3499999999999996</v>
      </c>
      <c r="D32" s="3" t="s">
        <v>104</v>
      </c>
      <c r="E32" s="3" t="s">
        <v>1205</v>
      </c>
      <c r="F32" s="2">
        <v>350</v>
      </c>
      <c r="G32" s="2">
        <v>3568.16</v>
      </c>
      <c r="H32" s="2">
        <v>1.55</v>
      </c>
    </row>
    <row r="33" spans="2:8">
      <c r="B33" s="3" t="s">
        <v>386</v>
      </c>
      <c r="C33" s="14">
        <v>4.04</v>
      </c>
      <c r="D33" s="3" t="s">
        <v>104</v>
      </c>
      <c r="E33" s="3" t="s">
        <v>387</v>
      </c>
      <c r="F33" s="2">
        <v>350</v>
      </c>
      <c r="G33" s="2">
        <v>3564.67</v>
      </c>
      <c r="H33" s="2">
        <v>1.55</v>
      </c>
    </row>
    <row r="34" spans="2:8">
      <c r="B34" s="3" t="s">
        <v>1204</v>
      </c>
      <c r="C34" s="14">
        <v>5.68</v>
      </c>
      <c r="D34" s="3" t="s">
        <v>623</v>
      </c>
      <c r="E34" s="3" t="s">
        <v>1203</v>
      </c>
      <c r="F34" s="2">
        <v>350</v>
      </c>
      <c r="G34" s="2">
        <v>3536.48</v>
      </c>
      <c r="H34" s="2">
        <v>1.53</v>
      </c>
    </row>
    <row r="35" spans="2:8">
      <c r="B35" s="3" t="s">
        <v>1202</v>
      </c>
      <c r="C35" s="14">
        <v>4.4000000000000004</v>
      </c>
      <c r="D35" s="3" t="s">
        <v>104</v>
      </c>
      <c r="E35" s="3" t="s">
        <v>449</v>
      </c>
      <c r="F35" s="2">
        <v>300</v>
      </c>
      <c r="G35" s="2">
        <v>3039.71</v>
      </c>
      <c r="H35" s="2">
        <v>1.32</v>
      </c>
    </row>
    <row r="36" spans="2:8">
      <c r="B36" s="3" t="s">
        <v>1201</v>
      </c>
      <c r="C36" s="14">
        <v>5.24</v>
      </c>
      <c r="D36" s="3" t="s">
        <v>104</v>
      </c>
      <c r="E36" s="3" t="s">
        <v>459</v>
      </c>
      <c r="F36" s="2">
        <v>300</v>
      </c>
      <c r="G36" s="2">
        <v>2836.7</v>
      </c>
      <c r="H36" s="2">
        <v>1.23</v>
      </c>
    </row>
    <row r="37" spans="2:8">
      <c r="B37" s="3" t="s">
        <v>1200</v>
      </c>
      <c r="C37" s="14">
        <v>6.25</v>
      </c>
      <c r="D37" s="3" t="s">
        <v>104</v>
      </c>
      <c r="E37" s="3" t="s">
        <v>1199</v>
      </c>
      <c r="F37" s="2">
        <v>250</v>
      </c>
      <c r="G37" s="2">
        <v>2697.9</v>
      </c>
      <c r="H37" s="2">
        <v>1.17</v>
      </c>
    </row>
    <row r="38" spans="2:8">
      <c r="B38" s="3" t="s">
        <v>1198</v>
      </c>
      <c r="C38" s="14">
        <v>5.0999999999999996</v>
      </c>
      <c r="D38" s="3" t="s">
        <v>104</v>
      </c>
      <c r="E38" s="3" t="s">
        <v>1197</v>
      </c>
      <c r="F38" s="2">
        <v>250</v>
      </c>
      <c r="G38" s="2">
        <v>2570.96</v>
      </c>
      <c r="H38" s="2">
        <v>1.1200000000000001</v>
      </c>
    </row>
    <row r="39" spans="2:8">
      <c r="B39" s="3" t="s">
        <v>1196</v>
      </c>
      <c r="C39" s="14">
        <v>3.83</v>
      </c>
      <c r="D39" s="3" t="s">
        <v>104</v>
      </c>
      <c r="E39" s="3" t="s">
        <v>1195</v>
      </c>
      <c r="F39" s="2">
        <v>250</v>
      </c>
      <c r="G39" s="2">
        <v>2564.88</v>
      </c>
      <c r="H39" s="2">
        <v>1.1100000000000001</v>
      </c>
    </row>
    <row r="40" spans="2:8">
      <c r="B40" s="3" t="s">
        <v>1194</v>
      </c>
      <c r="C40" s="14">
        <v>5</v>
      </c>
      <c r="D40" s="3" t="s">
        <v>104</v>
      </c>
      <c r="E40" s="3" t="s">
        <v>1193</v>
      </c>
      <c r="F40" s="2">
        <v>250</v>
      </c>
      <c r="G40" s="2">
        <v>2559.23</v>
      </c>
      <c r="H40" s="2">
        <v>1.1100000000000001</v>
      </c>
    </row>
    <row r="41" spans="2:8">
      <c r="B41" s="3" t="s">
        <v>1192</v>
      </c>
      <c r="C41" s="14">
        <v>4.25</v>
      </c>
      <c r="D41" s="3" t="s">
        <v>104</v>
      </c>
      <c r="E41" s="3" t="s">
        <v>1191</v>
      </c>
      <c r="F41" s="2">
        <v>250</v>
      </c>
      <c r="G41" s="2">
        <v>2555.2600000000002</v>
      </c>
      <c r="H41" s="2">
        <v>1.1100000000000001</v>
      </c>
    </row>
    <row r="42" spans="2:8">
      <c r="B42" s="3" t="s">
        <v>1190</v>
      </c>
      <c r="C42" s="14">
        <v>3.9</v>
      </c>
      <c r="D42" s="3" t="s">
        <v>104</v>
      </c>
      <c r="E42" s="3" t="s">
        <v>1189</v>
      </c>
      <c r="F42" s="2">
        <v>250</v>
      </c>
      <c r="G42" s="2">
        <v>2534.7199999999998</v>
      </c>
      <c r="H42" s="2">
        <v>1.1000000000000001</v>
      </c>
    </row>
    <row r="43" spans="2:8">
      <c r="B43" s="3" t="s">
        <v>1188</v>
      </c>
      <c r="C43" s="14">
        <v>6.56</v>
      </c>
      <c r="D43" s="3" t="s">
        <v>465</v>
      </c>
      <c r="E43" s="3" t="s">
        <v>466</v>
      </c>
      <c r="F43" s="2">
        <v>250</v>
      </c>
      <c r="G43" s="2">
        <v>2504.09</v>
      </c>
      <c r="H43" s="2">
        <v>1.0900000000000001</v>
      </c>
    </row>
    <row r="44" spans="2:8">
      <c r="B44" s="3" t="s">
        <v>1187</v>
      </c>
      <c r="C44" s="14">
        <v>5.12</v>
      </c>
      <c r="D44" s="3" t="s">
        <v>104</v>
      </c>
      <c r="E44" s="3" t="s">
        <v>1186</v>
      </c>
      <c r="F44" s="2">
        <v>250</v>
      </c>
      <c r="G44" s="2">
        <v>2498.75</v>
      </c>
      <c r="H44" s="2">
        <v>1.08</v>
      </c>
    </row>
    <row r="45" spans="2:8">
      <c r="B45" s="3" t="s">
        <v>1185</v>
      </c>
      <c r="C45" s="14">
        <v>4.57</v>
      </c>
      <c r="D45" s="3" t="s">
        <v>129</v>
      </c>
      <c r="E45" s="3" t="s">
        <v>137</v>
      </c>
      <c r="F45" s="2">
        <v>200</v>
      </c>
      <c r="G45" s="2">
        <v>2078.73</v>
      </c>
      <c r="H45" s="2">
        <v>0.9</v>
      </c>
    </row>
    <row r="46" spans="2:8">
      <c r="B46" s="3" t="s">
        <v>1184</v>
      </c>
      <c r="C46" s="14">
        <v>5.23</v>
      </c>
      <c r="D46" s="3" t="s">
        <v>104</v>
      </c>
      <c r="E46" s="3" t="s">
        <v>1183</v>
      </c>
      <c r="F46" s="2">
        <v>150</v>
      </c>
      <c r="G46" s="2">
        <v>1934.67</v>
      </c>
      <c r="H46" s="2">
        <v>0.84</v>
      </c>
    </row>
    <row r="47" spans="2:8">
      <c r="B47" s="3" t="s">
        <v>536</v>
      </c>
      <c r="C47" s="14">
        <v>4.09</v>
      </c>
      <c r="D47" s="3" t="s">
        <v>104</v>
      </c>
      <c r="E47" s="3" t="s">
        <v>537</v>
      </c>
      <c r="F47" s="2">
        <v>160</v>
      </c>
      <c r="G47" s="2">
        <v>1656.39</v>
      </c>
      <c r="H47" s="2">
        <v>0.72</v>
      </c>
    </row>
    <row r="48" spans="2:8">
      <c r="B48" s="3" t="s">
        <v>819</v>
      </c>
      <c r="C48" s="14">
        <v>3.35</v>
      </c>
      <c r="D48" s="3" t="s">
        <v>104</v>
      </c>
      <c r="E48" s="3" t="s">
        <v>483</v>
      </c>
      <c r="F48" s="2">
        <v>16</v>
      </c>
      <c r="G48" s="2">
        <v>1600.67</v>
      </c>
      <c r="H48" s="2">
        <v>0.69</v>
      </c>
    </row>
    <row r="49" spans="2:8">
      <c r="B49" s="3" t="s">
        <v>1182</v>
      </c>
      <c r="C49" s="14">
        <v>4.7</v>
      </c>
      <c r="D49" s="3" t="s">
        <v>129</v>
      </c>
      <c r="E49" s="3" t="s">
        <v>385</v>
      </c>
      <c r="F49" s="2">
        <v>150</v>
      </c>
      <c r="G49" s="2">
        <v>1556.42</v>
      </c>
      <c r="H49" s="2">
        <v>0.68</v>
      </c>
    </row>
    <row r="50" spans="2:8">
      <c r="B50" s="3" t="s">
        <v>1181</v>
      </c>
      <c r="C50" s="14">
        <v>4.95</v>
      </c>
      <c r="D50" s="3" t="s">
        <v>104</v>
      </c>
      <c r="E50" s="3" t="s">
        <v>1180</v>
      </c>
      <c r="F50" s="2">
        <v>150</v>
      </c>
      <c r="G50" s="2">
        <v>1551.02</v>
      </c>
      <c r="H50" s="2">
        <v>0.67</v>
      </c>
    </row>
    <row r="51" spans="2:8">
      <c r="B51" s="3" t="s">
        <v>1179</v>
      </c>
      <c r="C51" s="14">
        <v>4.83</v>
      </c>
      <c r="D51" s="3" t="s">
        <v>104</v>
      </c>
      <c r="E51" s="3" t="s">
        <v>1178</v>
      </c>
      <c r="F51" s="2">
        <v>150</v>
      </c>
      <c r="G51" s="2">
        <v>1545.59</v>
      </c>
      <c r="H51" s="2">
        <v>0.67</v>
      </c>
    </row>
    <row r="52" spans="2:8">
      <c r="B52" s="3" t="s">
        <v>1177</v>
      </c>
      <c r="C52" s="14">
        <v>6.24</v>
      </c>
      <c r="D52" s="3" t="s">
        <v>104</v>
      </c>
      <c r="E52" s="3" t="s">
        <v>1176</v>
      </c>
      <c r="F52" s="2">
        <v>100</v>
      </c>
      <c r="G52" s="2">
        <v>1053.7</v>
      </c>
      <c r="H52" s="2">
        <v>0.46</v>
      </c>
    </row>
    <row r="53" spans="2:8">
      <c r="B53" s="3" t="s">
        <v>1175</v>
      </c>
      <c r="C53" s="14">
        <v>4.37</v>
      </c>
      <c r="D53" s="3" t="s">
        <v>104</v>
      </c>
      <c r="E53" s="3" t="s">
        <v>1174</v>
      </c>
      <c r="F53" s="2">
        <v>100</v>
      </c>
      <c r="G53" s="2">
        <v>1038.19</v>
      </c>
      <c r="H53" s="2">
        <v>0.45</v>
      </c>
    </row>
    <row r="54" spans="2:8">
      <c r="B54" s="3" t="s">
        <v>1173</v>
      </c>
      <c r="C54" s="14">
        <v>5</v>
      </c>
      <c r="D54" s="3" t="s">
        <v>104</v>
      </c>
      <c r="E54" s="3" t="s">
        <v>467</v>
      </c>
      <c r="F54" s="2">
        <v>100</v>
      </c>
      <c r="G54" s="2">
        <v>1031.24</v>
      </c>
      <c r="H54" s="2">
        <v>0.45</v>
      </c>
    </row>
    <row r="55" spans="2:8">
      <c r="B55" s="3" t="s">
        <v>1172</v>
      </c>
      <c r="C55" s="14">
        <v>4.6100000000000003</v>
      </c>
      <c r="D55" s="3" t="s">
        <v>129</v>
      </c>
      <c r="E55" s="3" t="s">
        <v>1171</v>
      </c>
      <c r="F55" s="2">
        <v>500</v>
      </c>
      <c r="G55" s="2">
        <v>525.07000000000005</v>
      </c>
      <c r="H55" s="2">
        <v>0.23</v>
      </c>
    </row>
    <row r="56" spans="2:8">
      <c r="B56" s="3" t="s">
        <v>462</v>
      </c>
      <c r="C56" s="14">
        <v>5.17</v>
      </c>
      <c r="D56" s="3" t="s">
        <v>104</v>
      </c>
      <c r="E56" s="3" t="s">
        <v>463</v>
      </c>
      <c r="F56" s="2">
        <v>50</v>
      </c>
      <c r="G56" s="2">
        <v>513.04999999999995</v>
      </c>
      <c r="H56" s="2">
        <v>0.22</v>
      </c>
    </row>
    <row r="57" spans="2:8">
      <c r="B57" s="3" t="s">
        <v>1170</v>
      </c>
      <c r="C57" s="14">
        <v>4.43</v>
      </c>
      <c r="D57" s="3" t="s">
        <v>104</v>
      </c>
      <c r="E57" s="3" t="s">
        <v>1169</v>
      </c>
      <c r="F57" s="2">
        <v>50</v>
      </c>
      <c r="G57" s="2">
        <v>510.18</v>
      </c>
      <c r="H57" s="2">
        <v>0.22</v>
      </c>
    </row>
    <row r="58" spans="2:8">
      <c r="B58" s="3" t="s">
        <v>563</v>
      </c>
      <c r="C58" s="14">
        <v>5.18</v>
      </c>
      <c r="D58" s="3" t="s">
        <v>104</v>
      </c>
      <c r="E58" s="3" t="s">
        <v>564</v>
      </c>
      <c r="F58" s="2">
        <v>27</v>
      </c>
      <c r="G58" s="2">
        <v>277.8</v>
      </c>
      <c r="H58" s="2">
        <v>0.12</v>
      </c>
    </row>
    <row r="59" spans="2:8">
      <c r="B59" s="3" t="s">
        <v>567</v>
      </c>
      <c r="C59" s="14">
        <v>4.2300000000000004</v>
      </c>
      <c r="D59" s="3" t="s">
        <v>104</v>
      </c>
      <c r="E59" s="3" t="s">
        <v>485</v>
      </c>
      <c r="F59" s="2">
        <v>5</v>
      </c>
      <c r="G59" s="2">
        <v>51.83</v>
      </c>
      <c r="H59" s="2">
        <v>0.02</v>
      </c>
    </row>
    <row r="60" spans="2:8">
      <c r="B60" s="3" t="s">
        <v>374</v>
      </c>
      <c r="C60" s="14">
        <v>4.24</v>
      </c>
      <c r="D60" s="3" t="s">
        <v>104</v>
      </c>
      <c r="E60" s="3" t="s">
        <v>375</v>
      </c>
      <c r="F60" s="2">
        <v>4</v>
      </c>
      <c r="G60" s="2">
        <v>41.54</v>
      </c>
      <c r="H60" s="2">
        <v>0.02</v>
      </c>
    </row>
    <row r="61" spans="2:8">
      <c r="B61" s="3" t="s">
        <v>568</v>
      </c>
      <c r="C61" s="14">
        <v>4.1100000000000003</v>
      </c>
      <c r="D61" s="3" t="s">
        <v>104</v>
      </c>
      <c r="E61" s="3" t="s">
        <v>569</v>
      </c>
      <c r="F61" s="2">
        <v>2</v>
      </c>
      <c r="G61" s="2">
        <v>20.55</v>
      </c>
      <c r="H61" s="2">
        <v>0.01</v>
      </c>
    </row>
    <row r="62" spans="2:8">
      <c r="B62" s="8" t="s">
        <v>548</v>
      </c>
      <c r="C62" s="16"/>
      <c r="D62" s="8"/>
      <c r="E62" s="8"/>
      <c r="F62" s="10"/>
      <c r="G62" s="10">
        <f>SUM(G24:G61)</f>
        <v>85322.150000000009</v>
      </c>
      <c r="H62" s="10">
        <f>SUM(H24:H61)</f>
        <v>37.030000000000008</v>
      </c>
    </row>
    <row r="63" spans="2:8">
      <c r="B63" s="8" t="s">
        <v>145</v>
      </c>
    </row>
    <row r="64" spans="2:8">
      <c r="B64" s="3" t="s">
        <v>1168</v>
      </c>
      <c r="C64" s="14">
        <v>4.63</v>
      </c>
      <c r="D64" s="3" t="s">
        <v>904</v>
      </c>
      <c r="E64" s="3" t="s">
        <v>1167</v>
      </c>
      <c r="F64" s="2">
        <v>1800</v>
      </c>
      <c r="G64" s="2">
        <v>8710.81</v>
      </c>
      <c r="H64" s="2">
        <v>3.78</v>
      </c>
    </row>
    <row r="65" spans="2:8">
      <c r="B65" s="3" t="s">
        <v>919</v>
      </c>
      <c r="C65" s="14">
        <v>3.41</v>
      </c>
      <c r="D65" s="3" t="s">
        <v>904</v>
      </c>
      <c r="E65" s="3" t="s">
        <v>918</v>
      </c>
      <c r="F65" s="2">
        <v>6500</v>
      </c>
      <c r="G65" s="2">
        <v>6439.24</v>
      </c>
      <c r="H65" s="2">
        <v>2.79</v>
      </c>
    </row>
    <row r="66" spans="2:8">
      <c r="B66" s="3" t="s">
        <v>935</v>
      </c>
      <c r="C66" s="14">
        <v>3.19</v>
      </c>
      <c r="D66" s="3" t="s">
        <v>904</v>
      </c>
      <c r="E66" s="3" t="s">
        <v>934</v>
      </c>
      <c r="F66" s="2">
        <v>5000</v>
      </c>
      <c r="G66" s="2">
        <v>4998.25</v>
      </c>
      <c r="H66" s="2">
        <v>2.17</v>
      </c>
    </row>
    <row r="67" spans="2:8">
      <c r="B67" s="3" t="s">
        <v>1166</v>
      </c>
      <c r="C67" s="14">
        <v>3.05</v>
      </c>
      <c r="D67" s="3" t="s">
        <v>69</v>
      </c>
      <c r="E67" s="3" t="s">
        <v>1165</v>
      </c>
      <c r="F67" s="2">
        <v>5000000</v>
      </c>
      <c r="G67" s="2">
        <v>4990</v>
      </c>
      <c r="H67" s="2">
        <v>2.17</v>
      </c>
    </row>
    <row r="68" spans="2:8">
      <c r="B68" s="3" t="s">
        <v>1164</v>
      </c>
      <c r="C68" s="14">
        <v>3.44</v>
      </c>
      <c r="D68" s="3" t="s">
        <v>904</v>
      </c>
      <c r="E68" s="3" t="s">
        <v>1163</v>
      </c>
      <c r="F68" s="2">
        <v>1000</v>
      </c>
      <c r="G68" s="2">
        <v>4955.7</v>
      </c>
      <c r="H68" s="2">
        <v>2.15</v>
      </c>
    </row>
    <row r="69" spans="2:8">
      <c r="B69" s="3" t="s">
        <v>1162</v>
      </c>
      <c r="C69" s="14">
        <v>3.66</v>
      </c>
      <c r="D69" s="3" t="s">
        <v>904</v>
      </c>
      <c r="E69" s="3" t="s">
        <v>1161</v>
      </c>
      <c r="F69" s="2">
        <v>5000</v>
      </c>
      <c r="G69" s="2">
        <v>4926.9799999999996</v>
      </c>
      <c r="H69" s="2">
        <v>2.14</v>
      </c>
    </row>
    <row r="70" spans="2:8">
      <c r="B70" s="3" t="s">
        <v>1160</v>
      </c>
      <c r="C70" s="14">
        <v>3.82</v>
      </c>
      <c r="D70" s="3" t="s">
        <v>904</v>
      </c>
      <c r="E70" s="3" t="s">
        <v>1159</v>
      </c>
      <c r="F70" s="2">
        <v>1000</v>
      </c>
      <c r="G70" s="2">
        <v>4922.32</v>
      </c>
      <c r="H70" s="2">
        <v>2.14</v>
      </c>
    </row>
    <row r="71" spans="2:8">
      <c r="B71" s="3" t="s">
        <v>1025</v>
      </c>
      <c r="C71" s="14">
        <v>3.81</v>
      </c>
      <c r="D71" s="3" t="s">
        <v>904</v>
      </c>
      <c r="E71" s="3" t="s">
        <v>1024</v>
      </c>
      <c r="F71" s="2">
        <v>5000</v>
      </c>
      <c r="G71" s="2">
        <v>4880.4399999999996</v>
      </c>
      <c r="H71" s="2">
        <v>2.12</v>
      </c>
    </row>
    <row r="72" spans="2:8">
      <c r="B72" s="3" t="s">
        <v>1158</v>
      </c>
      <c r="C72" s="14">
        <v>5.08</v>
      </c>
      <c r="D72" s="3" t="s">
        <v>904</v>
      </c>
      <c r="E72" s="3" t="s">
        <v>1157</v>
      </c>
      <c r="F72" s="2">
        <v>1000</v>
      </c>
      <c r="G72" s="2">
        <v>4876.4799999999996</v>
      </c>
      <c r="H72" s="2">
        <v>2.12</v>
      </c>
    </row>
    <row r="73" spans="2:8">
      <c r="B73" s="3" t="s">
        <v>1027</v>
      </c>
      <c r="C73" s="14">
        <v>3.83</v>
      </c>
      <c r="D73" s="3" t="s">
        <v>904</v>
      </c>
      <c r="E73" s="3" t="s">
        <v>1026</v>
      </c>
      <c r="F73" s="2">
        <v>5000</v>
      </c>
      <c r="G73" s="2">
        <v>4852.04</v>
      </c>
      <c r="H73" s="2">
        <v>2.11</v>
      </c>
    </row>
    <row r="74" spans="2:8">
      <c r="B74" s="3" t="s">
        <v>1156</v>
      </c>
      <c r="C74" s="14">
        <v>5.53</v>
      </c>
      <c r="D74" s="3" t="s">
        <v>904</v>
      </c>
      <c r="E74" s="3" t="s">
        <v>1155</v>
      </c>
      <c r="F74" s="2">
        <v>1000</v>
      </c>
      <c r="G74" s="2">
        <v>4781.43</v>
      </c>
      <c r="H74" s="2">
        <v>2.08</v>
      </c>
    </row>
    <row r="75" spans="2:8">
      <c r="B75" s="3" t="s">
        <v>923</v>
      </c>
      <c r="C75" s="14">
        <v>4.2699999999999996</v>
      </c>
      <c r="D75" s="3" t="s">
        <v>904</v>
      </c>
      <c r="E75" s="3" t="s">
        <v>922</v>
      </c>
      <c r="F75" s="2">
        <v>700</v>
      </c>
      <c r="G75" s="2">
        <v>3475.63</v>
      </c>
      <c r="H75" s="2">
        <v>1.51</v>
      </c>
    </row>
    <row r="76" spans="2:8">
      <c r="B76" s="3" t="s">
        <v>933</v>
      </c>
      <c r="C76" s="14">
        <v>3.33</v>
      </c>
      <c r="D76" s="3" t="s">
        <v>146</v>
      </c>
      <c r="E76" s="3" t="s">
        <v>932</v>
      </c>
      <c r="F76" s="2">
        <v>500</v>
      </c>
      <c r="G76" s="2">
        <v>2499.09</v>
      </c>
      <c r="H76" s="2">
        <v>1.08</v>
      </c>
    </row>
    <row r="77" spans="2:8">
      <c r="B77" s="3" t="s">
        <v>931</v>
      </c>
      <c r="C77" s="14">
        <v>3.72</v>
      </c>
      <c r="D77" s="3" t="s">
        <v>904</v>
      </c>
      <c r="E77" s="3" t="s">
        <v>930</v>
      </c>
      <c r="F77" s="2">
        <v>500</v>
      </c>
      <c r="G77" s="2">
        <v>2497.96</v>
      </c>
      <c r="H77" s="2">
        <v>1.08</v>
      </c>
    </row>
    <row r="78" spans="2:8">
      <c r="B78" s="3" t="s">
        <v>925</v>
      </c>
      <c r="C78" s="14">
        <v>3.2</v>
      </c>
      <c r="D78" s="3" t="s">
        <v>904</v>
      </c>
      <c r="E78" s="3" t="s">
        <v>924</v>
      </c>
      <c r="F78" s="2">
        <v>500</v>
      </c>
      <c r="G78" s="2">
        <v>2494.75</v>
      </c>
      <c r="H78" s="2">
        <v>1.08</v>
      </c>
    </row>
    <row r="79" spans="2:8">
      <c r="B79" s="3" t="s">
        <v>1154</v>
      </c>
      <c r="C79" s="14">
        <v>3.35</v>
      </c>
      <c r="D79" s="3" t="s">
        <v>807</v>
      </c>
      <c r="E79" s="3" t="s">
        <v>1153</v>
      </c>
      <c r="F79" s="2">
        <v>2500</v>
      </c>
      <c r="G79" s="2">
        <v>2479.1</v>
      </c>
      <c r="H79" s="2">
        <v>1.08</v>
      </c>
    </row>
    <row r="80" spans="2:8">
      <c r="B80" s="3" t="s">
        <v>1152</v>
      </c>
      <c r="C80" s="14">
        <v>3.53</v>
      </c>
      <c r="D80" s="3" t="s">
        <v>904</v>
      </c>
      <c r="E80" s="3" t="s">
        <v>1151</v>
      </c>
      <c r="F80" s="2">
        <v>500</v>
      </c>
      <c r="G80" s="2">
        <v>2475.62</v>
      </c>
      <c r="H80" s="2">
        <v>1.07</v>
      </c>
    </row>
    <row r="81" spans="2:8">
      <c r="B81" s="3" t="s">
        <v>911</v>
      </c>
      <c r="C81" s="14">
        <v>3.99</v>
      </c>
      <c r="D81" s="3" t="s">
        <v>146</v>
      </c>
      <c r="E81" s="3" t="s">
        <v>910</v>
      </c>
      <c r="F81" s="2">
        <v>500</v>
      </c>
      <c r="G81" s="2">
        <v>2471.37</v>
      </c>
      <c r="H81" s="2">
        <v>1.07</v>
      </c>
    </row>
    <row r="82" spans="2:8">
      <c r="B82" s="3" t="s">
        <v>1150</v>
      </c>
      <c r="C82" s="14">
        <v>3.97</v>
      </c>
      <c r="D82" s="3" t="s">
        <v>904</v>
      </c>
      <c r="E82" s="3" t="s">
        <v>1149</v>
      </c>
      <c r="F82" s="2">
        <v>500</v>
      </c>
      <c r="G82" s="2">
        <v>2444.9499999999998</v>
      </c>
      <c r="H82" s="2">
        <v>1.06</v>
      </c>
    </row>
    <row r="83" spans="2:8">
      <c r="B83" s="3" t="s">
        <v>946</v>
      </c>
      <c r="D83" s="3" t="s">
        <v>146</v>
      </c>
      <c r="E83" s="3" t="s">
        <v>945</v>
      </c>
      <c r="F83" s="2">
        <v>500</v>
      </c>
      <c r="G83" s="2">
        <v>2392.15</v>
      </c>
      <c r="H83" s="2">
        <v>1.04</v>
      </c>
    </row>
    <row r="84" spans="2:8">
      <c r="B84" s="3" t="s">
        <v>943</v>
      </c>
      <c r="C84" s="14">
        <v>4.75</v>
      </c>
      <c r="D84" s="3" t="s">
        <v>146</v>
      </c>
      <c r="E84" s="3" t="s">
        <v>942</v>
      </c>
      <c r="F84" s="2">
        <v>500</v>
      </c>
      <c r="G84" s="2">
        <v>2390.1999999999998</v>
      </c>
      <c r="H84" s="2">
        <v>1.04</v>
      </c>
    </row>
    <row r="85" spans="2:8">
      <c r="B85" s="3" t="s">
        <v>939</v>
      </c>
      <c r="C85" s="14">
        <v>6.07</v>
      </c>
      <c r="D85" s="3" t="s">
        <v>904</v>
      </c>
      <c r="E85" s="3" t="s">
        <v>938</v>
      </c>
      <c r="F85" s="2">
        <v>200</v>
      </c>
      <c r="G85" s="2">
        <v>956.3</v>
      </c>
      <c r="H85" s="2">
        <v>0.42</v>
      </c>
    </row>
    <row r="86" spans="2:8">
      <c r="B86" s="8" t="s">
        <v>150</v>
      </c>
      <c r="C86" s="16"/>
      <c r="D86" s="8"/>
      <c r="E86" s="8"/>
      <c r="F86" s="10"/>
      <c r="G86" s="10">
        <f>SUM(G63:G85)</f>
        <v>85910.81</v>
      </c>
      <c r="H86" s="10">
        <f>SUM(H63:H85)</f>
        <v>37.300000000000004</v>
      </c>
    </row>
    <row r="87" spans="2:8">
      <c r="B87" s="8" t="s">
        <v>151</v>
      </c>
      <c r="C87" s="16"/>
      <c r="D87" s="8"/>
      <c r="E87" s="8"/>
      <c r="F87" s="10"/>
      <c r="G87" s="10">
        <v>14996.06</v>
      </c>
      <c r="H87" s="10">
        <v>6.51</v>
      </c>
    </row>
    <row r="88" spans="2:8">
      <c r="B88" s="8" t="s">
        <v>152</v>
      </c>
      <c r="C88" s="16"/>
      <c r="D88" s="8"/>
      <c r="E88" s="8"/>
      <c r="F88" s="10"/>
      <c r="G88" s="10">
        <v>20985.08</v>
      </c>
      <c r="H88" s="10">
        <v>9.11</v>
      </c>
    </row>
    <row r="89" spans="2:8">
      <c r="B89" s="8" t="s">
        <v>153</v>
      </c>
      <c r="C89" s="16"/>
      <c r="D89" s="8"/>
      <c r="E89" s="8"/>
      <c r="F89" s="10"/>
      <c r="G89" s="10">
        <v>227742.34000000003</v>
      </c>
      <c r="H89" s="10">
        <v>98.85</v>
      </c>
    </row>
    <row r="90" spans="2:8">
      <c r="B90" s="8" t="s">
        <v>405</v>
      </c>
      <c r="C90" s="16"/>
      <c r="D90" s="8"/>
      <c r="E90" s="8"/>
      <c r="F90" s="10"/>
      <c r="G90" s="10">
        <v>2663.1696090899768</v>
      </c>
      <c r="H90" s="10">
        <v>1.1500000000000057</v>
      </c>
    </row>
    <row r="91" spans="2:8">
      <c r="B91" s="8" t="s">
        <v>155</v>
      </c>
      <c r="C91" s="16"/>
      <c r="D91" s="8"/>
      <c r="E91" s="8"/>
      <c r="F91" s="10"/>
      <c r="G91" s="10">
        <v>230405.50960908999</v>
      </c>
      <c r="H91" s="10">
        <v>100</v>
      </c>
    </row>
    <row r="92" spans="2:8">
      <c r="B92" s="3" t="s">
        <v>156</v>
      </c>
    </row>
    <row r="93" spans="2:8">
      <c r="B93" s="3" t="s">
        <v>157</v>
      </c>
    </row>
    <row r="94" spans="2:8">
      <c r="B94" s="8"/>
    </row>
    <row r="95" spans="2:8" ht="25.5">
      <c r="B95" s="11" t="s">
        <v>158</v>
      </c>
      <c r="C95" s="14" t="s">
        <v>159</v>
      </c>
    </row>
    <row r="96" spans="2:8">
      <c r="B96" s="8"/>
    </row>
    <row r="97" spans="2:3">
      <c r="B97" s="8" t="s">
        <v>160</v>
      </c>
    </row>
    <row r="98" spans="2:3">
      <c r="B98" s="8" t="s">
        <v>162</v>
      </c>
    </row>
    <row r="99" spans="2:3">
      <c r="B99" s="8" t="s">
        <v>1148</v>
      </c>
      <c r="C99" s="16"/>
    </row>
    <row r="100" spans="2:3">
      <c r="B100" s="8" t="s">
        <v>1147</v>
      </c>
      <c r="C100" s="16"/>
    </row>
    <row r="101" spans="2:3">
      <c r="B101" s="8" t="s">
        <v>1146</v>
      </c>
      <c r="C101" s="16"/>
    </row>
    <row r="102" spans="2:3">
      <c r="B102" s="8" t="s">
        <v>1145</v>
      </c>
      <c r="C102" s="16"/>
    </row>
    <row r="103" spans="2:3">
      <c r="B103" s="8" t="s">
        <v>1144</v>
      </c>
      <c r="C103" s="16"/>
    </row>
    <row r="104" spans="2:3">
      <c r="B104" s="8" t="s">
        <v>1143</v>
      </c>
      <c r="C104" s="16"/>
    </row>
    <row r="105" spans="2:3">
      <c r="B105" s="8" t="s">
        <v>1142</v>
      </c>
      <c r="C105" s="16"/>
    </row>
    <row r="106" spans="2:3">
      <c r="B106" s="8" t="s">
        <v>1141</v>
      </c>
      <c r="C106" s="16"/>
    </row>
    <row r="107" spans="2:3">
      <c r="B107" s="8" t="s">
        <v>1140</v>
      </c>
      <c r="C107" s="16"/>
    </row>
    <row r="108" spans="2:3">
      <c r="B108" s="8" t="s">
        <v>1139</v>
      </c>
      <c r="C108" s="16"/>
    </row>
    <row r="109" spans="2:3">
      <c r="B109" s="8" t="s">
        <v>1138</v>
      </c>
      <c r="C109" s="16"/>
    </row>
    <row r="110" spans="2:3">
      <c r="B110" s="8" t="s">
        <v>1137</v>
      </c>
      <c r="C110" s="16"/>
    </row>
    <row r="111" spans="2:3">
      <c r="B111" s="8" t="s">
        <v>1136</v>
      </c>
      <c r="C111" s="16"/>
    </row>
    <row r="112" spans="2:3">
      <c r="B112" s="8" t="s">
        <v>1135</v>
      </c>
      <c r="C112" s="16"/>
    </row>
    <row r="113" spans="1:8">
      <c r="B113" s="8" t="s">
        <v>1134</v>
      </c>
      <c r="C113" s="16"/>
    </row>
    <row r="114" spans="1:8">
      <c r="B114" s="8" t="s">
        <v>1133</v>
      </c>
      <c r="C114" s="16"/>
    </row>
    <row r="115" spans="1:8">
      <c r="B115" s="17" t="s">
        <v>894</v>
      </c>
      <c r="C115" s="16"/>
    </row>
    <row r="116" spans="1:8">
      <c r="B116" s="17" t="s">
        <v>1132</v>
      </c>
    </row>
    <row r="119" spans="1:8">
      <c r="A119" s="1" t="s">
        <v>0</v>
      </c>
      <c r="B119" s="263" t="s">
        <v>1131</v>
      </c>
      <c r="C119" s="263"/>
      <c r="D119" s="263"/>
      <c r="E119" s="263"/>
    </row>
    <row r="123" spans="1:8">
      <c r="B123" s="3" t="s">
        <v>2</v>
      </c>
    </row>
    <row r="125" spans="1:8">
      <c r="B125" s="5" t="s">
        <v>3</v>
      </c>
      <c r="C125" s="15" t="s">
        <v>4</v>
      </c>
      <c r="D125" s="5" t="s">
        <v>65</v>
      </c>
      <c r="E125" s="5" t="s">
        <v>6</v>
      </c>
      <c r="F125" s="7" t="s">
        <v>7</v>
      </c>
      <c r="G125" s="7" t="s">
        <v>8</v>
      </c>
      <c r="H125" s="7" t="s">
        <v>9</v>
      </c>
    </row>
    <row r="126" spans="1:8">
      <c r="B126" s="8" t="s">
        <v>66</v>
      </c>
    </row>
    <row r="127" spans="1:8">
      <c r="B127" s="8" t="s">
        <v>12</v>
      </c>
    </row>
    <row r="128" spans="1:8">
      <c r="B128" s="8" t="s">
        <v>656</v>
      </c>
    </row>
    <row r="129" spans="2:8">
      <c r="B129" s="3" t="s">
        <v>718</v>
      </c>
      <c r="D129" s="3" t="s">
        <v>717</v>
      </c>
      <c r="E129" s="3" t="s">
        <v>697</v>
      </c>
      <c r="F129" s="2">
        <v>438000</v>
      </c>
      <c r="G129" s="2">
        <v>657</v>
      </c>
      <c r="H129" s="2">
        <v>55.12</v>
      </c>
    </row>
    <row r="130" spans="2:8">
      <c r="B130" s="8" t="s">
        <v>144</v>
      </c>
      <c r="C130" s="16"/>
      <c r="D130" s="8"/>
      <c r="E130" s="8"/>
      <c r="F130" s="10"/>
      <c r="G130" s="10">
        <f>SUM(G125:G129)</f>
        <v>657</v>
      </c>
      <c r="H130" s="10">
        <f>SUM(H125:H129)</f>
        <v>55.12</v>
      </c>
    </row>
    <row r="131" spans="2:8">
      <c r="B131" s="8" t="s">
        <v>153</v>
      </c>
      <c r="C131" s="16"/>
      <c r="D131" s="8"/>
      <c r="E131" s="8"/>
      <c r="F131" s="10"/>
      <c r="G131" s="10">
        <v>657</v>
      </c>
      <c r="H131" s="10">
        <v>55.12</v>
      </c>
    </row>
    <row r="132" spans="2:8">
      <c r="B132" s="8" t="s">
        <v>405</v>
      </c>
      <c r="C132" s="16"/>
      <c r="D132" s="8"/>
      <c r="E132" s="8"/>
      <c r="F132" s="10"/>
      <c r="G132" s="10">
        <v>534.99971699999992</v>
      </c>
      <c r="H132" s="10">
        <v>44.88</v>
      </c>
    </row>
    <row r="133" spans="2:8">
      <c r="B133" s="8" t="s">
        <v>155</v>
      </c>
      <c r="C133" s="16"/>
      <c r="D133" s="8"/>
      <c r="E133" s="8"/>
      <c r="F133" s="10"/>
      <c r="G133" s="10">
        <v>1191.9997169999999</v>
      </c>
      <c r="H133" s="10">
        <v>100</v>
      </c>
    </row>
    <row r="134" spans="2:8">
      <c r="B134" s="3" t="s">
        <v>156</v>
      </c>
    </row>
    <row r="135" spans="2:8">
      <c r="B135" s="3" t="s">
        <v>157</v>
      </c>
    </row>
    <row r="136" spans="2:8">
      <c r="B136" s="8"/>
    </row>
    <row r="137" spans="2:8" ht="25.5">
      <c r="B137" s="11" t="s">
        <v>158</v>
      </c>
      <c r="C137" s="14" t="s">
        <v>159</v>
      </c>
    </row>
    <row r="138" spans="2:8">
      <c r="B138" s="8"/>
    </row>
    <row r="139" spans="2:8">
      <c r="B139" s="17" t="s">
        <v>714</v>
      </c>
    </row>
    <row r="140" spans="2:8">
      <c r="B140" s="8" t="s">
        <v>162</v>
      </c>
    </row>
    <row r="141" spans="2:8">
      <c r="B141" s="8" t="s">
        <v>1130</v>
      </c>
      <c r="C141" s="16"/>
    </row>
    <row r="142" spans="2:8">
      <c r="B142" s="8" t="s">
        <v>1129</v>
      </c>
      <c r="C142" s="16"/>
    </row>
    <row r="143" spans="2:8">
      <c r="B143" s="8" t="s">
        <v>1128</v>
      </c>
      <c r="C143" s="16"/>
    </row>
    <row r="144" spans="2:8">
      <c r="B144" s="8" t="s">
        <v>1127</v>
      </c>
      <c r="C144" s="16"/>
    </row>
    <row r="145" spans="2:8">
      <c r="B145" s="8" t="s">
        <v>1126</v>
      </c>
      <c r="C145" s="16"/>
    </row>
    <row r="146" spans="2:8">
      <c r="B146" s="8" t="s">
        <v>1125</v>
      </c>
      <c r="C146" s="16"/>
    </row>
    <row r="147" spans="2:8">
      <c r="B147" s="8" t="s">
        <v>1124</v>
      </c>
      <c r="C147" s="16"/>
    </row>
    <row r="148" spans="2:8">
      <c r="B148" s="8" t="s">
        <v>1123</v>
      </c>
      <c r="C148" s="16"/>
    </row>
    <row r="149" spans="2:8">
      <c r="B149" s="8" t="s">
        <v>1122</v>
      </c>
      <c r="C149" s="16"/>
    </row>
    <row r="150" spans="2:8">
      <c r="B150" s="8" t="s">
        <v>1121</v>
      </c>
      <c r="C150" s="16"/>
    </row>
    <row r="151" spans="2:8">
      <c r="B151" s="8" t="s">
        <v>1120</v>
      </c>
      <c r="C151" s="16"/>
    </row>
    <row r="152" spans="2:8">
      <c r="B152" s="8" t="s">
        <v>1119</v>
      </c>
      <c r="C152" s="16"/>
    </row>
    <row r="153" spans="2:8">
      <c r="B153" s="8" t="s">
        <v>1118</v>
      </c>
      <c r="C153" s="16"/>
    </row>
    <row r="154" spans="2:8">
      <c r="B154" s="8" t="s">
        <v>1117</v>
      </c>
      <c r="C154" s="16"/>
    </row>
    <row r="155" spans="2:8">
      <c r="B155" s="8" t="s">
        <v>1116</v>
      </c>
      <c r="C155" s="16"/>
    </row>
    <row r="156" spans="2:8">
      <c r="B156" s="8" t="s">
        <v>1115</v>
      </c>
      <c r="C156" s="16"/>
    </row>
    <row r="157" spans="2:8">
      <c r="B157" s="8" t="s">
        <v>175</v>
      </c>
      <c r="C157" s="16"/>
    </row>
    <row r="158" spans="2:8">
      <c r="B158" s="8"/>
    </row>
    <row r="160" spans="2:8">
      <c r="B160" s="17" t="s">
        <v>704</v>
      </c>
      <c r="C160" s="21"/>
      <c r="D160" s="20"/>
      <c r="E160" s="20"/>
      <c r="F160" s="19"/>
      <c r="G160" s="19"/>
      <c r="H160" s="37"/>
    </row>
    <row r="161" spans="2:8" ht="171">
      <c r="B161" s="30" t="s">
        <v>703</v>
      </c>
      <c r="C161" s="29" t="s">
        <v>702</v>
      </c>
      <c r="D161" s="28" t="s">
        <v>701</v>
      </c>
      <c r="E161" s="28" t="s">
        <v>700</v>
      </c>
      <c r="F161" s="27" t="s">
        <v>699</v>
      </c>
      <c r="G161" s="19"/>
      <c r="H161" s="37"/>
    </row>
    <row r="162" spans="2:8" ht="15">
      <c r="B162" s="36" t="s">
        <v>982</v>
      </c>
      <c r="C162" s="35" t="s">
        <v>981</v>
      </c>
      <c r="D162" s="24">
        <v>535</v>
      </c>
      <c r="E162" s="39">
        <v>44.88</v>
      </c>
      <c r="F162" s="22">
        <v>2725.6301400000002</v>
      </c>
      <c r="G162" s="19" t="s">
        <v>696</v>
      </c>
      <c r="H162" s="37"/>
    </row>
    <row r="163" spans="2:8" ht="15">
      <c r="B163" s="36" t="s">
        <v>698</v>
      </c>
      <c r="C163" s="35" t="s">
        <v>697</v>
      </c>
      <c r="D163" s="24">
        <v>657</v>
      </c>
      <c r="E163" s="39">
        <v>55.12</v>
      </c>
      <c r="F163" s="38">
        <v>5058.18</v>
      </c>
      <c r="G163" s="19" t="s">
        <v>1007</v>
      </c>
      <c r="H163" s="37"/>
    </row>
    <row r="164" spans="2:8">
      <c r="B164" s="20"/>
      <c r="C164" s="21"/>
      <c r="D164" s="20"/>
      <c r="E164" s="20"/>
      <c r="F164" s="19"/>
      <c r="G164" s="19"/>
      <c r="H164" s="37"/>
    </row>
    <row r="165" spans="2:8">
      <c r="B165" s="20" t="s">
        <v>1114</v>
      </c>
      <c r="C165" s="21"/>
      <c r="D165" s="20"/>
      <c r="E165" s="20"/>
      <c r="F165" s="19"/>
      <c r="G165" s="19"/>
      <c r="H165" s="37"/>
    </row>
    <row r="166" spans="2:8">
      <c r="B166" s="20" t="s">
        <v>1113</v>
      </c>
      <c r="C166" s="21"/>
      <c r="D166" s="20"/>
      <c r="E166" s="20"/>
      <c r="F166" s="19"/>
      <c r="G166" s="19"/>
      <c r="H166" s="37"/>
    </row>
  </sheetData>
  <mergeCells count="3">
    <mergeCell ref="B1:E1"/>
    <mergeCell ref="B119:E119"/>
    <mergeCell ref="C3:C8"/>
  </mergeCells>
  <hyperlinks>
    <hyperlink ref="A1" location="Index!A1" display="Index" xr:uid="{48E79CC6-72C5-4DA5-9AF4-881ED5EB6810}"/>
    <hyperlink ref="A119" location="Index!A1" display="Index" xr:uid="{BF1AC7CB-8E8A-4510-BE3C-82325F66AD4B}"/>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28ADA-64FF-4C04-89BB-3ED740E882C4}">
  <dimension ref="A1:H103"/>
  <sheetViews>
    <sheetView workbookViewId="0">
      <selection activeCell="B1" sqref="B1:E1"/>
    </sheetView>
  </sheetViews>
  <sheetFormatPr defaultRowHeight="12.75"/>
  <cols>
    <col min="1" max="1" width="5.42578125" style="3" bestFit="1" customWidth="1"/>
    <col min="2" max="2" width="69.28515625" style="3" customWidth="1"/>
    <col min="3" max="3" width="21.140625" style="14" customWidth="1"/>
    <col min="4" max="5" width="14.140625" style="3" bestFit="1" customWidth="1"/>
    <col min="6" max="6" width="10.28515625" style="2" bestFit="1" customWidth="1"/>
    <col min="7" max="7" width="18.140625" style="2" bestFit="1" customWidth="1"/>
    <col min="8" max="8" width="9.140625" style="2" bestFit="1"/>
    <col min="9" max="16384" width="9.140625" style="3"/>
  </cols>
  <sheetData>
    <row r="1" spans="1:8">
      <c r="A1" s="1" t="s">
        <v>0</v>
      </c>
      <c r="B1" s="263" t="s">
        <v>1253</v>
      </c>
      <c r="C1" s="263"/>
      <c r="D1" s="263"/>
      <c r="E1" s="263"/>
    </row>
    <row r="2" spans="1:8" ht="13.5" thickBot="1"/>
    <row r="3" spans="1:8" ht="15">
      <c r="B3" s="69" t="s">
        <v>2412</v>
      </c>
      <c r="C3" s="282"/>
    </row>
    <row r="4" spans="1:8" ht="30">
      <c r="B4" s="71" t="s">
        <v>2413</v>
      </c>
      <c r="C4" s="283"/>
    </row>
    <row r="5" spans="1:8" ht="15">
      <c r="B5" s="71"/>
      <c r="C5" s="283"/>
    </row>
    <row r="6" spans="1:8" ht="15">
      <c r="B6" s="71" t="s">
        <v>2381</v>
      </c>
      <c r="C6" s="283"/>
    </row>
    <row r="7" spans="1:8" ht="15">
      <c r="B7" s="71" t="s">
        <v>2414</v>
      </c>
      <c r="C7" s="283"/>
    </row>
    <row r="8" spans="1:8" ht="15.75" thickBot="1">
      <c r="B8" s="72" t="s">
        <v>2415</v>
      </c>
      <c r="C8" s="284"/>
    </row>
    <row r="10" spans="1:8">
      <c r="B10" s="3" t="s">
        <v>2</v>
      </c>
    </row>
    <row r="12" spans="1:8">
      <c r="B12" s="5" t="s">
        <v>3</v>
      </c>
      <c r="C12" s="15" t="s">
        <v>4</v>
      </c>
      <c r="D12" s="5" t="s">
        <v>65</v>
      </c>
      <c r="E12" s="5" t="s">
        <v>6</v>
      </c>
      <c r="F12" s="7" t="s">
        <v>7</v>
      </c>
      <c r="G12" s="7" t="s">
        <v>8</v>
      </c>
      <c r="H12" s="7" t="s">
        <v>9</v>
      </c>
    </row>
    <row r="13" spans="1:8">
      <c r="B13" s="8" t="s">
        <v>66</v>
      </c>
    </row>
    <row r="14" spans="1:8">
      <c r="B14" s="8" t="s">
        <v>12</v>
      </c>
    </row>
    <row r="15" spans="1:8">
      <c r="B15" s="8" t="s">
        <v>67</v>
      </c>
    </row>
    <row r="16" spans="1:8">
      <c r="B16" s="3" t="s">
        <v>1109</v>
      </c>
      <c r="C16" s="14">
        <v>6.62</v>
      </c>
      <c r="D16" s="3" t="s">
        <v>69</v>
      </c>
      <c r="E16" s="3" t="s">
        <v>1108</v>
      </c>
      <c r="F16" s="2">
        <v>700000</v>
      </c>
      <c r="G16" s="2">
        <v>703.09</v>
      </c>
      <c r="H16" s="2">
        <v>10.15</v>
      </c>
    </row>
    <row r="17" spans="2:8">
      <c r="B17" s="3" t="s">
        <v>71</v>
      </c>
      <c r="C17" s="14">
        <v>5.34</v>
      </c>
      <c r="D17" s="3" t="s">
        <v>69</v>
      </c>
      <c r="E17" s="3" t="s">
        <v>72</v>
      </c>
      <c r="F17" s="2">
        <v>200000</v>
      </c>
      <c r="G17" s="2">
        <v>205.5</v>
      </c>
      <c r="H17" s="2">
        <v>2.97</v>
      </c>
    </row>
    <row r="18" spans="2:8">
      <c r="B18" s="3" t="s">
        <v>1105</v>
      </c>
      <c r="C18" s="14">
        <v>6.22</v>
      </c>
      <c r="D18" s="3" t="s">
        <v>69</v>
      </c>
      <c r="E18" s="3" t="s">
        <v>1104</v>
      </c>
      <c r="F18" s="2">
        <v>200000</v>
      </c>
      <c r="G18" s="2">
        <v>194.68</v>
      </c>
      <c r="H18" s="2">
        <v>2.81</v>
      </c>
    </row>
    <row r="19" spans="2:8">
      <c r="B19" s="8" t="s">
        <v>99</v>
      </c>
      <c r="C19" s="16"/>
      <c r="D19" s="8"/>
      <c r="E19" s="8"/>
      <c r="F19" s="10"/>
      <c r="G19" s="10">
        <f>SUM(G12:G18)</f>
        <v>1103.27</v>
      </c>
      <c r="H19" s="10">
        <f>SUM(H12:H18)</f>
        <v>15.930000000000001</v>
      </c>
    </row>
    <row r="20" spans="2:8">
      <c r="B20" s="8" t="s">
        <v>256</v>
      </c>
    </row>
    <row r="21" spans="2:8">
      <c r="B21" s="3" t="s">
        <v>103</v>
      </c>
      <c r="C21" s="14">
        <v>6.96</v>
      </c>
      <c r="D21" s="3" t="s">
        <v>104</v>
      </c>
      <c r="E21" s="3" t="s">
        <v>105</v>
      </c>
      <c r="F21" s="2">
        <v>50</v>
      </c>
      <c r="G21" s="2">
        <v>494.88</v>
      </c>
      <c r="H21" s="2">
        <v>7.14</v>
      </c>
    </row>
    <row r="22" spans="2:8">
      <c r="B22" s="3" t="s">
        <v>1252</v>
      </c>
      <c r="C22" s="14">
        <v>9.66</v>
      </c>
      <c r="D22" s="3" t="s">
        <v>101</v>
      </c>
      <c r="E22" s="3" t="s">
        <v>102</v>
      </c>
      <c r="F22" s="2">
        <v>50</v>
      </c>
      <c r="G22" s="2">
        <v>485.8</v>
      </c>
      <c r="H22" s="2">
        <v>7.01</v>
      </c>
    </row>
    <row r="23" spans="2:8">
      <c r="B23" s="3" t="s">
        <v>117</v>
      </c>
      <c r="C23" s="14">
        <v>6.25</v>
      </c>
      <c r="D23" s="3" t="s">
        <v>104</v>
      </c>
      <c r="E23" s="3" t="s">
        <v>118</v>
      </c>
      <c r="F23" s="2">
        <v>40</v>
      </c>
      <c r="G23" s="2">
        <v>414.94</v>
      </c>
      <c r="H23" s="2">
        <v>5.99</v>
      </c>
    </row>
    <row r="24" spans="2:8">
      <c r="B24" s="3" t="s">
        <v>1042</v>
      </c>
      <c r="C24" s="14">
        <v>6.3</v>
      </c>
      <c r="D24" s="3" t="s">
        <v>104</v>
      </c>
      <c r="E24" s="3" t="s">
        <v>125</v>
      </c>
      <c r="F24" s="2">
        <v>40</v>
      </c>
      <c r="G24" s="2">
        <v>409.67</v>
      </c>
      <c r="H24" s="2">
        <v>5.91</v>
      </c>
    </row>
    <row r="25" spans="2:8">
      <c r="B25" s="3" t="s">
        <v>481</v>
      </c>
      <c r="C25" s="14">
        <v>8.1300000000000008</v>
      </c>
      <c r="D25" s="3" t="s">
        <v>115</v>
      </c>
      <c r="E25" s="3" t="s">
        <v>482</v>
      </c>
      <c r="F25" s="2">
        <v>40</v>
      </c>
      <c r="G25" s="2">
        <v>405.34</v>
      </c>
      <c r="H25" s="2">
        <v>5.85</v>
      </c>
    </row>
    <row r="26" spans="2:8">
      <c r="B26" s="3" t="s">
        <v>1251</v>
      </c>
      <c r="C26" s="14">
        <v>7.86</v>
      </c>
      <c r="D26" s="3" t="s">
        <v>766</v>
      </c>
      <c r="E26" s="3" t="s">
        <v>1250</v>
      </c>
      <c r="F26" s="2">
        <v>40</v>
      </c>
      <c r="G26" s="2">
        <v>401.99</v>
      </c>
      <c r="H26" s="2">
        <v>5.8</v>
      </c>
    </row>
    <row r="27" spans="2:8">
      <c r="B27" s="3" t="s">
        <v>1249</v>
      </c>
      <c r="C27" s="14">
        <v>7.69</v>
      </c>
      <c r="D27" s="3" t="s">
        <v>126</v>
      </c>
      <c r="E27" s="3" t="s">
        <v>127</v>
      </c>
      <c r="F27" s="2">
        <v>40</v>
      </c>
      <c r="G27" s="2">
        <v>395.82</v>
      </c>
      <c r="H27" s="2">
        <v>5.71</v>
      </c>
    </row>
    <row r="28" spans="2:8">
      <c r="B28" s="3" t="s">
        <v>1046</v>
      </c>
      <c r="C28" s="14">
        <v>7.17</v>
      </c>
      <c r="D28" s="3" t="s">
        <v>104</v>
      </c>
      <c r="E28" s="3" t="s">
        <v>1045</v>
      </c>
      <c r="F28" s="2">
        <v>35</v>
      </c>
      <c r="G28" s="2">
        <v>374.59</v>
      </c>
      <c r="H28" s="2">
        <v>5.41</v>
      </c>
    </row>
    <row r="29" spans="2:8">
      <c r="B29" s="3" t="s">
        <v>1248</v>
      </c>
      <c r="C29" s="14">
        <v>7.45</v>
      </c>
      <c r="D29" s="3" t="s">
        <v>115</v>
      </c>
      <c r="E29" s="3" t="s">
        <v>116</v>
      </c>
      <c r="F29" s="2">
        <v>35</v>
      </c>
      <c r="G29" s="2">
        <v>352.88</v>
      </c>
      <c r="H29" s="2">
        <v>5.09</v>
      </c>
    </row>
    <row r="30" spans="2:8">
      <c r="B30" s="3" t="s">
        <v>1084</v>
      </c>
      <c r="C30" s="14">
        <v>5.52</v>
      </c>
      <c r="D30" s="3" t="s">
        <v>104</v>
      </c>
      <c r="E30" s="3" t="s">
        <v>1083</v>
      </c>
      <c r="F30" s="2">
        <v>30</v>
      </c>
      <c r="G30" s="2">
        <v>310.5</v>
      </c>
      <c r="H30" s="2">
        <v>4.4800000000000004</v>
      </c>
    </row>
    <row r="31" spans="2:8">
      <c r="B31" s="3" t="s">
        <v>1188</v>
      </c>
      <c r="C31" s="14">
        <v>6.56</v>
      </c>
      <c r="D31" s="3" t="s">
        <v>465</v>
      </c>
      <c r="E31" s="3" t="s">
        <v>466</v>
      </c>
      <c r="F31" s="2">
        <v>30</v>
      </c>
      <c r="G31" s="2">
        <v>300.49</v>
      </c>
      <c r="H31" s="2">
        <v>4.34</v>
      </c>
    </row>
    <row r="32" spans="2:8">
      <c r="B32" s="3" t="s">
        <v>138</v>
      </c>
      <c r="C32" s="14">
        <v>7.46</v>
      </c>
      <c r="D32" s="3" t="s">
        <v>110</v>
      </c>
      <c r="E32" s="3" t="s">
        <v>139</v>
      </c>
      <c r="F32" s="2">
        <v>20</v>
      </c>
      <c r="G32" s="2">
        <v>198.36</v>
      </c>
      <c r="H32" s="2">
        <v>2.86</v>
      </c>
    </row>
    <row r="33" spans="2:8">
      <c r="B33" s="3" t="s">
        <v>1247</v>
      </c>
      <c r="C33" s="14">
        <v>7.4</v>
      </c>
      <c r="D33" s="3" t="s">
        <v>104</v>
      </c>
      <c r="E33" s="3" t="s">
        <v>1246</v>
      </c>
      <c r="F33" s="2">
        <v>12</v>
      </c>
      <c r="G33" s="2">
        <v>124.32</v>
      </c>
      <c r="H33" s="2">
        <v>1.79</v>
      </c>
    </row>
    <row r="34" spans="2:8">
      <c r="B34" s="8" t="s">
        <v>144</v>
      </c>
      <c r="C34" s="16"/>
      <c r="D34" s="8"/>
      <c r="E34" s="8"/>
      <c r="F34" s="10"/>
      <c r="G34" s="10">
        <f>SUM(G20:G33)</f>
        <v>4669.58</v>
      </c>
      <c r="H34" s="10">
        <f>SUM(H20:H33)</f>
        <v>67.38000000000001</v>
      </c>
    </row>
    <row r="35" spans="2:8">
      <c r="B35" s="8" t="s">
        <v>1038</v>
      </c>
    </row>
    <row r="36" spans="2:8">
      <c r="B36" s="3" t="s">
        <v>1037</v>
      </c>
      <c r="C36" s="14">
        <v>5.8650000000000002</v>
      </c>
      <c r="D36" s="3" t="s">
        <v>104</v>
      </c>
      <c r="E36" s="3" t="s">
        <v>1036</v>
      </c>
      <c r="F36" s="2">
        <v>40</v>
      </c>
      <c r="G36" s="2">
        <v>419.56</v>
      </c>
      <c r="H36" s="2">
        <v>6.05</v>
      </c>
    </row>
    <row r="37" spans="2:8">
      <c r="B37" s="8" t="s">
        <v>880</v>
      </c>
      <c r="C37" s="16"/>
      <c r="D37" s="8"/>
      <c r="E37" s="8"/>
      <c r="F37" s="10"/>
      <c r="G37" s="10">
        <f>SUM(G35:G36)</f>
        <v>419.56</v>
      </c>
      <c r="H37" s="10">
        <f>SUM(H35:H36)</f>
        <v>6.05</v>
      </c>
    </row>
    <row r="38" spans="2:8">
      <c r="B38" s="8" t="s">
        <v>145</v>
      </c>
    </row>
    <row r="39" spans="2:8">
      <c r="B39" s="3" t="s">
        <v>939</v>
      </c>
      <c r="C39" s="14">
        <v>6.07</v>
      </c>
      <c r="D39" s="3" t="s">
        <v>904</v>
      </c>
      <c r="E39" s="3" t="s">
        <v>938</v>
      </c>
      <c r="F39" s="2">
        <v>60</v>
      </c>
      <c r="G39" s="2">
        <v>286.89</v>
      </c>
      <c r="H39" s="2">
        <v>4.1399999999999997</v>
      </c>
    </row>
    <row r="40" spans="2:8">
      <c r="B40" s="3" t="s">
        <v>911</v>
      </c>
      <c r="C40" s="14">
        <v>3.99</v>
      </c>
      <c r="D40" s="3" t="s">
        <v>146</v>
      </c>
      <c r="E40" s="3" t="s">
        <v>910</v>
      </c>
      <c r="F40" s="2">
        <v>20</v>
      </c>
      <c r="G40" s="2">
        <v>98.85</v>
      </c>
      <c r="H40" s="2">
        <v>1.43</v>
      </c>
    </row>
    <row r="41" spans="2:8">
      <c r="B41" s="8" t="s">
        <v>150</v>
      </c>
      <c r="C41" s="16"/>
      <c r="D41" s="8"/>
      <c r="E41" s="8"/>
      <c r="F41" s="10"/>
      <c r="G41" s="10">
        <f>SUM(G38:G40)</f>
        <v>385.74</v>
      </c>
      <c r="H41" s="10">
        <f>SUM(H38:H40)</f>
        <v>5.5699999999999994</v>
      </c>
    </row>
    <row r="42" spans="2:8">
      <c r="B42" s="8" t="s">
        <v>262</v>
      </c>
      <c r="C42" s="16"/>
      <c r="D42" s="8"/>
      <c r="E42" s="8"/>
      <c r="F42" s="10"/>
      <c r="G42" s="10">
        <v>179.77</v>
      </c>
      <c r="H42" s="10">
        <v>2.6</v>
      </c>
    </row>
    <row r="43" spans="2:8">
      <c r="B43" s="8" t="s">
        <v>153</v>
      </c>
      <c r="C43" s="16"/>
      <c r="D43" s="8"/>
      <c r="E43" s="8"/>
      <c r="F43" s="10"/>
      <c r="G43" s="10">
        <v>6757.92</v>
      </c>
      <c r="H43" s="10">
        <v>97.53</v>
      </c>
    </row>
    <row r="44" spans="2:8">
      <c r="B44" s="8" t="s">
        <v>405</v>
      </c>
      <c r="C44" s="16"/>
      <c r="D44" s="8"/>
      <c r="E44" s="8"/>
      <c r="F44" s="10"/>
      <c r="G44" s="10">
        <v>171.38203220000057</v>
      </c>
      <c r="H44" s="10">
        <v>2.4699999999999989</v>
      </c>
    </row>
    <row r="45" spans="2:8">
      <c r="B45" s="8" t="s">
        <v>155</v>
      </c>
      <c r="C45" s="16"/>
      <c r="D45" s="8"/>
      <c r="E45" s="8"/>
      <c r="F45" s="10"/>
      <c r="G45" s="10">
        <v>6929.3020322000002</v>
      </c>
      <c r="H45" s="10">
        <v>100</v>
      </c>
    </row>
    <row r="46" spans="2:8">
      <c r="B46" s="3" t="s">
        <v>156</v>
      </c>
    </row>
    <row r="47" spans="2:8">
      <c r="B47" s="3" t="s">
        <v>157</v>
      </c>
    </row>
    <row r="48" spans="2:8">
      <c r="B48" s="8"/>
    </row>
    <row r="49" spans="2:3" ht="25.5">
      <c r="B49" s="11" t="s">
        <v>158</v>
      </c>
      <c r="C49" s="14" t="s">
        <v>159</v>
      </c>
    </row>
    <row r="50" spans="2:3">
      <c r="B50" s="8"/>
    </row>
    <row r="51" spans="2:3">
      <c r="B51" s="8" t="s">
        <v>160</v>
      </c>
    </row>
    <row r="52" spans="2:3">
      <c r="B52" s="8" t="s">
        <v>162</v>
      </c>
    </row>
    <row r="53" spans="2:3">
      <c r="B53" s="8" t="s">
        <v>1245</v>
      </c>
      <c r="C53" s="16"/>
    </row>
    <row r="54" spans="2:3">
      <c r="B54" s="8" t="s">
        <v>1244</v>
      </c>
      <c r="C54" s="16"/>
    </row>
    <row r="55" spans="2:3">
      <c r="B55" s="8" t="s">
        <v>1243</v>
      </c>
      <c r="C55" s="16"/>
    </row>
    <row r="56" spans="2:3">
      <c r="B56" s="8" t="s">
        <v>1242</v>
      </c>
      <c r="C56" s="16"/>
    </row>
    <row r="57" spans="2:3">
      <c r="B57" s="8" t="s">
        <v>1241</v>
      </c>
      <c r="C57" s="16"/>
    </row>
    <row r="58" spans="2:3">
      <c r="B58" s="8" t="s">
        <v>1240</v>
      </c>
      <c r="C58" s="16"/>
    </row>
    <row r="59" spans="2:3">
      <c r="B59" s="8" t="s">
        <v>1239</v>
      </c>
      <c r="C59" s="16"/>
    </row>
    <row r="60" spans="2:3">
      <c r="B60" s="8" t="s">
        <v>1238</v>
      </c>
      <c r="C60" s="16"/>
    </row>
    <row r="61" spans="2:3">
      <c r="B61" s="8" t="s">
        <v>175</v>
      </c>
      <c r="C61" s="16"/>
    </row>
    <row r="62" spans="2:3">
      <c r="B62" s="17" t="s">
        <v>1237</v>
      </c>
    </row>
    <row r="65" spans="1:8">
      <c r="A65" s="1" t="s">
        <v>0</v>
      </c>
      <c r="B65" s="263" t="s">
        <v>1236</v>
      </c>
      <c r="C65" s="263"/>
      <c r="D65" s="263"/>
      <c r="E65" s="263"/>
    </row>
    <row r="69" spans="1:8">
      <c r="B69" s="3" t="s">
        <v>2</v>
      </c>
    </row>
    <row r="71" spans="1:8">
      <c r="B71" s="5" t="s">
        <v>3</v>
      </c>
      <c r="C71" s="15" t="s">
        <v>4</v>
      </c>
      <c r="D71" s="5" t="s">
        <v>65</v>
      </c>
      <c r="E71" s="5" t="s">
        <v>6</v>
      </c>
      <c r="F71" s="7" t="s">
        <v>7</v>
      </c>
      <c r="G71" s="7" t="s">
        <v>8</v>
      </c>
      <c r="H71" s="7" t="s">
        <v>9</v>
      </c>
    </row>
    <row r="72" spans="1:8">
      <c r="B72" s="8" t="s">
        <v>66</v>
      </c>
    </row>
    <row r="73" spans="1:8">
      <c r="B73" s="8" t="s">
        <v>12</v>
      </c>
    </row>
    <row r="74" spans="1:8">
      <c r="B74" s="8" t="s">
        <v>656</v>
      </c>
    </row>
    <row r="75" spans="1:8">
      <c r="B75" s="3" t="s">
        <v>718</v>
      </c>
      <c r="D75" s="3" t="s">
        <v>717</v>
      </c>
      <c r="E75" s="3" t="s">
        <v>697</v>
      </c>
      <c r="F75" s="2">
        <v>100000</v>
      </c>
      <c r="G75" s="2">
        <v>150</v>
      </c>
      <c r="H75" s="2">
        <v>100</v>
      </c>
    </row>
    <row r="76" spans="1:8">
      <c r="B76" s="8" t="s">
        <v>144</v>
      </c>
      <c r="C76" s="16"/>
      <c r="D76" s="8"/>
      <c r="E76" s="8"/>
      <c r="F76" s="10"/>
      <c r="G76" s="10">
        <f>SUM(G71:G75)</f>
        <v>150</v>
      </c>
      <c r="H76" s="10">
        <f>SUM(H71:H75)</f>
        <v>100</v>
      </c>
    </row>
    <row r="77" spans="1:8">
      <c r="B77" s="8" t="s">
        <v>153</v>
      </c>
      <c r="C77" s="16"/>
      <c r="D77" s="8"/>
      <c r="E77" s="8"/>
      <c r="F77" s="10"/>
      <c r="G77" s="10">
        <v>150</v>
      </c>
      <c r="H77" s="10">
        <v>100</v>
      </c>
    </row>
    <row r="78" spans="1:8">
      <c r="B78" s="8" t="s">
        <v>405</v>
      </c>
      <c r="C78" s="16"/>
      <c r="D78" s="8"/>
      <c r="E78" s="8"/>
      <c r="F78" s="10"/>
      <c r="G78" s="10">
        <v>4.1000000123858626E-6</v>
      </c>
      <c r="H78" s="10">
        <v>0</v>
      </c>
    </row>
    <row r="79" spans="1:8">
      <c r="B79" s="8" t="s">
        <v>155</v>
      </c>
      <c r="C79" s="16"/>
      <c r="D79" s="8"/>
      <c r="E79" s="8"/>
      <c r="F79" s="10"/>
      <c r="G79" s="10">
        <v>150.00000410000001</v>
      </c>
      <c r="H79" s="10">
        <v>100</v>
      </c>
    </row>
    <row r="80" spans="1:8">
      <c r="B80" s="3" t="s">
        <v>156</v>
      </c>
    </row>
    <row r="81" spans="2:3">
      <c r="B81" s="3" t="s">
        <v>157</v>
      </c>
    </row>
    <row r="82" spans="2:3">
      <c r="B82" s="8"/>
    </row>
    <row r="83" spans="2:3" ht="25.5">
      <c r="B83" s="11" t="s">
        <v>158</v>
      </c>
      <c r="C83" s="14" t="s">
        <v>159</v>
      </c>
    </row>
    <row r="84" spans="2:3">
      <c r="B84" s="8"/>
    </row>
    <row r="85" spans="2:3">
      <c r="B85" s="17" t="s">
        <v>714</v>
      </c>
    </row>
    <row r="86" spans="2:3">
      <c r="B86" s="8" t="s">
        <v>162</v>
      </c>
    </row>
    <row r="87" spans="2:3">
      <c r="B87" s="8" t="s">
        <v>1235</v>
      </c>
      <c r="C87" s="16"/>
    </row>
    <row r="88" spans="2:3">
      <c r="B88" s="8" t="s">
        <v>1234</v>
      </c>
      <c r="C88" s="16"/>
    </row>
    <row r="89" spans="2:3">
      <c r="B89" s="8" t="s">
        <v>1233</v>
      </c>
      <c r="C89" s="16"/>
    </row>
    <row r="90" spans="2:3">
      <c r="B90" s="8" t="s">
        <v>1232</v>
      </c>
      <c r="C90" s="16"/>
    </row>
    <row r="91" spans="2:3">
      <c r="B91" s="8" t="s">
        <v>1231</v>
      </c>
      <c r="C91" s="16"/>
    </row>
    <row r="92" spans="2:3">
      <c r="B92" s="8" t="s">
        <v>1230</v>
      </c>
      <c r="C92" s="16"/>
    </row>
    <row r="93" spans="2:3">
      <c r="B93" s="8" t="s">
        <v>1229</v>
      </c>
      <c r="C93" s="16"/>
    </row>
    <row r="94" spans="2:3">
      <c r="B94" s="8" t="s">
        <v>1228</v>
      </c>
      <c r="C94" s="16"/>
    </row>
    <row r="95" spans="2:3">
      <c r="B95" s="8" t="s">
        <v>175</v>
      </c>
      <c r="C95" s="16"/>
    </row>
    <row r="96" spans="2:3">
      <c r="B96" s="8"/>
    </row>
    <row r="98" spans="2:8">
      <c r="B98" s="17" t="s">
        <v>704</v>
      </c>
      <c r="C98" s="21"/>
      <c r="D98" s="20"/>
      <c r="E98" s="20"/>
      <c r="F98" s="19"/>
      <c r="G98" s="19"/>
      <c r="H98" s="12"/>
    </row>
    <row r="99" spans="2:8" ht="171">
      <c r="B99" s="30" t="s">
        <v>703</v>
      </c>
      <c r="C99" s="29" t="s">
        <v>702</v>
      </c>
      <c r="D99" s="28" t="s">
        <v>701</v>
      </c>
      <c r="E99" s="28" t="s">
        <v>700</v>
      </c>
      <c r="F99" s="27" t="s">
        <v>699</v>
      </c>
      <c r="G99" s="19"/>
      <c r="H99" s="12"/>
    </row>
    <row r="100" spans="2:8" ht="25.5">
      <c r="B100" s="40" t="s">
        <v>698</v>
      </c>
      <c r="C100" s="25" t="s">
        <v>697</v>
      </c>
      <c r="D100" s="24">
        <v>150</v>
      </c>
      <c r="E100" s="23">
        <v>100</v>
      </c>
      <c r="F100" s="34">
        <v>1154.8399999999999</v>
      </c>
      <c r="G100" s="19" t="s">
        <v>696</v>
      </c>
      <c r="H100" s="12"/>
    </row>
    <row r="101" spans="2:8">
      <c r="B101" s="20"/>
      <c r="C101" s="21"/>
      <c r="D101" s="20"/>
      <c r="E101" s="20"/>
      <c r="F101" s="19"/>
      <c r="G101" s="19"/>
      <c r="H101" s="12"/>
    </row>
    <row r="102" spans="2:8">
      <c r="B102" s="20"/>
      <c r="C102" s="21"/>
      <c r="D102" s="20"/>
      <c r="E102" s="20"/>
      <c r="F102" s="19"/>
      <c r="G102" s="19"/>
      <c r="H102" s="12"/>
    </row>
    <row r="103" spans="2:8">
      <c r="B103" s="20" t="s">
        <v>1227</v>
      </c>
      <c r="C103" s="21"/>
      <c r="D103" s="20"/>
      <c r="E103" s="20"/>
      <c r="F103" s="19"/>
      <c r="G103" s="19"/>
      <c r="H103" s="12"/>
    </row>
  </sheetData>
  <mergeCells count="3">
    <mergeCell ref="B1:E1"/>
    <mergeCell ref="B65:E65"/>
    <mergeCell ref="C3:C8"/>
  </mergeCells>
  <hyperlinks>
    <hyperlink ref="A1" location="Index!A1" display="Index" xr:uid="{88DAF017-9BFC-4786-A3B1-5C8567A4927A}"/>
    <hyperlink ref="A65" location="Index!A1" display="Index" xr:uid="{7E0CD687-41FC-4844-A737-D2AA331307E9}"/>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71295-FF28-4B08-8B5A-8779FBD92D6C}">
  <dimension ref="A1:H71"/>
  <sheetViews>
    <sheetView workbookViewId="0">
      <selection activeCell="B1" sqref="B1:E1"/>
    </sheetView>
  </sheetViews>
  <sheetFormatPr defaultRowHeight="12.75"/>
  <cols>
    <col min="1" max="1" width="5.42578125" style="3" bestFit="1" customWidth="1"/>
    <col min="2" max="2" width="70" style="3" bestFit="1" customWidth="1"/>
    <col min="3" max="3" width="24.42578125" style="14" customWidth="1"/>
    <col min="4" max="4" width="12.140625" style="3" bestFit="1" customWidth="1"/>
    <col min="5" max="5" width="14.28515625" style="3" bestFit="1" customWidth="1"/>
    <col min="6" max="6" width="10.5703125" style="2" bestFit="1" customWidth="1"/>
    <col min="7" max="7" width="18.140625" style="2" bestFit="1" customWidth="1"/>
    <col min="8" max="8" width="9.140625" style="2" bestFit="1"/>
    <col min="9" max="16384" width="9.140625" style="3"/>
  </cols>
  <sheetData>
    <row r="1" spans="1:8">
      <c r="A1" s="1" t="s">
        <v>0</v>
      </c>
      <c r="B1" s="263" t="s">
        <v>1378</v>
      </c>
      <c r="C1" s="263"/>
      <c r="D1" s="263"/>
      <c r="E1" s="263"/>
    </row>
    <row r="2" spans="1:8" ht="13.5" thickBot="1"/>
    <row r="3" spans="1:8" ht="15">
      <c r="B3" s="69" t="s">
        <v>2420</v>
      </c>
      <c r="C3" s="282"/>
    </row>
    <row r="4" spans="1:8" ht="45">
      <c r="B4" s="71" t="s">
        <v>2421</v>
      </c>
      <c r="C4" s="283"/>
    </row>
    <row r="5" spans="1:8" ht="15">
      <c r="B5" s="71"/>
      <c r="C5" s="283"/>
    </row>
    <row r="6" spans="1:8" ht="15">
      <c r="B6" s="71" t="s">
        <v>2381</v>
      </c>
      <c r="C6" s="283"/>
    </row>
    <row r="7" spans="1:8" ht="15">
      <c r="B7" s="71" t="s">
        <v>2402</v>
      </c>
      <c r="C7" s="283"/>
    </row>
    <row r="8" spans="1:8" ht="30.75" thickBot="1">
      <c r="B8" s="72" t="s">
        <v>2422</v>
      </c>
      <c r="C8" s="284"/>
    </row>
    <row r="10" spans="1:8">
      <c r="B10" s="3" t="s">
        <v>2</v>
      </c>
    </row>
    <row r="12" spans="1:8">
      <c r="B12" s="5" t="s">
        <v>3</v>
      </c>
      <c r="C12" s="15" t="s">
        <v>4</v>
      </c>
      <c r="D12" s="5" t="s">
        <v>65</v>
      </c>
      <c r="E12" s="5" t="s">
        <v>6</v>
      </c>
      <c r="F12" s="7" t="s">
        <v>7</v>
      </c>
      <c r="G12" s="7" t="s">
        <v>8</v>
      </c>
      <c r="H12" s="7" t="s">
        <v>9</v>
      </c>
    </row>
    <row r="13" spans="1:8">
      <c r="B13" s="8" t="s">
        <v>66</v>
      </c>
    </row>
    <row r="14" spans="1:8">
      <c r="B14" s="8" t="s">
        <v>12</v>
      </c>
    </row>
    <row r="15" spans="1:8">
      <c r="B15" s="8" t="s">
        <v>67</v>
      </c>
    </row>
    <row r="16" spans="1:8">
      <c r="B16" s="3" t="s">
        <v>1377</v>
      </c>
      <c r="C16" s="14">
        <v>3.59</v>
      </c>
      <c r="D16" s="3" t="s">
        <v>69</v>
      </c>
      <c r="E16" s="3" t="s">
        <v>1376</v>
      </c>
      <c r="F16" s="2">
        <v>1000000</v>
      </c>
      <c r="G16" s="2">
        <v>1018.94</v>
      </c>
      <c r="H16" s="2">
        <v>2.04</v>
      </c>
    </row>
    <row r="17" spans="2:8">
      <c r="B17" s="3" t="s">
        <v>691</v>
      </c>
      <c r="C17" s="14">
        <v>3.63</v>
      </c>
      <c r="D17" s="3" t="s">
        <v>69</v>
      </c>
      <c r="E17" s="3" t="s">
        <v>690</v>
      </c>
      <c r="F17" s="2">
        <v>750000</v>
      </c>
      <c r="G17" s="2">
        <v>761.08</v>
      </c>
      <c r="H17" s="2">
        <v>1.52</v>
      </c>
    </row>
    <row r="18" spans="2:8">
      <c r="B18" s="8" t="s">
        <v>99</v>
      </c>
      <c r="C18" s="16"/>
      <c r="D18" s="8"/>
      <c r="E18" s="8"/>
      <c r="F18" s="10"/>
      <c r="G18" s="10">
        <f>SUM(G12:G17)</f>
        <v>1780.02</v>
      </c>
      <c r="H18" s="10">
        <f>SUM(H12:H17)</f>
        <v>3.56</v>
      </c>
    </row>
    <row r="19" spans="2:8">
      <c r="B19" s="8" t="s">
        <v>256</v>
      </c>
    </row>
    <row r="20" spans="2:8">
      <c r="B20" s="3" t="s">
        <v>1196</v>
      </c>
      <c r="C20" s="14">
        <v>3.83</v>
      </c>
      <c r="D20" s="3" t="s">
        <v>104</v>
      </c>
      <c r="E20" s="3" t="s">
        <v>1195</v>
      </c>
      <c r="F20" s="2">
        <v>400</v>
      </c>
      <c r="G20" s="2">
        <v>4103.8100000000004</v>
      </c>
      <c r="H20" s="2">
        <v>8.2200000000000006</v>
      </c>
    </row>
    <row r="21" spans="2:8">
      <c r="B21" s="3" t="s">
        <v>1375</v>
      </c>
      <c r="C21" s="14">
        <v>6.25</v>
      </c>
      <c r="D21" s="3" t="s">
        <v>455</v>
      </c>
      <c r="E21" s="3" t="s">
        <v>456</v>
      </c>
      <c r="F21" s="2">
        <v>200</v>
      </c>
      <c r="G21" s="2">
        <v>2028.43</v>
      </c>
      <c r="H21" s="2">
        <v>4.0599999999999996</v>
      </c>
    </row>
    <row r="22" spans="2:8">
      <c r="B22" s="3" t="s">
        <v>819</v>
      </c>
      <c r="C22" s="14">
        <v>3.35</v>
      </c>
      <c r="D22" s="3" t="s">
        <v>104</v>
      </c>
      <c r="E22" s="3" t="s">
        <v>483</v>
      </c>
      <c r="F22" s="2">
        <v>20</v>
      </c>
      <c r="G22" s="2">
        <v>2000.84</v>
      </c>
      <c r="H22" s="2">
        <v>4.01</v>
      </c>
    </row>
    <row r="23" spans="2:8">
      <c r="B23" s="3" t="s">
        <v>474</v>
      </c>
      <c r="C23" s="14">
        <v>3.75</v>
      </c>
      <c r="D23" s="3" t="s">
        <v>104</v>
      </c>
      <c r="E23" s="3" t="s">
        <v>475</v>
      </c>
      <c r="F23" s="2">
        <v>100</v>
      </c>
      <c r="G23" s="2">
        <v>1016.81</v>
      </c>
      <c r="H23" s="2">
        <v>2.04</v>
      </c>
    </row>
    <row r="24" spans="2:8">
      <c r="B24" s="3" t="s">
        <v>1374</v>
      </c>
      <c r="C24" s="14">
        <v>3.32</v>
      </c>
      <c r="D24" s="3" t="s">
        <v>110</v>
      </c>
      <c r="E24" s="3" t="s">
        <v>124</v>
      </c>
      <c r="F24" s="2">
        <v>100</v>
      </c>
      <c r="G24" s="2">
        <v>1002.26</v>
      </c>
      <c r="H24" s="2">
        <v>2.0099999999999998</v>
      </c>
    </row>
    <row r="25" spans="2:8">
      <c r="B25" s="3" t="s">
        <v>1373</v>
      </c>
      <c r="C25" s="14">
        <v>4.25</v>
      </c>
      <c r="D25" s="3" t="s">
        <v>104</v>
      </c>
      <c r="E25" s="3" t="s">
        <v>1372</v>
      </c>
      <c r="F25" s="2">
        <v>50</v>
      </c>
      <c r="G25" s="2">
        <v>511.3</v>
      </c>
      <c r="H25" s="2">
        <v>1.02</v>
      </c>
    </row>
    <row r="26" spans="2:8">
      <c r="B26" s="3" t="s">
        <v>1371</v>
      </c>
      <c r="C26" s="14">
        <v>4.37</v>
      </c>
      <c r="D26" s="3" t="s">
        <v>104</v>
      </c>
      <c r="E26" s="3" t="s">
        <v>1370</v>
      </c>
      <c r="F26" s="2">
        <v>50</v>
      </c>
      <c r="G26" s="2">
        <v>511.26</v>
      </c>
      <c r="H26" s="2">
        <v>1.02</v>
      </c>
    </row>
    <row r="27" spans="2:8">
      <c r="B27" s="3" t="s">
        <v>1206</v>
      </c>
      <c r="C27" s="14">
        <v>4.3499999999999996</v>
      </c>
      <c r="D27" s="3" t="s">
        <v>104</v>
      </c>
      <c r="E27" s="3" t="s">
        <v>1205</v>
      </c>
      <c r="F27" s="2">
        <v>50</v>
      </c>
      <c r="G27" s="2">
        <v>509.74</v>
      </c>
      <c r="H27" s="2">
        <v>1.02</v>
      </c>
    </row>
    <row r="28" spans="2:8">
      <c r="B28" s="3" t="s">
        <v>1369</v>
      </c>
      <c r="C28" s="14">
        <v>4.25</v>
      </c>
      <c r="D28" s="3" t="s">
        <v>104</v>
      </c>
      <c r="E28" s="3" t="s">
        <v>1368</v>
      </c>
      <c r="F28" s="2">
        <v>18</v>
      </c>
      <c r="G28" s="2">
        <v>185.56</v>
      </c>
      <c r="H28" s="2">
        <v>0.37</v>
      </c>
    </row>
    <row r="29" spans="2:8">
      <c r="B29" s="8" t="s">
        <v>144</v>
      </c>
      <c r="C29" s="16"/>
      <c r="D29" s="8"/>
      <c r="E29" s="8"/>
      <c r="F29" s="10"/>
      <c r="G29" s="10">
        <f>SUM(G19:G28)</f>
        <v>11870.01</v>
      </c>
      <c r="H29" s="10">
        <f>SUM(H19:H28)</f>
        <v>23.769999999999996</v>
      </c>
    </row>
    <row r="30" spans="2:8">
      <c r="B30" s="8" t="s">
        <v>145</v>
      </c>
    </row>
    <row r="31" spans="2:8">
      <c r="B31" s="3" t="s">
        <v>1367</v>
      </c>
      <c r="C31" s="14">
        <v>3.67</v>
      </c>
      <c r="D31" s="3" t="s">
        <v>904</v>
      </c>
      <c r="E31" s="3" t="s">
        <v>1366</v>
      </c>
      <c r="F31" s="2">
        <v>1000</v>
      </c>
      <c r="G31" s="2">
        <v>4920.3500000000004</v>
      </c>
      <c r="H31" s="2">
        <v>9.85</v>
      </c>
    </row>
    <row r="32" spans="2:8">
      <c r="B32" s="3" t="s">
        <v>1166</v>
      </c>
      <c r="C32" s="14">
        <v>3.05</v>
      </c>
      <c r="D32" s="3" t="s">
        <v>69</v>
      </c>
      <c r="E32" s="3" t="s">
        <v>1165</v>
      </c>
      <c r="F32" s="2">
        <v>2500000</v>
      </c>
      <c r="G32" s="2">
        <v>2495</v>
      </c>
      <c r="H32" s="2">
        <v>5</v>
      </c>
    </row>
    <row r="33" spans="2:8">
      <c r="B33" s="3" t="s">
        <v>1164</v>
      </c>
      <c r="C33" s="14">
        <v>3.44</v>
      </c>
      <c r="D33" s="3" t="s">
        <v>904</v>
      </c>
      <c r="E33" s="3" t="s">
        <v>1163</v>
      </c>
      <c r="F33" s="2">
        <v>500</v>
      </c>
      <c r="G33" s="2">
        <v>2477.85</v>
      </c>
      <c r="H33" s="2">
        <v>4.96</v>
      </c>
    </row>
    <row r="34" spans="2:8">
      <c r="B34" s="3" t="s">
        <v>917</v>
      </c>
      <c r="C34" s="14">
        <v>3.52</v>
      </c>
      <c r="D34" s="3" t="s">
        <v>904</v>
      </c>
      <c r="E34" s="3" t="s">
        <v>916</v>
      </c>
      <c r="F34" s="2">
        <v>2500</v>
      </c>
      <c r="G34" s="2">
        <v>2475.65</v>
      </c>
      <c r="H34" s="2">
        <v>4.96</v>
      </c>
    </row>
    <row r="35" spans="2:8">
      <c r="B35" s="3" t="s">
        <v>1160</v>
      </c>
      <c r="C35" s="14">
        <v>3.82</v>
      </c>
      <c r="D35" s="3" t="s">
        <v>904</v>
      </c>
      <c r="E35" s="3" t="s">
        <v>1159</v>
      </c>
      <c r="F35" s="2">
        <v>500</v>
      </c>
      <c r="G35" s="2">
        <v>2461.16</v>
      </c>
      <c r="H35" s="2">
        <v>4.93</v>
      </c>
    </row>
    <row r="36" spans="2:8">
      <c r="B36" s="3" t="s">
        <v>1033</v>
      </c>
      <c r="C36" s="14">
        <v>3.81</v>
      </c>
      <c r="D36" s="3" t="s">
        <v>904</v>
      </c>
      <c r="E36" s="3" t="s">
        <v>1032</v>
      </c>
      <c r="F36" s="2">
        <v>2500</v>
      </c>
      <c r="G36" s="2">
        <v>2432.0500000000002</v>
      </c>
      <c r="H36" s="2">
        <v>4.87</v>
      </c>
    </row>
    <row r="37" spans="2:8">
      <c r="B37" s="3" t="s">
        <v>911</v>
      </c>
      <c r="C37" s="14">
        <v>3.99</v>
      </c>
      <c r="D37" s="3" t="s">
        <v>146</v>
      </c>
      <c r="E37" s="3" t="s">
        <v>910</v>
      </c>
      <c r="F37" s="2">
        <v>400</v>
      </c>
      <c r="G37" s="2">
        <v>1977.09</v>
      </c>
      <c r="H37" s="2">
        <v>3.96</v>
      </c>
    </row>
    <row r="38" spans="2:8">
      <c r="B38" s="3" t="s">
        <v>929</v>
      </c>
      <c r="C38" s="14">
        <v>3.88</v>
      </c>
      <c r="D38" s="3" t="s">
        <v>904</v>
      </c>
      <c r="E38" s="3" t="s">
        <v>928</v>
      </c>
      <c r="F38" s="2">
        <v>300</v>
      </c>
      <c r="G38" s="2">
        <v>1498.25</v>
      </c>
      <c r="H38" s="2">
        <v>3</v>
      </c>
    </row>
    <row r="39" spans="2:8">
      <c r="B39" s="3" t="s">
        <v>923</v>
      </c>
      <c r="C39" s="14">
        <v>4.2699999999999996</v>
      </c>
      <c r="D39" s="3" t="s">
        <v>904</v>
      </c>
      <c r="E39" s="3" t="s">
        <v>922</v>
      </c>
      <c r="F39" s="2">
        <v>300</v>
      </c>
      <c r="G39" s="2">
        <v>1489.56</v>
      </c>
      <c r="H39" s="2">
        <v>2.98</v>
      </c>
    </row>
    <row r="40" spans="2:8">
      <c r="B40" s="3" t="s">
        <v>1158</v>
      </c>
      <c r="C40" s="14">
        <v>5.08</v>
      </c>
      <c r="D40" s="3" t="s">
        <v>904</v>
      </c>
      <c r="E40" s="3" t="s">
        <v>1157</v>
      </c>
      <c r="F40" s="2">
        <v>300</v>
      </c>
      <c r="G40" s="2">
        <v>1462.94</v>
      </c>
      <c r="H40" s="2">
        <v>2.93</v>
      </c>
    </row>
    <row r="41" spans="2:8">
      <c r="B41" s="3" t="s">
        <v>939</v>
      </c>
      <c r="C41" s="14">
        <v>6.07</v>
      </c>
      <c r="D41" s="3" t="s">
        <v>904</v>
      </c>
      <c r="E41" s="3" t="s">
        <v>938</v>
      </c>
      <c r="F41" s="2">
        <v>300</v>
      </c>
      <c r="G41" s="2">
        <v>1434.45</v>
      </c>
      <c r="H41" s="2">
        <v>2.87</v>
      </c>
    </row>
    <row r="42" spans="2:8">
      <c r="B42" s="3" t="s">
        <v>1365</v>
      </c>
      <c r="C42" s="14">
        <v>3.15</v>
      </c>
      <c r="D42" s="3" t="s">
        <v>904</v>
      </c>
      <c r="E42" s="3" t="s">
        <v>1364</v>
      </c>
      <c r="F42" s="2">
        <v>200</v>
      </c>
      <c r="G42" s="2">
        <v>998.79</v>
      </c>
      <c r="H42" s="2">
        <v>2</v>
      </c>
    </row>
    <row r="43" spans="2:8">
      <c r="B43" s="3" t="s">
        <v>1363</v>
      </c>
      <c r="C43" s="14">
        <v>3.29</v>
      </c>
      <c r="D43" s="3" t="s">
        <v>904</v>
      </c>
      <c r="E43" s="3" t="s">
        <v>1362</v>
      </c>
      <c r="F43" s="2">
        <v>1000</v>
      </c>
      <c r="G43" s="2">
        <v>992.13</v>
      </c>
      <c r="H43" s="2">
        <v>1.99</v>
      </c>
    </row>
    <row r="44" spans="2:8">
      <c r="B44" s="3" t="s">
        <v>1361</v>
      </c>
      <c r="C44" s="14">
        <v>3.29</v>
      </c>
      <c r="D44" s="3" t="s">
        <v>69</v>
      </c>
      <c r="E44" s="3" t="s">
        <v>1360</v>
      </c>
      <c r="F44" s="2">
        <v>1000000</v>
      </c>
      <c r="G44" s="2">
        <v>990.97</v>
      </c>
      <c r="H44" s="2">
        <v>1.98</v>
      </c>
    </row>
    <row r="45" spans="2:8">
      <c r="B45" s="3" t="s">
        <v>1168</v>
      </c>
      <c r="C45" s="14">
        <v>4.63</v>
      </c>
      <c r="D45" s="3" t="s">
        <v>904</v>
      </c>
      <c r="E45" s="3" t="s">
        <v>1167</v>
      </c>
      <c r="F45" s="2">
        <v>200</v>
      </c>
      <c r="G45" s="2">
        <v>967.87</v>
      </c>
      <c r="H45" s="2">
        <v>1.94</v>
      </c>
    </row>
    <row r="46" spans="2:8">
      <c r="B46" s="8" t="s">
        <v>150</v>
      </c>
      <c r="C46" s="16"/>
      <c r="D46" s="8"/>
      <c r="E46" s="8"/>
      <c r="F46" s="10"/>
      <c r="G46" s="10">
        <f>SUM(G30:G45)</f>
        <v>29074.110000000004</v>
      </c>
      <c r="H46" s="10">
        <f>SUM(H30:H45)</f>
        <v>58.219999999999992</v>
      </c>
    </row>
    <row r="47" spans="2:8">
      <c r="B47" s="8" t="s">
        <v>262</v>
      </c>
      <c r="C47" s="16"/>
      <c r="D47" s="8"/>
      <c r="E47" s="8"/>
      <c r="F47" s="10"/>
      <c r="G47" s="10">
        <v>6623.99</v>
      </c>
      <c r="H47" s="10">
        <v>13.26</v>
      </c>
    </row>
    <row r="48" spans="2:8">
      <c r="B48" s="8" t="s">
        <v>153</v>
      </c>
      <c r="C48" s="16"/>
      <c r="D48" s="8"/>
      <c r="E48" s="8"/>
      <c r="F48" s="10"/>
      <c r="G48" s="10">
        <v>49348.13</v>
      </c>
      <c r="H48" s="10">
        <v>98.8</v>
      </c>
    </row>
    <row r="49" spans="2:8">
      <c r="B49" s="8" t="s">
        <v>405</v>
      </c>
      <c r="C49" s="16"/>
      <c r="D49" s="8"/>
      <c r="E49" s="8"/>
      <c r="F49" s="10"/>
      <c r="G49" s="10">
        <v>596.59441486999822</v>
      </c>
      <c r="H49" s="10">
        <v>1.2000000000000028</v>
      </c>
    </row>
    <row r="50" spans="2:8">
      <c r="B50" s="8" t="s">
        <v>155</v>
      </c>
      <c r="C50" s="16"/>
      <c r="D50" s="8"/>
      <c r="E50" s="8"/>
      <c r="F50" s="10"/>
      <c r="G50" s="10">
        <v>49944.724414869997</v>
      </c>
      <c r="H50" s="10">
        <v>100</v>
      </c>
    </row>
    <row r="51" spans="2:8">
      <c r="B51" s="3" t="s">
        <v>156</v>
      </c>
    </row>
    <row r="52" spans="2:8">
      <c r="B52" s="3" t="s">
        <v>157</v>
      </c>
    </row>
    <row r="53" spans="2:8">
      <c r="B53" s="8"/>
    </row>
    <row r="54" spans="2:8" ht="25.5">
      <c r="B54" s="11" t="s">
        <v>158</v>
      </c>
      <c r="C54" s="14" t="s">
        <v>159</v>
      </c>
    </row>
    <row r="55" spans="2:8">
      <c r="B55" s="8"/>
    </row>
    <row r="56" spans="2:8">
      <c r="B56" s="8" t="s">
        <v>160</v>
      </c>
    </row>
    <row r="57" spans="2:8">
      <c r="B57" s="8" t="s">
        <v>162</v>
      </c>
    </row>
    <row r="58" spans="2:8">
      <c r="B58" s="8" t="s">
        <v>1359</v>
      </c>
      <c r="C58" s="16"/>
    </row>
    <row r="59" spans="2:8">
      <c r="B59" s="8" t="s">
        <v>1358</v>
      </c>
      <c r="C59" s="16"/>
    </row>
    <row r="60" spans="2:8">
      <c r="B60" s="8" t="s">
        <v>1357</v>
      </c>
      <c r="C60" s="16"/>
    </row>
    <row r="61" spans="2:8">
      <c r="B61" s="8" t="s">
        <v>1356</v>
      </c>
      <c r="C61" s="16"/>
    </row>
    <row r="62" spans="2:8">
      <c r="B62" s="8" t="s">
        <v>1355</v>
      </c>
      <c r="C62" s="16"/>
    </row>
    <row r="63" spans="2:8">
      <c r="B63" s="8" t="s">
        <v>1354</v>
      </c>
      <c r="C63" s="16"/>
    </row>
    <row r="64" spans="2:8">
      <c r="B64" s="8" t="s">
        <v>1353</v>
      </c>
      <c r="C64" s="16"/>
    </row>
    <row r="65" spans="2:3">
      <c r="B65" s="8" t="s">
        <v>1352</v>
      </c>
      <c r="C65" s="16"/>
    </row>
    <row r="66" spans="2:3">
      <c r="B66" s="8" t="s">
        <v>1351</v>
      </c>
      <c r="C66" s="16"/>
    </row>
    <row r="67" spans="2:3">
      <c r="B67" s="8" t="s">
        <v>1350</v>
      </c>
      <c r="C67" s="16"/>
    </row>
    <row r="68" spans="2:3">
      <c r="B68" s="8" t="s">
        <v>1349</v>
      </c>
      <c r="C68" s="16"/>
    </row>
    <row r="69" spans="2:3">
      <c r="B69" s="8" t="s">
        <v>1348</v>
      </c>
      <c r="C69" s="16"/>
    </row>
    <row r="70" spans="2:3">
      <c r="B70" s="17" t="s">
        <v>894</v>
      </c>
      <c r="C70" s="16"/>
    </row>
    <row r="71" spans="2:3">
      <c r="B71" s="17" t="s">
        <v>1347</v>
      </c>
    </row>
  </sheetData>
  <mergeCells count="2">
    <mergeCell ref="B1:E1"/>
    <mergeCell ref="C3:C8"/>
  </mergeCells>
  <hyperlinks>
    <hyperlink ref="A1" location="Index!A1" display="Index" xr:uid="{59B92222-6780-4358-B129-E35B5643400C}"/>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547C-26AF-47C5-BAB2-705A96A47A91}">
  <dimension ref="A1:I32"/>
  <sheetViews>
    <sheetView workbookViewId="0"/>
  </sheetViews>
  <sheetFormatPr defaultRowHeight="12.75"/>
  <cols>
    <col min="1" max="1" width="5.42578125" style="3" bestFit="1" customWidth="1"/>
    <col min="2" max="2" width="67" style="3" bestFit="1" customWidth="1"/>
    <col min="3" max="3" width="19.7109375" style="4" customWidth="1"/>
    <col min="4" max="4" width="10.28515625" style="3" bestFit="1" customWidth="1"/>
    <col min="5" max="5" width="10.42578125" style="3" bestFit="1" customWidth="1"/>
    <col min="6" max="6" width="10.28515625" style="2" bestFit="1" customWidth="1"/>
    <col min="7" max="7" width="18.140625" style="2" bestFit="1" customWidth="1"/>
    <col min="8" max="8" width="9.140625" style="2" bestFit="1"/>
    <col min="9" max="16384" width="9.140625" style="3"/>
  </cols>
  <sheetData>
    <row r="1" spans="1:9">
      <c r="A1" s="1" t="s">
        <v>0</v>
      </c>
      <c r="B1" s="263" t="s">
        <v>1388</v>
      </c>
      <c r="C1" s="263"/>
      <c r="D1" s="263"/>
      <c r="E1" s="263"/>
    </row>
    <row r="2" spans="1:9" ht="13.5" thickBot="1"/>
    <row r="3" spans="1:9" ht="15">
      <c r="B3" s="69" t="s">
        <v>2423</v>
      </c>
      <c r="C3" s="282"/>
    </row>
    <row r="4" spans="1:9" ht="15">
      <c r="B4" s="71" t="s">
        <v>2424</v>
      </c>
      <c r="C4" s="283"/>
    </row>
    <row r="5" spans="1:9" ht="15">
      <c r="B5" s="71"/>
      <c r="C5" s="283"/>
    </row>
    <row r="6" spans="1:9" ht="15">
      <c r="B6" s="71" t="s">
        <v>2381</v>
      </c>
      <c r="C6" s="283"/>
    </row>
    <row r="7" spans="1:9" ht="30">
      <c r="B7" s="71" t="s">
        <v>2425</v>
      </c>
      <c r="C7" s="283"/>
    </row>
    <row r="8" spans="1:9" ht="30.75" thickBot="1">
      <c r="B8" s="72" t="s">
        <v>2426</v>
      </c>
      <c r="C8" s="284"/>
    </row>
    <row r="10" spans="1:9">
      <c r="B10" s="3" t="s">
        <v>2</v>
      </c>
    </row>
    <row r="11" spans="1:9">
      <c r="B11" s="5" t="s">
        <v>3</v>
      </c>
      <c r="C11" s="6" t="s">
        <v>4</v>
      </c>
      <c r="D11" s="5" t="s">
        <v>5</v>
      </c>
      <c r="E11" s="5" t="s">
        <v>6</v>
      </c>
      <c r="F11" s="7" t="s">
        <v>7</v>
      </c>
      <c r="G11" s="7" t="s">
        <v>8</v>
      </c>
      <c r="H11" s="7" t="s">
        <v>9</v>
      </c>
      <c r="I11" s="8" t="s">
        <v>10</v>
      </c>
    </row>
    <row r="12" spans="1:9">
      <c r="B12" s="8" t="s">
        <v>427</v>
      </c>
      <c r="C12" s="9"/>
      <c r="D12" s="8"/>
      <c r="E12" s="8"/>
      <c r="F12" s="10"/>
      <c r="G12" s="10">
        <v>114410.7</v>
      </c>
      <c r="H12" s="10">
        <v>99.83</v>
      </c>
    </row>
    <row r="13" spans="1:9">
      <c r="B13" s="8" t="s">
        <v>153</v>
      </c>
      <c r="C13" s="9"/>
      <c r="D13" s="8"/>
      <c r="E13" s="8"/>
      <c r="F13" s="10"/>
      <c r="G13" s="10">
        <v>114410.7</v>
      </c>
      <c r="H13" s="10">
        <v>99.83</v>
      </c>
    </row>
    <row r="14" spans="1:9">
      <c r="B14" s="8" t="s">
        <v>405</v>
      </c>
      <c r="C14" s="9"/>
      <c r="D14" s="8"/>
      <c r="E14" s="8"/>
      <c r="F14" s="10"/>
      <c r="G14" s="10">
        <v>215.02419931000622</v>
      </c>
      <c r="H14" s="10">
        <v>0.17000000000000171</v>
      </c>
    </row>
    <row r="15" spans="1:9">
      <c r="B15" s="8" t="s">
        <v>155</v>
      </c>
      <c r="C15" s="9"/>
      <c r="D15" s="8"/>
      <c r="E15" s="8"/>
      <c r="F15" s="10"/>
      <c r="G15" s="10">
        <v>114625.72419931</v>
      </c>
      <c r="H15" s="10">
        <v>100</v>
      </c>
    </row>
    <row r="16" spans="1:9">
      <c r="B16" s="3" t="s">
        <v>156</v>
      </c>
    </row>
    <row r="17" spans="2:3">
      <c r="B17" s="3" t="s">
        <v>157</v>
      </c>
    </row>
    <row r="18" spans="2:3">
      <c r="B18" s="8"/>
    </row>
    <row r="19" spans="2:3" ht="25.5">
      <c r="B19" s="11" t="s">
        <v>158</v>
      </c>
      <c r="C19" s="4" t="s">
        <v>159</v>
      </c>
    </row>
    <row r="20" spans="2:3">
      <c r="B20" s="8"/>
    </row>
    <row r="21" spans="2:3">
      <c r="B21" s="8" t="s">
        <v>160</v>
      </c>
    </row>
    <row r="22" spans="2:3">
      <c r="B22" s="8" t="s">
        <v>162</v>
      </c>
    </row>
    <row r="23" spans="2:3">
      <c r="B23" s="8" t="s">
        <v>1387</v>
      </c>
      <c r="C23" s="9"/>
    </row>
    <row r="24" spans="2:3">
      <c r="B24" s="8" t="s">
        <v>1386</v>
      </c>
      <c r="C24" s="9"/>
    </row>
    <row r="25" spans="2:3">
      <c r="B25" s="8" t="s">
        <v>1385</v>
      </c>
      <c r="C25" s="9"/>
    </row>
    <row r="26" spans="2:3">
      <c r="B26" s="8" t="s">
        <v>1384</v>
      </c>
      <c r="C26" s="9"/>
    </row>
    <row r="27" spans="2:3">
      <c r="B27" s="8" t="s">
        <v>1383</v>
      </c>
      <c r="C27" s="9"/>
    </row>
    <row r="28" spans="2:3">
      <c r="B28" s="8" t="s">
        <v>1382</v>
      </c>
      <c r="C28" s="9"/>
    </row>
    <row r="29" spans="2:3">
      <c r="B29" s="8" t="s">
        <v>1381</v>
      </c>
      <c r="C29" s="9"/>
    </row>
    <row r="30" spans="2:3">
      <c r="B30" s="8" t="s">
        <v>1380</v>
      </c>
      <c r="C30" s="9"/>
    </row>
    <row r="31" spans="2:3">
      <c r="B31" s="17" t="s">
        <v>894</v>
      </c>
      <c r="C31" s="16"/>
    </row>
    <row r="32" spans="2:3">
      <c r="B32" s="17" t="s">
        <v>1379</v>
      </c>
      <c r="C32" s="14"/>
    </row>
  </sheetData>
  <mergeCells count="2">
    <mergeCell ref="B1:E1"/>
    <mergeCell ref="C3:C8"/>
  </mergeCells>
  <hyperlinks>
    <hyperlink ref="A1" location="Index!A1" display="Index" xr:uid="{1B52D372-7F57-411B-ACFE-4884D8E31691}"/>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1E2C6-C865-4D40-AA21-3C004FD6720C}">
  <dimension ref="A1:H59"/>
  <sheetViews>
    <sheetView workbookViewId="0">
      <selection activeCell="B1" sqref="B1:E1"/>
    </sheetView>
  </sheetViews>
  <sheetFormatPr defaultRowHeight="12.75"/>
  <cols>
    <col min="1" max="1" width="5.42578125" style="3" bestFit="1" customWidth="1"/>
    <col min="2" max="2" width="73.7109375" style="3" bestFit="1" customWidth="1"/>
    <col min="3" max="3" width="23" style="14" customWidth="1"/>
    <col min="4" max="4" width="11.7109375" style="3" bestFit="1" customWidth="1"/>
    <col min="5" max="5" width="14.5703125" style="3" bestFit="1" customWidth="1"/>
    <col min="6" max="6" width="10.28515625" style="2" bestFit="1" customWidth="1"/>
    <col min="7" max="7" width="18.140625" style="2" bestFit="1" customWidth="1"/>
    <col min="8" max="8" width="9.140625" style="2" bestFit="1"/>
    <col min="9" max="16384" width="9.140625" style="3"/>
  </cols>
  <sheetData>
    <row r="1" spans="1:8">
      <c r="A1" s="1" t="s">
        <v>0</v>
      </c>
      <c r="B1" s="263" t="s">
        <v>1420</v>
      </c>
      <c r="C1" s="263"/>
      <c r="D1" s="263"/>
      <c r="E1" s="263"/>
    </row>
    <row r="2" spans="1:8" ht="13.5" thickBot="1"/>
    <row r="3" spans="1:8" ht="15">
      <c r="B3" s="69" t="s">
        <v>2427</v>
      </c>
      <c r="C3" s="282"/>
    </row>
    <row r="4" spans="1:8" ht="30">
      <c r="B4" s="71" t="s">
        <v>2428</v>
      </c>
      <c r="C4" s="283"/>
    </row>
    <row r="5" spans="1:8" ht="15">
      <c r="B5" s="71"/>
      <c r="C5" s="283"/>
    </row>
    <row r="6" spans="1:8" ht="15">
      <c r="B6" s="71" t="s">
        <v>2381</v>
      </c>
      <c r="C6" s="283"/>
    </row>
    <row r="7" spans="1:8" ht="15">
      <c r="B7" s="71" t="s">
        <v>2429</v>
      </c>
      <c r="C7" s="283"/>
    </row>
    <row r="8" spans="1:8" ht="15.75" thickBot="1">
      <c r="B8" s="72" t="s">
        <v>2430</v>
      </c>
      <c r="C8" s="284"/>
    </row>
    <row r="10" spans="1:8">
      <c r="B10" s="3" t="s">
        <v>2</v>
      </c>
    </row>
    <row r="12" spans="1:8">
      <c r="B12" s="5" t="s">
        <v>3</v>
      </c>
      <c r="C12" s="15" t="s">
        <v>4</v>
      </c>
      <c r="D12" s="5" t="s">
        <v>65</v>
      </c>
      <c r="E12" s="5" t="s">
        <v>6</v>
      </c>
      <c r="F12" s="7" t="s">
        <v>7</v>
      </c>
      <c r="G12" s="7" t="s">
        <v>8</v>
      </c>
      <c r="H12" s="7" t="s">
        <v>9</v>
      </c>
    </row>
    <row r="13" spans="1:8">
      <c r="B13" s="8" t="s">
        <v>66</v>
      </c>
    </row>
    <row r="14" spans="1:8">
      <c r="B14" s="8" t="s">
        <v>12</v>
      </c>
    </row>
    <row r="15" spans="1:8">
      <c r="B15" s="8" t="s">
        <v>67</v>
      </c>
    </row>
    <row r="16" spans="1:8">
      <c r="B16" s="3" t="s">
        <v>1419</v>
      </c>
      <c r="C16" s="14">
        <v>5.76</v>
      </c>
      <c r="D16" s="3" t="s">
        <v>69</v>
      </c>
      <c r="E16" s="3" t="s">
        <v>1418</v>
      </c>
      <c r="F16" s="2">
        <v>500000</v>
      </c>
      <c r="G16" s="2">
        <v>487.55</v>
      </c>
      <c r="H16" s="2">
        <v>8.75</v>
      </c>
    </row>
    <row r="17" spans="2:8">
      <c r="B17" s="3" t="s">
        <v>1417</v>
      </c>
      <c r="C17" s="14">
        <v>6.87</v>
      </c>
      <c r="D17" s="3" t="s">
        <v>69</v>
      </c>
      <c r="E17" s="3" t="s">
        <v>1416</v>
      </c>
      <c r="F17" s="2">
        <v>71000</v>
      </c>
      <c r="G17" s="2">
        <v>77.56</v>
      </c>
      <c r="H17" s="2">
        <v>1.39</v>
      </c>
    </row>
    <row r="18" spans="2:8">
      <c r="B18" s="3" t="s">
        <v>254</v>
      </c>
      <c r="C18" s="14">
        <v>6.31</v>
      </c>
      <c r="D18" s="3" t="s">
        <v>69</v>
      </c>
      <c r="E18" s="3" t="s">
        <v>255</v>
      </c>
      <c r="F18" s="2">
        <v>13600</v>
      </c>
      <c r="G18" s="2">
        <v>13.08</v>
      </c>
      <c r="H18" s="2">
        <v>0.23</v>
      </c>
    </row>
    <row r="19" spans="2:8">
      <c r="B19" s="3" t="s">
        <v>363</v>
      </c>
      <c r="C19" s="14">
        <v>4.33</v>
      </c>
      <c r="D19" s="3" t="s">
        <v>69</v>
      </c>
      <c r="E19" s="3" t="s">
        <v>364</v>
      </c>
      <c r="F19" s="2">
        <v>2100</v>
      </c>
      <c r="G19" s="2">
        <v>2.19</v>
      </c>
      <c r="H19" s="2">
        <v>0.04</v>
      </c>
    </row>
    <row r="20" spans="2:8">
      <c r="B20" s="8" t="s">
        <v>99</v>
      </c>
      <c r="C20" s="16"/>
      <c r="D20" s="8"/>
      <c r="E20" s="8"/>
      <c r="F20" s="10"/>
      <c r="G20" s="10">
        <f>SUM(G12:G19)</f>
        <v>580.38000000000011</v>
      </c>
      <c r="H20" s="10">
        <f>SUM(H12:H19)</f>
        <v>10.41</v>
      </c>
    </row>
    <row r="21" spans="2:8">
      <c r="B21" s="8" t="s">
        <v>256</v>
      </c>
    </row>
    <row r="22" spans="2:8">
      <c r="B22" s="3" t="s">
        <v>1415</v>
      </c>
      <c r="C22" s="14">
        <v>7.46</v>
      </c>
      <c r="D22" s="3" t="s">
        <v>104</v>
      </c>
      <c r="E22" s="3" t="s">
        <v>1414</v>
      </c>
      <c r="F22" s="2">
        <v>50</v>
      </c>
      <c r="G22" s="2">
        <v>548.28</v>
      </c>
      <c r="H22" s="2">
        <v>9.84</v>
      </c>
    </row>
    <row r="23" spans="2:8">
      <c r="B23" s="3" t="s">
        <v>1413</v>
      </c>
      <c r="C23" s="14">
        <v>7.17</v>
      </c>
      <c r="D23" s="3" t="s">
        <v>104</v>
      </c>
      <c r="E23" s="3" t="s">
        <v>1412</v>
      </c>
      <c r="F23" s="2">
        <v>50</v>
      </c>
      <c r="G23" s="2">
        <v>540.85</v>
      </c>
      <c r="H23" s="2">
        <v>9.6999999999999993</v>
      </c>
    </row>
    <row r="24" spans="2:8">
      <c r="B24" s="3" t="s">
        <v>112</v>
      </c>
      <c r="C24" s="14">
        <v>6.48</v>
      </c>
      <c r="D24" s="3" t="s">
        <v>104</v>
      </c>
      <c r="E24" s="3" t="s">
        <v>113</v>
      </c>
      <c r="F24" s="2">
        <v>50</v>
      </c>
      <c r="G24" s="2">
        <v>515.73</v>
      </c>
      <c r="H24" s="2">
        <v>9.25</v>
      </c>
    </row>
    <row r="25" spans="2:8">
      <c r="B25" s="3" t="s">
        <v>1411</v>
      </c>
      <c r="C25" s="14">
        <v>7.05</v>
      </c>
      <c r="D25" s="3" t="s">
        <v>104</v>
      </c>
      <c r="E25" s="3" t="s">
        <v>1410</v>
      </c>
      <c r="F25" s="2">
        <v>50</v>
      </c>
      <c r="G25" s="2">
        <v>508.04</v>
      </c>
      <c r="H25" s="2">
        <v>9.11</v>
      </c>
    </row>
    <row r="26" spans="2:8">
      <c r="B26" s="3" t="s">
        <v>1409</v>
      </c>
      <c r="C26" s="14">
        <v>7.2</v>
      </c>
      <c r="D26" s="3" t="s">
        <v>104</v>
      </c>
      <c r="E26" s="3" t="s">
        <v>1408</v>
      </c>
      <c r="F26" s="2">
        <v>50</v>
      </c>
      <c r="G26" s="2">
        <v>504.9</v>
      </c>
      <c r="H26" s="2">
        <v>9.06</v>
      </c>
    </row>
    <row r="27" spans="2:8">
      <c r="B27" s="3" t="s">
        <v>1407</v>
      </c>
      <c r="C27" s="14">
        <v>7.42</v>
      </c>
      <c r="D27" s="3" t="s">
        <v>104</v>
      </c>
      <c r="E27" s="3" t="s">
        <v>1406</v>
      </c>
      <c r="F27" s="2">
        <v>50</v>
      </c>
      <c r="G27" s="2">
        <v>503.89</v>
      </c>
      <c r="H27" s="2">
        <v>9.0399999999999991</v>
      </c>
    </row>
    <row r="28" spans="2:8">
      <c r="B28" s="3" t="s">
        <v>1405</v>
      </c>
      <c r="C28" s="14">
        <v>7.27</v>
      </c>
      <c r="D28" s="3" t="s">
        <v>104</v>
      </c>
      <c r="E28" s="3" t="s">
        <v>1404</v>
      </c>
      <c r="F28" s="2">
        <v>50</v>
      </c>
      <c r="G28" s="2">
        <v>484.75</v>
      </c>
      <c r="H28" s="2">
        <v>8.6999999999999993</v>
      </c>
    </row>
    <row r="29" spans="2:8">
      <c r="B29" s="3" t="s">
        <v>1403</v>
      </c>
      <c r="C29" s="14">
        <v>7.39</v>
      </c>
      <c r="D29" s="3" t="s">
        <v>104</v>
      </c>
      <c r="E29" s="3" t="s">
        <v>1402</v>
      </c>
      <c r="F29" s="2">
        <v>30</v>
      </c>
      <c r="G29" s="2">
        <v>323.27999999999997</v>
      </c>
      <c r="H29" s="2">
        <v>5.8</v>
      </c>
    </row>
    <row r="30" spans="2:8">
      <c r="B30" s="3" t="s">
        <v>457</v>
      </c>
      <c r="C30" s="14">
        <v>6.45</v>
      </c>
      <c r="D30" s="3" t="s">
        <v>104</v>
      </c>
      <c r="E30" s="3" t="s">
        <v>458</v>
      </c>
      <c r="F30" s="2">
        <v>30</v>
      </c>
      <c r="G30" s="2">
        <v>297.44</v>
      </c>
      <c r="H30" s="2">
        <v>5.34</v>
      </c>
    </row>
    <row r="31" spans="2:8">
      <c r="B31" s="8" t="s">
        <v>144</v>
      </c>
      <c r="C31" s="16"/>
      <c r="D31" s="8"/>
      <c r="E31" s="8"/>
      <c r="F31" s="10"/>
      <c r="G31" s="10">
        <f>SUM(G21:G30)</f>
        <v>4227.16</v>
      </c>
      <c r="H31" s="10">
        <f>SUM(H21:H30)</f>
        <v>75.84</v>
      </c>
    </row>
    <row r="32" spans="2:8">
      <c r="B32" s="8" t="s">
        <v>1038</v>
      </c>
    </row>
    <row r="33" spans="2:8">
      <c r="B33" s="3" t="s">
        <v>1037</v>
      </c>
      <c r="C33" s="14">
        <v>5.8650000000000002</v>
      </c>
      <c r="D33" s="3" t="s">
        <v>104</v>
      </c>
      <c r="E33" s="3" t="s">
        <v>1036</v>
      </c>
      <c r="F33" s="2">
        <v>50</v>
      </c>
      <c r="G33" s="2">
        <v>524.45000000000005</v>
      </c>
      <c r="H33" s="2">
        <v>9.41</v>
      </c>
    </row>
    <row r="34" spans="2:8">
      <c r="B34" s="8" t="s">
        <v>880</v>
      </c>
      <c r="C34" s="16"/>
      <c r="D34" s="8"/>
      <c r="E34" s="8"/>
      <c r="F34" s="10"/>
      <c r="G34" s="10">
        <f>SUM(G32:G33)</f>
        <v>524.45000000000005</v>
      </c>
      <c r="H34" s="10">
        <f>SUM(H32:H33)</f>
        <v>9.41</v>
      </c>
    </row>
    <row r="35" spans="2:8">
      <c r="B35" s="8" t="s">
        <v>549</v>
      </c>
      <c r="C35" s="16"/>
      <c r="D35" s="8"/>
      <c r="E35" s="8"/>
      <c r="F35" s="10"/>
      <c r="G35" s="10">
        <v>7.4</v>
      </c>
      <c r="H35" s="10">
        <v>0.13</v>
      </c>
    </row>
    <row r="36" spans="2:8">
      <c r="B36" s="8" t="s">
        <v>153</v>
      </c>
      <c r="C36" s="16"/>
      <c r="D36" s="8"/>
      <c r="E36" s="8"/>
      <c r="F36" s="10"/>
      <c r="G36" s="10">
        <v>5339.3899999999994</v>
      </c>
      <c r="H36" s="10">
        <v>95.78</v>
      </c>
    </row>
    <row r="37" spans="2:8">
      <c r="B37" s="8" t="s">
        <v>405</v>
      </c>
      <c r="C37" s="16"/>
      <c r="D37" s="8"/>
      <c r="E37" s="8"/>
      <c r="F37" s="10"/>
      <c r="G37" s="10">
        <v>234.87814758000022</v>
      </c>
      <c r="H37" s="10">
        <v>4.2199999999999989</v>
      </c>
    </row>
    <row r="38" spans="2:8">
      <c r="B38" s="8" t="s">
        <v>155</v>
      </c>
      <c r="C38" s="16"/>
      <c r="D38" s="8"/>
      <c r="E38" s="8"/>
      <c r="F38" s="10"/>
      <c r="G38" s="10">
        <v>5574.26814758</v>
      </c>
      <c r="H38" s="10">
        <v>100</v>
      </c>
    </row>
    <row r="39" spans="2:8">
      <c r="B39" s="3" t="s">
        <v>156</v>
      </c>
    </row>
    <row r="40" spans="2:8">
      <c r="B40" s="3" t="s">
        <v>157</v>
      </c>
    </row>
    <row r="41" spans="2:8">
      <c r="B41" s="8"/>
    </row>
    <row r="42" spans="2:8" ht="25.5">
      <c r="B42" s="11" t="s">
        <v>158</v>
      </c>
      <c r="C42" s="14" t="s">
        <v>159</v>
      </c>
    </row>
    <row r="43" spans="2:8">
      <c r="B43" s="8"/>
    </row>
    <row r="44" spans="2:8">
      <c r="B44" s="8" t="s">
        <v>160</v>
      </c>
    </row>
    <row r="45" spans="2:8">
      <c r="B45" s="8" t="s">
        <v>162</v>
      </c>
    </row>
    <row r="46" spans="2:8">
      <c r="B46" s="8" t="s">
        <v>1401</v>
      </c>
      <c r="C46" s="16"/>
    </row>
    <row r="47" spans="2:8">
      <c r="B47" s="8" t="s">
        <v>1400</v>
      </c>
      <c r="C47" s="16"/>
    </row>
    <row r="48" spans="2:8">
      <c r="B48" s="8" t="s">
        <v>1399</v>
      </c>
      <c r="C48" s="16"/>
    </row>
    <row r="49" spans="2:3">
      <c r="B49" s="8" t="s">
        <v>1398</v>
      </c>
      <c r="C49" s="16"/>
    </row>
    <row r="50" spans="2:3">
      <c r="B50" s="8" t="s">
        <v>1397</v>
      </c>
      <c r="C50" s="16"/>
    </row>
    <row r="51" spans="2:3">
      <c r="B51" s="8" t="s">
        <v>1396</v>
      </c>
      <c r="C51" s="16"/>
    </row>
    <row r="52" spans="2:3">
      <c r="B52" s="8" t="s">
        <v>1395</v>
      </c>
      <c r="C52" s="16"/>
    </row>
    <row r="53" spans="2:3">
      <c r="B53" s="8" t="s">
        <v>1394</v>
      </c>
      <c r="C53" s="16"/>
    </row>
    <row r="54" spans="2:3">
      <c r="B54" s="8" t="s">
        <v>1393</v>
      </c>
      <c r="C54" s="16"/>
    </row>
    <row r="55" spans="2:3">
      <c r="B55" s="8" t="s">
        <v>1392</v>
      </c>
      <c r="C55" s="16"/>
    </row>
    <row r="56" spans="2:3">
      <c r="B56" s="8" t="s">
        <v>1391</v>
      </c>
      <c r="C56" s="16"/>
    </row>
    <row r="57" spans="2:3">
      <c r="B57" s="8" t="s">
        <v>1390</v>
      </c>
      <c r="C57" s="16"/>
    </row>
    <row r="58" spans="2:3">
      <c r="B58" s="8" t="s">
        <v>175</v>
      </c>
      <c r="C58" s="16"/>
    </row>
    <row r="59" spans="2:3">
      <c r="B59" s="17" t="s">
        <v>1389</v>
      </c>
    </row>
  </sheetData>
  <mergeCells count="2">
    <mergeCell ref="B1:E1"/>
    <mergeCell ref="C3:C8"/>
  </mergeCells>
  <hyperlinks>
    <hyperlink ref="A1" location="Index!A1" display="Index" xr:uid="{82B0924C-8EAD-4428-A538-437FB19FFA3A}"/>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F6D9F-E945-4AC6-B956-2D1B41FBC4FB}">
  <dimension ref="A1:H61"/>
  <sheetViews>
    <sheetView workbookViewId="0">
      <selection activeCell="B1" sqref="B1:E1"/>
    </sheetView>
  </sheetViews>
  <sheetFormatPr defaultRowHeight="12.75"/>
  <cols>
    <col min="1" max="1" width="5.42578125" style="3" bestFit="1" customWidth="1"/>
    <col min="2" max="2" width="67" style="3" bestFit="1" customWidth="1"/>
    <col min="3" max="3" width="23" style="14" customWidth="1"/>
    <col min="4" max="4" width="12.140625" style="3" bestFit="1" customWidth="1"/>
    <col min="5" max="5" width="13.140625" style="3" bestFit="1" customWidth="1"/>
    <col min="6" max="6" width="11.5703125" style="2" bestFit="1" customWidth="1"/>
    <col min="7" max="7" width="18.140625" style="2" bestFit="1" customWidth="1"/>
    <col min="8" max="8" width="9.140625" style="2" bestFit="1"/>
    <col min="9" max="16384" width="9.140625" style="3"/>
  </cols>
  <sheetData>
    <row r="1" spans="1:8">
      <c r="A1" s="1" t="s">
        <v>0</v>
      </c>
      <c r="B1" s="263" t="s">
        <v>1454</v>
      </c>
      <c r="C1" s="263"/>
      <c r="D1" s="263"/>
      <c r="E1" s="263"/>
    </row>
    <row r="2" spans="1:8" ht="13.5" thickBot="1"/>
    <row r="3" spans="1:8" ht="15">
      <c r="B3" s="69" t="s">
        <v>2431</v>
      </c>
      <c r="C3" s="282"/>
    </row>
    <row r="4" spans="1:8" ht="30">
      <c r="B4" s="71" t="s">
        <v>2432</v>
      </c>
      <c r="C4" s="283"/>
    </row>
    <row r="5" spans="1:8" ht="15">
      <c r="B5" s="71"/>
      <c r="C5" s="283"/>
    </row>
    <row r="6" spans="1:8" ht="15">
      <c r="B6" s="71" t="s">
        <v>2381</v>
      </c>
      <c r="C6" s="283"/>
    </row>
    <row r="7" spans="1:8" ht="15">
      <c r="B7" s="71" t="s">
        <v>2433</v>
      </c>
      <c r="C7" s="283"/>
    </row>
    <row r="8" spans="1:8" ht="15.75" thickBot="1">
      <c r="B8" s="72" t="s">
        <v>2434</v>
      </c>
      <c r="C8" s="284"/>
    </row>
    <row r="10" spans="1:8">
      <c r="B10" s="3" t="s">
        <v>2</v>
      </c>
    </row>
    <row r="12" spans="1:8">
      <c r="B12" s="5" t="s">
        <v>3</v>
      </c>
      <c r="C12" s="15" t="s">
        <v>4</v>
      </c>
      <c r="D12" s="5" t="s">
        <v>65</v>
      </c>
      <c r="E12" s="5" t="s">
        <v>6</v>
      </c>
      <c r="F12" s="7" t="s">
        <v>7</v>
      </c>
      <c r="G12" s="7" t="s">
        <v>8</v>
      </c>
      <c r="H12" s="7" t="s">
        <v>9</v>
      </c>
    </row>
    <row r="13" spans="1:8">
      <c r="B13" s="8" t="s">
        <v>66</v>
      </c>
    </row>
    <row r="14" spans="1:8">
      <c r="B14" s="8" t="s">
        <v>12</v>
      </c>
    </row>
    <row r="15" spans="1:8">
      <c r="B15" s="8" t="s">
        <v>67</v>
      </c>
    </row>
    <row r="16" spans="1:8">
      <c r="B16" s="3" t="s">
        <v>68</v>
      </c>
      <c r="C16" s="14">
        <v>6.81</v>
      </c>
      <c r="D16" s="3" t="s">
        <v>69</v>
      </c>
      <c r="E16" s="3" t="s">
        <v>70</v>
      </c>
      <c r="F16" s="2">
        <v>10312600</v>
      </c>
      <c r="G16" s="2">
        <v>9771.64</v>
      </c>
      <c r="H16" s="2">
        <v>34.28</v>
      </c>
    </row>
    <row r="17" spans="2:8">
      <c r="B17" s="3" t="s">
        <v>1109</v>
      </c>
      <c r="C17" s="14">
        <v>6.62</v>
      </c>
      <c r="D17" s="3" t="s">
        <v>69</v>
      </c>
      <c r="E17" s="3" t="s">
        <v>1108</v>
      </c>
      <c r="F17" s="2">
        <v>3300000</v>
      </c>
      <c r="G17" s="2">
        <v>3314.59</v>
      </c>
      <c r="H17" s="2">
        <v>11.63</v>
      </c>
    </row>
    <row r="18" spans="2:8">
      <c r="B18" s="3" t="s">
        <v>71</v>
      </c>
      <c r="C18" s="14">
        <v>5.34</v>
      </c>
      <c r="D18" s="3" t="s">
        <v>69</v>
      </c>
      <c r="E18" s="3" t="s">
        <v>72</v>
      </c>
      <c r="F18" s="2">
        <v>2000000</v>
      </c>
      <c r="G18" s="2">
        <v>2055.0100000000002</v>
      </c>
      <c r="H18" s="2">
        <v>7.21</v>
      </c>
    </row>
    <row r="19" spans="2:8">
      <c r="B19" s="3" t="s">
        <v>1453</v>
      </c>
      <c r="C19" s="14">
        <v>6.86</v>
      </c>
      <c r="D19" s="3" t="s">
        <v>69</v>
      </c>
      <c r="E19" s="3" t="s">
        <v>1452</v>
      </c>
      <c r="F19" s="2">
        <v>2000000</v>
      </c>
      <c r="G19" s="2">
        <v>1982.99</v>
      </c>
      <c r="H19" s="2">
        <v>6.96</v>
      </c>
    </row>
    <row r="20" spans="2:8">
      <c r="B20" s="3" t="s">
        <v>1451</v>
      </c>
      <c r="C20" s="14">
        <v>6.89</v>
      </c>
      <c r="D20" s="3" t="s">
        <v>69</v>
      </c>
      <c r="E20" s="3" t="s">
        <v>1450</v>
      </c>
      <c r="F20" s="2">
        <v>1500000</v>
      </c>
      <c r="G20" s="2">
        <v>1551.24</v>
      </c>
      <c r="H20" s="2">
        <v>5.44</v>
      </c>
    </row>
    <row r="21" spans="2:8">
      <c r="B21" s="3" t="s">
        <v>91</v>
      </c>
      <c r="C21" s="14">
        <v>6.76</v>
      </c>
      <c r="D21" s="3" t="s">
        <v>69</v>
      </c>
      <c r="E21" s="3" t="s">
        <v>92</v>
      </c>
      <c r="F21" s="2">
        <v>1500000</v>
      </c>
      <c r="G21" s="2">
        <v>1424.79</v>
      </c>
      <c r="H21" s="2">
        <v>5</v>
      </c>
    </row>
    <row r="22" spans="2:8">
      <c r="B22" s="3" t="s">
        <v>441</v>
      </c>
      <c r="C22" s="14">
        <v>5.68</v>
      </c>
      <c r="D22" s="3" t="s">
        <v>69</v>
      </c>
      <c r="E22" s="3" t="s">
        <v>442</v>
      </c>
      <c r="F22" s="2">
        <v>1200000</v>
      </c>
      <c r="G22" s="2">
        <v>1179.07</v>
      </c>
      <c r="H22" s="2">
        <v>4.1399999999999997</v>
      </c>
    </row>
    <row r="23" spans="2:8">
      <c r="B23" s="3" t="s">
        <v>1449</v>
      </c>
      <c r="C23" s="14">
        <v>5.4</v>
      </c>
      <c r="D23" s="3" t="s">
        <v>69</v>
      </c>
      <c r="E23" s="3" t="s">
        <v>1448</v>
      </c>
      <c r="F23" s="2">
        <v>500000</v>
      </c>
      <c r="G23" s="2">
        <v>549.80999999999995</v>
      </c>
      <c r="H23" s="2">
        <v>1.93</v>
      </c>
    </row>
    <row r="24" spans="2:8">
      <c r="B24" s="3" t="s">
        <v>1447</v>
      </c>
      <c r="C24" s="14">
        <v>5.31</v>
      </c>
      <c r="D24" s="3" t="s">
        <v>69</v>
      </c>
      <c r="E24" s="3" t="s">
        <v>1446</v>
      </c>
      <c r="F24" s="2">
        <v>217000</v>
      </c>
      <c r="G24" s="2">
        <v>240.05</v>
      </c>
      <c r="H24" s="2">
        <v>0.84</v>
      </c>
    </row>
    <row r="25" spans="2:8">
      <c r="B25" s="3" t="s">
        <v>1445</v>
      </c>
      <c r="C25" s="14">
        <v>5.63</v>
      </c>
      <c r="D25" s="3" t="s">
        <v>69</v>
      </c>
      <c r="E25" s="3" t="s">
        <v>1444</v>
      </c>
      <c r="F25" s="2">
        <v>190000</v>
      </c>
      <c r="G25" s="2">
        <v>211.35</v>
      </c>
      <c r="H25" s="2">
        <v>0.74</v>
      </c>
    </row>
    <row r="26" spans="2:8">
      <c r="B26" s="3" t="s">
        <v>1443</v>
      </c>
      <c r="C26" s="14">
        <v>5.04</v>
      </c>
      <c r="D26" s="3" t="s">
        <v>69</v>
      </c>
      <c r="E26" s="3" t="s">
        <v>1442</v>
      </c>
      <c r="F26" s="2">
        <v>195000</v>
      </c>
      <c r="G26" s="2">
        <v>207.92</v>
      </c>
      <c r="H26" s="2">
        <v>0.73</v>
      </c>
    </row>
    <row r="27" spans="2:8">
      <c r="B27" s="3" t="s">
        <v>254</v>
      </c>
      <c r="C27" s="14">
        <v>6.31</v>
      </c>
      <c r="D27" s="3" t="s">
        <v>69</v>
      </c>
      <c r="E27" s="3" t="s">
        <v>255</v>
      </c>
      <c r="F27" s="2">
        <v>160900</v>
      </c>
      <c r="G27" s="2">
        <v>154.81</v>
      </c>
      <c r="H27" s="2">
        <v>0.54</v>
      </c>
    </row>
    <row r="28" spans="2:8">
      <c r="B28" s="3" t="s">
        <v>1441</v>
      </c>
      <c r="C28" s="14">
        <v>5.58</v>
      </c>
      <c r="D28" s="3" t="s">
        <v>69</v>
      </c>
      <c r="E28" s="3" t="s">
        <v>1440</v>
      </c>
      <c r="F28" s="2">
        <v>86000</v>
      </c>
      <c r="G28" s="2">
        <v>95.77</v>
      </c>
      <c r="H28" s="2">
        <v>0.34</v>
      </c>
    </row>
    <row r="29" spans="2:8">
      <c r="B29" s="3" t="s">
        <v>1439</v>
      </c>
      <c r="C29" s="14">
        <v>5.57</v>
      </c>
      <c r="D29" s="3" t="s">
        <v>69</v>
      </c>
      <c r="E29" s="3" t="s">
        <v>1438</v>
      </c>
      <c r="F29" s="2">
        <v>53000</v>
      </c>
      <c r="G29" s="2">
        <v>58.77</v>
      </c>
      <c r="H29" s="2">
        <v>0.21</v>
      </c>
    </row>
    <row r="30" spans="2:8">
      <c r="B30" s="3" t="s">
        <v>73</v>
      </c>
      <c r="C30" s="14">
        <v>6.74</v>
      </c>
      <c r="D30" s="3" t="s">
        <v>69</v>
      </c>
      <c r="E30" s="3" t="s">
        <v>74</v>
      </c>
      <c r="F30" s="2">
        <v>49100</v>
      </c>
      <c r="G30" s="2">
        <v>53.81</v>
      </c>
      <c r="H30" s="2">
        <v>0.19</v>
      </c>
    </row>
    <row r="31" spans="2:8">
      <c r="B31" s="3" t="s">
        <v>1437</v>
      </c>
      <c r="C31" s="14">
        <v>6.29</v>
      </c>
      <c r="D31" s="3" t="s">
        <v>69</v>
      </c>
      <c r="E31" s="3" t="s">
        <v>1436</v>
      </c>
      <c r="F31" s="2">
        <v>36000</v>
      </c>
      <c r="G31" s="2">
        <v>39.44</v>
      </c>
      <c r="H31" s="2">
        <v>0.14000000000000001</v>
      </c>
    </row>
    <row r="32" spans="2:8">
      <c r="B32" s="3" t="s">
        <v>79</v>
      </c>
      <c r="C32" s="14">
        <v>6.78</v>
      </c>
      <c r="D32" s="3" t="s">
        <v>69</v>
      </c>
      <c r="E32" s="3" t="s">
        <v>80</v>
      </c>
      <c r="F32" s="2">
        <v>25000</v>
      </c>
      <c r="G32" s="2">
        <v>26.62</v>
      </c>
      <c r="H32" s="2">
        <v>0.09</v>
      </c>
    </row>
    <row r="33" spans="2:8">
      <c r="B33" s="8" t="s">
        <v>99</v>
      </c>
      <c r="C33" s="16"/>
      <c r="D33" s="8"/>
      <c r="E33" s="8"/>
      <c r="F33" s="10"/>
      <c r="G33" s="10">
        <f>SUM(G12:G32)</f>
        <v>22917.68</v>
      </c>
      <c r="H33" s="10">
        <f>SUM(H12:H32)</f>
        <v>80.410000000000025</v>
      </c>
    </row>
    <row r="34" spans="2:8">
      <c r="B34" s="8" t="s">
        <v>145</v>
      </c>
    </row>
    <row r="35" spans="2:8">
      <c r="B35" s="3" t="s">
        <v>1435</v>
      </c>
      <c r="C35" s="14">
        <v>3.05</v>
      </c>
      <c r="D35" s="3" t="s">
        <v>69</v>
      </c>
      <c r="E35" s="3" t="s">
        <v>1434</v>
      </c>
      <c r="F35" s="2">
        <v>2500000</v>
      </c>
      <c r="G35" s="2">
        <v>2495</v>
      </c>
      <c r="H35" s="2">
        <v>8.75</v>
      </c>
    </row>
    <row r="36" spans="2:8">
      <c r="B36" s="8" t="s">
        <v>150</v>
      </c>
      <c r="C36" s="16"/>
      <c r="D36" s="8"/>
      <c r="E36" s="8"/>
      <c r="F36" s="10"/>
      <c r="G36" s="10">
        <f>SUM(G34:G35)</f>
        <v>2495</v>
      </c>
      <c r="H36" s="10">
        <f>SUM(H34:H35)</f>
        <v>8.75</v>
      </c>
    </row>
    <row r="37" spans="2:8">
      <c r="B37" s="8" t="s">
        <v>262</v>
      </c>
      <c r="C37" s="16"/>
      <c r="D37" s="8"/>
      <c r="E37" s="8"/>
      <c r="F37" s="10"/>
      <c r="G37" s="10">
        <v>5712.45</v>
      </c>
      <c r="H37" s="10">
        <v>20.05</v>
      </c>
    </row>
    <row r="38" spans="2:8">
      <c r="B38" s="8" t="s">
        <v>153</v>
      </c>
      <c r="C38" s="16"/>
      <c r="D38" s="8"/>
      <c r="E38" s="8"/>
      <c r="F38" s="10"/>
      <c r="G38" s="10">
        <v>31125.13</v>
      </c>
      <c r="H38" s="10">
        <v>109.21</v>
      </c>
    </row>
    <row r="39" spans="2:8">
      <c r="B39" s="8" t="s">
        <v>154</v>
      </c>
      <c r="C39" s="16"/>
      <c r="D39" s="8"/>
      <c r="E39" s="8"/>
      <c r="F39" s="10"/>
      <c r="G39" s="10">
        <v>-2621.4708622999997</v>
      </c>
      <c r="H39" s="10">
        <v>-9.2099999999999937</v>
      </c>
    </row>
    <row r="40" spans="2:8">
      <c r="B40" s="8" t="s">
        <v>155</v>
      </c>
      <c r="C40" s="16"/>
      <c r="D40" s="8"/>
      <c r="E40" s="8"/>
      <c r="F40" s="10"/>
      <c r="G40" s="10">
        <v>28503.6591377</v>
      </c>
      <c r="H40" s="10">
        <v>100</v>
      </c>
    </row>
    <row r="41" spans="2:8">
      <c r="B41" s="3" t="s">
        <v>156</v>
      </c>
    </row>
    <row r="42" spans="2:8">
      <c r="B42" s="3" t="s">
        <v>157</v>
      </c>
    </row>
    <row r="43" spans="2:8">
      <c r="B43" s="8"/>
    </row>
    <row r="44" spans="2:8" ht="25.5">
      <c r="B44" s="11" t="s">
        <v>158</v>
      </c>
      <c r="C44" s="14" t="s">
        <v>159</v>
      </c>
    </row>
    <row r="45" spans="2:8">
      <c r="B45" s="8"/>
    </row>
    <row r="46" spans="2:8">
      <c r="B46" s="8" t="s">
        <v>160</v>
      </c>
    </row>
    <row r="47" spans="2:8">
      <c r="B47" s="8" t="s">
        <v>162</v>
      </c>
    </row>
    <row r="48" spans="2:8">
      <c r="B48" s="8" t="s">
        <v>1433</v>
      </c>
      <c r="C48" s="16"/>
    </row>
    <row r="49" spans="2:3">
      <c r="B49" s="8" t="s">
        <v>1432</v>
      </c>
      <c r="C49" s="16"/>
    </row>
    <row r="50" spans="2:3">
      <c r="B50" s="8" t="s">
        <v>1431</v>
      </c>
      <c r="C50" s="16"/>
    </row>
    <row r="51" spans="2:3">
      <c r="B51" s="8" t="s">
        <v>1430</v>
      </c>
      <c r="C51" s="16"/>
    </row>
    <row r="52" spans="2:3">
      <c r="B52" s="8" t="s">
        <v>1429</v>
      </c>
      <c r="C52" s="16"/>
    </row>
    <row r="53" spans="2:3">
      <c r="B53" s="8" t="s">
        <v>1428</v>
      </c>
      <c r="C53" s="16"/>
    </row>
    <row r="54" spans="2:3">
      <c r="B54" s="8" t="s">
        <v>1427</v>
      </c>
      <c r="C54" s="16"/>
    </row>
    <row r="55" spans="2:3">
      <c r="B55" s="8" t="s">
        <v>1426</v>
      </c>
      <c r="C55" s="16"/>
    </row>
    <row r="56" spans="2:3">
      <c r="B56" s="8" t="s">
        <v>1425</v>
      </c>
      <c r="C56" s="16"/>
    </row>
    <row r="57" spans="2:3">
      <c r="B57" s="8" t="s">
        <v>1424</v>
      </c>
      <c r="C57" s="16"/>
    </row>
    <row r="58" spans="2:3">
      <c r="B58" s="8" t="s">
        <v>1423</v>
      </c>
      <c r="C58" s="16"/>
    </row>
    <row r="59" spans="2:3">
      <c r="B59" s="8" t="s">
        <v>1422</v>
      </c>
      <c r="C59" s="16"/>
    </row>
    <row r="60" spans="2:3">
      <c r="B60" s="8" t="s">
        <v>175</v>
      </c>
      <c r="C60" s="16"/>
    </row>
    <row r="61" spans="2:3">
      <c r="B61" s="17" t="s">
        <v>1421</v>
      </c>
    </row>
  </sheetData>
  <mergeCells count="2">
    <mergeCell ref="B1:E1"/>
    <mergeCell ref="C3:C8"/>
  </mergeCells>
  <hyperlinks>
    <hyperlink ref="A1" location="Index!A1" display="Index" xr:uid="{8E6350F9-8577-4295-92F9-9F8733E038A2}"/>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86D86-7B90-4411-A3AA-80762E9521E4}">
  <dimension ref="A1:H68"/>
  <sheetViews>
    <sheetView workbookViewId="0">
      <selection activeCell="B1" sqref="B1:E1"/>
    </sheetView>
  </sheetViews>
  <sheetFormatPr defaultRowHeight="12.75"/>
  <cols>
    <col min="1" max="1" width="5.42578125" style="3" bestFit="1" customWidth="1"/>
    <col min="2" max="2" width="73.7109375" style="3" bestFit="1" customWidth="1"/>
    <col min="3" max="3" width="25.140625" style="14" customWidth="1"/>
    <col min="4" max="4" width="14.140625" style="3" bestFit="1" customWidth="1"/>
    <col min="5" max="5" width="14.28515625" style="3" bestFit="1" customWidth="1"/>
    <col min="6" max="6" width="10.5703125" style="2" bestFit="1" customWidth="1"/>
    <col min="7" max="7" width="18.140625" style="2" bestFit="1" customWidth="1"/>
    <col min="8" max="8" width="9.140625" style="2" bestFit="1"/>
    <col min="9" max="16384" width="9.140625" style="3"/>
  </cols>
  <sheetData>
    <row r="1" spans="1:8">
      <c r="A1" s="1" t="s">
        <v>0</v>
      </c>
      <c r="B1" s="263" t="s">
        <v>1482</v>
      </c>
      <c r="C1" s="263"/>
      <c r="D1" s="263"/>
      <c r="E1" s="263"/>
    </row>
    <row r="2" spans="1:8" ht="13.5" thickBot="1"/>
    <row r="3" spans="1:8" ht="15">
      <c r="B3" s="69" t="s">
        <v>2435</v>
      </c>
      <c r="C3" s="282"/>
    </row>
    <row r="4" spans="1:8" ht="45">
      <c r="B4" s="71" t="s">
        <v>2436</v>
      </c>
      <c r="C4" s="283"/>
    </row>
    <row r="5" spans="1:8" ht="15">
      <c r="B5" s="71"/>
      <c r="C5" s="283"/>
    </row>
    <row r="6" spans="1:8" ht="15">
      <c r="B6" s="71" t="s">
        <v>2381</v>
      </c>
      <c r="C6" s="283"/>
    </row>
    <row r="7" spans="1:8" ht="15">
      <c r="B7" s="71" t="s">
        <v>2437</v>
      </c>
      <c r="C7" s="283"/>
    </row>
    <row r="8" spans="1:8" ht="30.75" thickBot="1">
      <c r="B8" s="72" t="s">
        <v>2438</v>
      </c>
      <c r="C8" s="284"/>
    </row>
    <row r="10" spans="1:8">
      <c r="B10" s="3" t="s">
        <v>2</v>
      </c>
    </row>
    <row r="12" spans="1:8">
      <c r="B12" s="5" t="s">
        <v>3</v>
      </c>
      <c r="C12" s="15" t="s">
        <v>4</v>
      </c>
      <c r="D12" s="5" t="s">
        <v>65</v>
      </c>
      <c r="E12" s="5" t="s">
        <v>6</v>
      </c>
      <c r="F12" s="7" t="s">
        <v>7</v>
      </c>
      <c r="G12" s="7" t="s">
        <v>8</v>
      </c>
      <c r="H12" s="7" t="s">
        <v>9</v>
      </c>
    </row>
    <row r="13" spans="1:8">
      <c r="B13" s="8" t="s">
        <v>66</v>
      </c>
    </row>
    <row r="14" spans="1:8">
      <c r="B14" s="8" t="s">
        <v>12</v>
      </c>
    </row>
    <row r="15" spans="1:8">
      <c r="B15" s="8" t="s">
        <v>67</v>
      </c>
    </row>
    <row r="16" spans="1:8">
      <c r="B16" s="3" t="s">
        <v>1419</v>
      </c>
      <c r="C16" s="14">
        <v>5.76</v>
      </c>
      <c r="D16" s="3" t="s">
        <v>69</v>
      </c>
      <c r="E16" s="3" t="s">
        <v>1418</v>
      </c>
      <c r="F16" s="2">
        <v>9500000</v>
      </c>
      <c r="G16" s="2">
        <v>9263.43</v>
      </c>
      <c r="H16" s="2">
        <v>13.51</v>
      </c>
    </row>
    <row r="17" spans="2:8">
      <c r="B17" s="3" t="s">
        <v>360</v>
      </c>
      <c r="C17" s="14">
        <v>4.82</v>
      </c>
      <c r="D17" s="3" t="s">
        <v>69</v>
      </c>
      <c r="E17" s="3" t="s">
        <v>361</v>
      </c>
      <c r="F17" s="2">
        <v>5000000</v>
      </c>
      <c r="G17" s="2">
        <v>4958.22</v>
      </c>
      <c r="H17" s="2">
        <v>7.23</v>
      </c>
    </row>
    <row r="18" spans="2:8">
      <c r="B18" s="3" t="s">
        <v>71</v>
      </c>
      <c r="C18" s="14">
        <v>5.34</v>
      </c>
      <c r="D18" s="3" t="s">
        <v>69</v>
      </c>
      <c r="E18" s="3" t="s">
        <v>72</v>
      </c>
      <c r="F18" s="2">
        <v>2700000</v>
      </c>
      <c r="G18" s="2">
        <v>2774.27</v>
      </c>
      <c r="H18" s="2">
        <v>4.05</v>
      </c>
    </row>
    <row r="19" spans="2:8">
      <c r="B19" s="3" t="s">
        <v>68</v>
      </c>
      <c r="C19" s="14">
        <v>6.81</v>
      </c>
      <c r="D19" s="3" t="s">
        <v>69</v>
      </c>
      <c r="E19" s="3" t="s">
        <v>70</v>
      </c>
      <c r="F19" s="2">
        <v>500000</v>
      </c>
      <c r="G19" s="2">
        <v>473.77</v>
      </c>
      <c r="H19" s="2">
        <v>0.69</v>
      </c>
    </row>
    <row r="20" spans="2:8">
      <c r="B20" s="8" t="s">
        <v>99</v>
      </c>
      <c r="C20" s="16"/>
      <c r="D20" s="8"/>
      <c r="E20" s="8"/>
      <c r="F20" s="10"/>
      <c r="G20" s="10">
        <f>SUM(G12:G19)</f>
        <v>17469.690000000002</v>
      </c>
      <c r="H20" s="10">
        <f>SUM(H12:H19)</f>
        <v>25.480000000000004</v>
      </c>
    </row>
    <row r="21" spans="2:8">
      <c r="B21" s="8" t="s">
        <v>256</v>
      </c>
    </row>
    <row r="22" spans="2:8">
      <c r="B22" s="3" t="s">
        <v>1481</v>
      </c>
      <c r="C22" s="14">
        <v>5.72</v>
      </c>
      <c r="D22" s="3" t="s">
        <v>110</v>
      </c>
      <c r="E22" s="3" t="s">
        <v>1480</v>
      </c>
      <c r="F22" s="2">
        <v>508</v>
      </c>
      <c r="G22" s="2">
        <v>5257.02</v>
      </c>
      <c r="H22" s="2">
        <v>7.67</v>
      </c>
    </row>
    <row r="23" spans="2:8">
      <c r="B23" s="3" t="s">
        <v>457</v>
      </c>
      <c r="C23" s="14">
        <v>6.45</v>
      </c>
      <c r="D23" s="3" t="s">
        <v>104</v>
      </c>
      <c r="E23" s="3" t="s">
        <v>458</v>
      </c>
      <c r="F23" s="2">
        <v>430</v>
      </c>
      <c r="G23" s="2">
        <v>4263.29</v>
      </c>
      <c r="H23" s="2">
        <v>6.22</v>
      </c>
    </row>
    <row r="24" spans="2:8">
      <c r="B24" s="3" t="s">
        <v>472</v>
      </c>
      <c r="C24" s="14">
        <v>5.3</v>
      </c>
      <c r="D24" s="3" t="s">
        <v>104</v>
      </c>
      <c r="E24" s="3" t="s">
        <v>473</v>
      </c>
      <c r="F24" s="2">
        <v>400</v>
      </c>
      <c r="G24" s="2">
        <v>4002.16</v>
      </c>
      <c r="H24" s="2">
        <v>5.84</v>
      </c>
    </row>
    <row r="25" spans="2:8">
      <c r="B25" s="3" t="s">
        <v>1479</v>
      </c>
      <c r="C25" s="14">
        <v>6.91</v>
      </c>
      <c r="D25" s="3" t="s">
        <v>110</v>
      </c>
      <c r="E25" s="3" t="s">
        <v>1478</v>
      </c>
      <c r="F25" s="2">
        <v>350</v>
      </c>
      <c r="G25" s="2">
        <v>3659.62</v>
      </c>
      <c r="H25" s="2">
        <v>5.34</v>
      </c>
    </row>
    <row r="26" spans="2:8">
      <c r="B26" s="3" t="s">
        <v>1089</v>
      </c>
      <c r="C26" s="14">
        <v>5.14</v>
      </c>
      <c r="D26" s="3" t="s">
        <v>104</v>
      </c>
      <c r="E26" s="3" t="s">
        <v>448</v>
      </c>
      <c r="F26" s="2">
        <v>300</v>
      </c>
      <c r="G26" s="2">
        <v>3076.79</v>
      </c>
      <c r="H26" s="2">
        <v>4.49</v>
      </c>
    </row>
    <row r="27" spans="2:8">
      <c r="B27" s="3" t="s">
        <v>117</v>
      </c>
      <c r="C27" s="14">
        <v>6.25</v>
      </c>
      <c r="D27" s="3" t="s">
        <v>104</v>
      </c>
      <c r="E27" s="3" t="s">
        <v>118</v>
      </c>
      <c r="F27" s="2">
        <v>250</v>
      </c>
      <c r="G27" s="2">
        <v>2593.38</v>
      </c>
      <c r="H27" s="2">
        <v>3.78</v>
      </c>
    </row>
    <row r="28" spans="2:8">
      <c r="B28" s="3" t="s">
        <v>112</v>
      </c>
      <c r="C28" s="14">
        <v>6.48</v>
      </c>
      <c r="D28" s="3" t="s">
        <v>104</v>
      </c>
      <c r="E28" s="3" t="s">
        <v>113</v>
      </c>
      <c r="F28" s="2">
        <v>250</v>
      </c>
      <c r="G28" s="2">
        <v>2578.66</v>
      </c>
      <c r="H28" s="2">
        <v>3.76</v>
      </c>
    </row>
    <row r="29" spans="2:8">
      <c r="B29" s="3" t="s">
        <v>1198</v>
      </c>
      <c r="C29" s="14">
        <v>5.0999999999999996</v>
      </c>
      <c r="D29" s="3" t="s">
        <v>104</v>
      </c>
      <c r="E29" s="3" t="s">
        <v>1197</v>
      </c>
      <c r="F29" s="2">
        <v>250</v>
      </c>
      <c r="G29" s="2">
        <v>2570.96</v>
      </c>
      <c r="H29" s="2">
        <v>3.75</v>
      </c>
    </row>
    <row r="30" spans="2:8">
      <c r="B30" s="3" t="s">
        <v>1194</v>
      </c>
      <c r="C30" s="14">
        <v>5</v>
      </c>
      <c r="D30" s="3" t="s">
        <v>104</v>
      </c>
      <c r="E30" s="3" t="s">
        <v>1193</v>
      </c>
      <c r="F30" s="2">
        <v>250</v>
      </c>
      <c r="G30" s="2">
        <v>2559.23</v>
      </c>
      <c r="H30" s="2">
        <v>3.73</v>
      </c>
    </row>
    <row r="31" spans="2:8">
      <c r="B31" s="3" t="s">
        <v>1215</v>
      </c>
      <c r="C31" s="14">
        <v>4.74</v>
      </c>
      <c r="D31" s="3" t="s">
        <v>104</v>
      </c>
      <c r="E31" s="3" t="s">
        <v>1214</v>
      </c>
      <c r="F31" s="2">
        <v>250</v>
      </c>
      <c r="G31" s="2">
        <v>2495.7199999999998</v>
      </c>
      <c r="H31" s="2">
        <v>3.64</v>
      </c>
    </row>
    <row r="32" spans="2:8">
      <c r="B32" s="3" t="s">
        <v>1477</v>
      </c>
      <c r="C32" s="14">
        <v>5.51</v>
      </c>
      <c r="D32" s="3" t="s">
        <v>104</v>
      </c>
      <c r="E32" s="3" t="s">
        <v>1476</v>
      </c>
      <c r="F32" s="2">
        <v>250</v>
      </c>
      <c r="G32" s="2">
        <v>2475.4299999999998</v>
      </c>
      <c r="H32" s="2">
        <v>3.61</v>
      </c>
    </row>
    <row r="33" spans="2:8">
      <c r="B33" s="3" t="s">
        <v>1251</v>
      </c>
      <c r="C33" s="14">
        <v>7.86</v>
      </c>
      <c r="D33" s="3" t="s">
        <v>766</v>
      </c>
      <c r="E33" s="3" t="s">
        <v>1250</v>
      </c>
      <c r="F33" s="2">
        <v>210</v>
      </c>
      <c r="G33" s="2">
        <v>2110.4499999999998</v>
      </c>
      <c r="H33" s="2">
        <v>3.08</v>
      </c>
    </row>
    <row r="34" spans="2:8">
      <c r="B34" s="3" t="s">
        <v>1475</v>
      </c>
      <c r="C34" s="14">
        <v>6.27</v>
      </c>
      <c r="D34" s="3" t="s">
        <v>104</v>
      </c>
      <c r="E34" s="3" t="s">
        <v>1474</v>
      </c>
      <c r="F34" s="2">
        <v>150</v>
      </c>
      <c r="G34" s="2">
        <v>1639.11</v>
      </c>
      <c r="H34" s="2">
        <v>2.39</v>
      </c>
    </row>
    <row r="35" spans="2:8">
      <c r="B35" s="3" t="s">
        <v>1473</v>
      </c>
      <c r="C35" s="14">
        <v>5.63</v>
      </c>
      <c r="D35" s="3" t="s">
        <v>129</v>
      </c>
      <c r="E35" s="3" t="s">
        <v>1472</v>
      </c>
      <c r="F35" s="2">
        <v>150</v>
      </c>
      <c r="G35" s="2">
        <v>1465.71</v>
      </c>
      <c r="H35" s="2">
        <v>2.14</v>
      </c>
    </row>
    <row r="36" spans="2:8">
      <c r="B36" s="3" t="s">
        <v>1471</v>
      </c>
      <c r="C36" s="14">
        <v>6.8</v>
      </c>
      <c r="D36" s="3" t="s">
        <v>110</v>
      </c>
      <c r="E36" s="3" t="s">
        <v>1470</v>
      </c>
      <c r="F36" s="2">
        <v>104</v>
      </c>
      <c r="G36" s="2">
        <v>1109.67</v>
      </c>
      <c r="H36" s="2">
        <v>1.62</v>
      </c>
    </row>
    <row r="37" spans="2:8">
      <c r="B37" s="3" t="s">
        <v>1200</v>
      </c>
      <c r="C37" s="14">
        <v>6.25</v>
      </c>
      <c r="D37" s="3" t="s">
        <v>104</v>
      </c>
      <c r="E37" s="3" t="s">
        <v>1199</v>
      </c>
      <c r="F37" s="2">
        <v>100</v>
      </c>
      <c r="G37" s="2">
        <v>1079.1600000000001</v>
      </c>
      <c r="H37" s="2">
        <v>1.57</v>
      </c>
    </row>
    <row r="38" spans="2:8">
      <c r="B38" s="3" t="s">
        <v>1469</v>
      </c>
      <c r="C38" s="14">
        <v>5.71</v>
      </c>
      <c r="D38" s="3" t="s">
        <v>1468</v>
      </c>
      <c r="E38" s="3" t="s">
        <v>1467</v>
      </c>
      <c r="F38" s="2">
        <v>90</v>
      </c>
      <c r="G38" s="2">
        <v>930.93</v>
      </c>
      <c r="H38" s="2">
        <v>1.36</v>
      </c>
    </row>
    <row r="39" spans="2:8">
      <c r="B39" s="3" t="s">
        <v>1173</v>
      </c>
      <c r="C39" s="14">
        <v>5</v>
      </c>
      <c r="D39" s="3" t="s">
        <v>104</v>
      </c>
      <c r="E39" s="3" t="s">
        <v>467</v>
      </c>
      <c r="F39" s="2">
        <v>90</v>
      </c>
      <c r="G39" s="2">
        <v>928.12</v>
      </c>
      <c r="H39" s="2">
        <v>1.35</v>
      </c>
    </row>
    <row r="40" spans="2:8">
      <c r="B40" s="3" t="s">
        <v>1466</v>
      </c>
      <c r="C40" s="14">
        <v>5.99</v>
      </c>
      <c r="D40" s="3" t="s">
        <v>104</v>
      </c>
      <c r="E40" s="3" t="s">
        <v>1465</v>
      </c>
      <c r="F40" s="2">
        <v>4000000</v>
      </c>
      <c r="G40" s="2">
        <v>535.94000000000005</v>
      </c>
      <c r="H40" s="2">
        <v>0.78</v>
      </c>
    </row>
    <row r="41" spans="2:8">
      <c r="B41" s="3" t="s">
        <v>1056</v>
      </c>
      <c r="C41" s="14">
        <v>6.19</v>
      </c>
      <c r="D41" s="3" t="s">
        <v>129</v>
      </c>
      <c r="E41" s="3" t="s">
        <v>130</v>
      </c>
      <c r="F41" s="2">
        <v>250</v>
      </c>
      <c r="G41" s="2">
        <v>519.52</v>
      </c>
      <c r="H41" s="2">
        <v>0.76</v>
      </c>
    </row>
    <row r="42" spans="2:8">
      <c r="B42" s="3" t="s">
        <v>1464</v>
      </c>
      <c r="C42" s="14">
        <v>6.98</v>
      </c>
      <c r="D42" s="3" t="s">
        <v>129</v>
      </c>
      <c r="E42" s="3" t="s">
        <v>471</v>
      </c>
      <c r="F42" s="2">
        <v>250</v>
      </c>
      <c r="G42" s="2">
        <v>503.98</v>
      </c>
      <c r="H42" s="2">
        <v>0.73</v>
      </c>
    </row>
    <row r="43" spans="2:8">
      <c r="B43" s="8" t="s">
        <v>144</v>
      </c>
      <c r="C43" s="16"/>
      <c r="D43" s="8"/>
      <c r="E43" s="8"/>
      <c r="F43" s="10"/>
      <c r="G43" s="10">
        <f>SUM(G21:G42)</f>
        <v>46354.850000000006</v>
      </c>
      <c r="H43" s="10">
        <f>SUM(H21:H42)</f>
        <v>67.61</v>
      </c>
    </row>
    <row r="44" spans="2:8">
      <c r="B44" s="8" t="s">
        <v>145</v>
      </c>
    </row>
    <row r="45" spans="2:8">
      <c r="B45" s="3" t="s">
        <v>1029</v>
      </c>
      <c r="C45" s="14">
        <v>3.79</v>
      </c>
      <c r="D45" s="3" t="s">
        <v>904</v>
      </c>
      <c r="E45" s="3" t="s">
        <v>1028</v>
      </c>
      <c r="F45" s="2">
        <v>2500</v>
      </c>
      <c r="G45" s="2">
        <v>2427.41</v>
      </c>
      <c r="H45" s="2">
        <v>3.54</v>
      </c>
    </row>
    <row r="46" spans="2:8">
      <c r="B46" s="8" t="s">
        <v>150</v>
      </c>
      <c r="C46" s="16"/>
      <c r="D46" s="8"/>
      <c r="E46" s="8"/>
      <c r="F46" s="10"/>
      <c r="G46" s="10">
        <f>SUM(G44:G45)</f>
        <v>2427.41</v>
      </c>
      <c r="H46" s="10">
        <f>SUM(H44:H45)</f>
        <v>3.54</v>
      </c>
    </row>
    <row r="47" spans="2:8">
      <c r="B47" s="8" t="s">
        <v>151</v>
      </c>
      <c r="C47" s="16"/>
      <c r="D47" s="8"/>
      <c r="E47" s="8"/>
      <c r="F47" s="10"/>
      <c r="G47" s="10">
        <v>3099.18</v>
      </c>
      <c r="H47" s="10">
        <v>4.5199999999999996</v>
      </c>
    </row>
    <row r="48" spans="2:8">
      <c r="B48" s="8" t="s">
        <v>152</v>
      </c>
      <c r="C48" s="16"/>
      <c r="D48" s="8"/>
      <c r="E48" s="8"/>
      <c r="F48" s="10"/>
      <c r="G48" s="10">
        <v>39.130000000000003</v>
      </c>
      <c r="H48" s="10">
        <v>0.06</v>
      </c>
    </row>
    <row r="49" spans="2:8">
      <c r="B49" s="8" t="s">
        <v>153</v>
      </c>
      <c r="C49" s="16"/>
      <c r="D49" s="8"/>
      <c r="E49" s="8"/>
      <c r="F49" s="10"/>
      <c r="G49" s="10">
        <v>69390.259999999995</v>
      </c>
      <c r="H49" s="10">
        <v>101.18</v>
      </c>
    </row>
    <row r="50" spans="2:8">
      <c r="B50" s="8" t="s">
        <v>154</v>
      </c>
      <c r="C50" s="16"/>
      <c r="D50" s="8"/>
      <c r="E50" s="8"/>
      <c r="F50" s="10"/>
      <c r="G50" s="10">
        <v>-806.90836079999497</v>
      </c>
      <c r="H50" s="10">
        <v>-1.1800000000000068</v>
      </c>
    </row>
    <row r="51" spans="2:8">
      <c r="B51" s="8" t="s">
        <v>155</v>
      </c>
      <c r="C51" s="16"/>
      <c r="D51" s="8"/>
      <c r="E51" s="8"/>
      <c r="F51" s="10"/>
      <c r="G51" s="10">
        <v>68583.351639200002</v>
      </c>
      <c r="H51" s="10">
        <v>100</v>
      </c>
    </row>
    <row r="52" spans="2:8">
      <c r="B52" s="3" t="s">
        <v>156</v>
      </c>
    </row>
    <row r="53" spans="2:8">
      <c r="B53" s="3" t="s">
        <v>157</v>
      </c>
    </row>
    <row r="54" spans="2:8">
      <c r="B54" s="8"/>
    </row>
    <row r="55" spans="2:8" ht="25.5">
      <c r="B55" s="11" t="s">
        <v>158</v>
      </c>
      <c r="C55" s="14" t="s">
        <v>159</v>
      </c>
    </row>
    <row r="56" spans="2:8">
      <c r="B56" s="8"/>
    </row>
    <row r="57" spans="2:8">
      <c r="B57" s="8" t="s">
        <v>160</v>
      </c>
    </row>
    <row r="58" spans="2:8">
      <c r="B58" s="8" t="s">
        <v>162</v>
      </c>
    </row>
    <row r="59" spans="2:8">
      <c r="B59" s="8" t="s">
        <v>1463</v>
      </c>
      <c r="C59" s="16"/>
    </row>
    <row r="60" spans="2:8">
      <c r="B60" s="8" t="s">
        <v>1462</v>
      </c>
      <c r="C60" s="16"/>
    </row>
    <row r="61" spans="2:8">
      <c r="B61" s="8" t="s">
        <v>1461</v>
      </c>
      <c r="C61" s="16"/>
    </row>
    <row r="62" spans="2:8">
      <c r="B62" s="8" t="s">
        <v>1460</v>
      </c>
      <c r="C62" s="16"/>
    </row>
    <row r="63" spans="2:8">
      <c r="B63" s="8" t="s">
        <v>1459</v>
      </c>
      <c r="C63" s="16"/>
    </row>
    <row r="64" spans="2:8">
      <c r="B64" s="8" t="s">
        <v>1458</v>
      </c>
      <c r="C64" s="16"/>
    </row>
    <row r="65" spans="2:3">
      <c r="B65" s="8" t="s">
        <v>1457</v>
      </c>
      <c r="C65" s="16"/>
    </row>
    <row r="66" spans="2:3">
      <c r="B66" s="8" t="s">
        <v>1456</v>
      </c>
      <c r="C66" s="16"/>
    </row>
    <row r="67" spans="2:3">
      <c r="B67" s="8" t="s">
        <v>175</v>
      </c>
      <c r="C67" s="16"/>
    </row>
    <row r="68" spans="2:3">
      <c r="B68" s="17" t="s">
        <v>1455</v>
      </c>
    </row>
  </sheetData>
  <mergeCells count="2">
    <mergeCell ref="B1:E1"/>
    <mergeCell ref="C3:C8"/>
  </mergeCells>
  <hyperlinks>
    <hyperlink ref="A1" location="Index!A1" display="Index" xr:uid="{AF703AC5-A335-4CA5-8541-8DD32582214C}"/>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EDE86-91B5-473E-B283-1746FFB9AD56}">
  <dimension ref="A1:H58"/>
  <sheetViews>
    <sheetView workbookViewId="0">
      <selection activeCell="B1" sqref="B1:E1"/>
    </sheetView>
  </sheetViews>
  <sheetFormatPr defaultRowHeight="12.75"/>
  <cols>
    <col min="1" max="1" width="5.42578125" style="3" bestFit="1" customWidth="1"/>
    <col min="2" max="2" width="67" style="3" bestFit="1" customWidth="1"/>
    <col min="3" max="3" width="21.85546875" style="14" customWidth="1"/>
    <col min="4" max="4" width="11.7109375" style="3" bestFit="1" customWidth="1"/>
    <col min="5" max="5" width="14.140625" style="3" bestFit="1" customWidth="1"/>
    <col min="6" max="6" width="10.5703125" style="2" bestFit="1" customWidth="1"/>
    <col min="7" max="7" width="18.140625" style="2" bestFit="1" customWidth="1"/>
    <col min="8" max="8" width="9.140625" style="2" bestFit="1"/>
    <col min="9" max="16384" width="9.140625" style="3"/>
  </cols>
  <sheetData>
    <row r="1" spans="1:8">
      <c r="A1" s="1" t="s">
        <v>0</v>
      </c>
      <c r="B1" s="263" t="s">
        <v>1503</v>
      </c>
      <c r="C1" s="263"/>
      <c r="D1" s="263"/>
      <c r="E1" s="263"/>
    </row>
    <row r="2" spans="1:8" ht="13.5" thickBot="1"/>
    <row r="3" spans="1:8" ht="15">
      <c r="B3" s="69" t="s">
        <v>2439</v>
      </c>
      <c r="C3" s="282"/>
    </row>
    <row r="4" spans="1:8" ht="15">
      <c r="B4" s="71" t="s">
        <v>2440</v>
      </c>
      <c r="C4" s="283"/>
    </row>
    <row r="5" spans="1:8" ht="15">
      <c r="B5" s="71" t="s">
        <v>2381</v>
      </c>
      <c r="C5" s="283"/>
    </row>
    <row r="6" spans="1:8" ht="15">
      <c r="B6" s="71" t="s">
        <v>2441</v>
      </c>
      <c r="C6" s="283"/>
    </row>
    <row r="7" spans="1:8" ht="30.75" thickBot="1">
      <c r="B7" s="72" t="s">
        <v>2415</v>
      </c>
      <c r="C7" s="284"/>
    </row>
    <row r="9" spans="1:8">
      <c r="B9" s="3" t="s">
        <v>2</v>
      </c>
    </row>
    <row r="11" spans="1:8">
      <c r="B11" s="5" t="s">
        <v>3</v>
      </c>
      <c r="C11" s="15" t="s">
        <v>4</v>
      </c>
      <c r="D11" s="5" t="s">
        <v>65</v>
      </c>
      <c r="E11" s="5" t="s">
        <v>6</v>
      </c>
      <c r="F11" s="7" t="s">
        <v>7</v>
      </c>
      <c r="G11" s="7" t="s">
        <v>8</v>
      </c>
      <c r="H11" s="7" t="s">
        <v>9</v>
      </c>
    </row>
    <row r="12" spans="1:8">
      <c r="B12" s="8" t="s">
        <v>66</v>
      </c>
    </row>
    <row r="13" spans="1:8">
      <c r="B13" s="8" t="s">
        <v>12</v>
      </c>
    </row>
    <row r="14" spans="1:8">
      <c r="B14" s="8" t="s">
        <v>67</v>
      </c>
    </row>
    <row r="15" spans="1:8">
      <c r="B15" s="3" t="s">
        <v>356</v>
      </c>
      <c r="C15" s="14">
        <v>4.68</v>
      </c>
      <c r="D15" s="3" t="s">
        <v>69</v>
      </c>
      <c r="E15" s="3" t="s">
        <v>357</v>
      </c>
      <c r="F15" s="2">
        <v>2500000</v>
      </c>
      <c r="G15" s="2">
        <v>2629.09</v>
      </c>
      <c r="H15" s="2">
        <v>10.97</v>
      </c>
    </row>
    <row r="16" spans="1:8">
      <c r="B16" s="3" t="s">
        <v>366</v>
      </c>
      <c r="C16" s="14">
        <v>4.71</v>
      </c>
      <c r="D16" s="3" t="s">
        <v>69</v>
      </c>
      <c r="E16" s="3" t="s">
        <v>367</v>
      </c>
      <c r="F16" s="2">
        <v>11400</v>
      </c>
      <c r="G16" s="2">
        <v>12</v>
      </c>
      <c r="H16" s="2">
        <v>0.05</v>
      </c>
    </row>
    <row r="17" spans="2:8">
      <c r="B17" s="8" t="s">
        <v>99</v>
      </c>
      <c r="C17" s="16"/>
      <c r="D17" s="8"/>
      <c r="E17" s="8"/>
      <c r="F17" s="10"/>
      <c r="G17" s="10">
        <f>SUM(G11:G16)</f>
        <v>2641.09</v>
      </c>
      <c r="H17" s="10">
        <f>SUM(H11:H16)</f>
        <v>11.020000000000001</v>
      </c>
    </row>
    <row r="18" spans="2:8">
      <c r="B18" s="8" t="s">
        <v>256</v>
      </c>
    </row>
    <row r="19" spans="2:8">
      <c r="B19" s="3" t="s">
        <v>1188</v>
      </c>
      <c r="C19" s="14">
        <v>6.56</v>
      </c>
      <c r="D19" s="3" t="s">
        <v>465</v>
      </c>
      <c r="E19" s="3" t="s">
        <v>466</v>
      </c>
      <c r="F19" s="2">
        <v>200</v>
      </c>
      <c r="G19" s="2">
        <v>2003.27</v>
      </c>
      <c r="H19" s="2">
        <v>8.36</v>
      </c>
    </row>
    <row r="20" spans="2:8">
      <c r="B20" s="3" t="s">
        <v>1074</v>
      </c>
      <c r="C20" s="14">
        <v>5.63</v>
      </c>
      <c r="D20" s="3" t="s">
        <v>104</v>
      </c>
      <c r="E20" s="3" t="s">
        <v>114</v>
      </c>
      <c r="F20" s="2">
        <v>200</v>
      </c>
      <c r="G20" s="2">
        <v>2001.97</v>
      </c>
      <c r="H20" s="2">
        <v>8.35</v>
      </c>
    </row>
    <row r="21" spans="2:8">
      <c r="B21" s="3" t="s">
        <v>103</v>
      </c>
      <c r="C21" s="14">
        <v>6.96</v>
      </c>
      <c r="D21" s="3" t="s">
        <v>104</v>
      </c>
      <c r="E21" s="3" t="s">
        <v>105</v>
      </c>
      <c r="F21" s="2">
        <v>200</v>
      </c>
      <c r="G21" s="2">
        <v>1979.51</v>
      </c>
      <c r="H21" s="2">
        <v>8.26</v>
      </c>
    </row>
    <row r="22" spans="2:8">
      <c r="B22" s="3" t="s">
        <v>460</v>
      </c>
      <c r="C22" s="14">
        <v>5.49</v>
      </c>
      <c r="D22" s="3" t="s">
        <v>104</v>
      </c>
      <c r="E22" s="3" t="s">
        <v>461</v>
      </c>
      <c r="F22" s="2">
        <v>150</v>
      </c>
      <c r="G22" s="2">
        <v>1545.5</v>
      </c>
      <c r="H22" s="2">
        <v>6.45</v>
      </c>
    </row>
    <row r="23" spans="2:8">
      <c r="B23" s="3" t="s">
        <v>1375</v>
      </c>
      <c r="C23" s="14">
        <v>6.25</v>
      </c>
      <c r="D23" s="3" t="s">
        <v>455</v>
      </c>
      <c r="E23" s="3" t="s">
        <v>456</v>
      </c>
      <c r="F23" s="2">
        <v>150</v>
      </c>
      <c r="G23" s="2">
        <v>1521.32</v>
      </c>
      <c r="H23" s="2">
        <v>6.35</v>
      </c>
    </row>
    <row r="24" spans="2:8">
      <c r="B24" s="3" t="s">
        <v>1502</v>
      </c>
      <c r="C24" s="14">
        <v>5.5</v>
      </c>
      <c r="D24" s="3" t="s">
        <v>104</v>
      </c>
      <c r="E24" s="3" t="s">
        <v>1501</v>
      </c>
      <c r="F24" s="2">
        <v>150</v>
      </c>
      <c r="G24" s="2">
        <v>1481.58</v>
      </c>
      <c r="H24" s="2">
        <v>6.18</v>
      </c>
    </row>
    <row r="25" spans="2:8">
      <c r="B25" s="3" t="s">
        <v>1500</v>
      </c>
      <c r="C25" s="14">
        <v>6.87</v>
      </c>
      <c r="D25" s="3" t="s">
        <v>126</v>
      </c>
      <c r="E25" s="3" t="s">
        <v>464</v>
      </c>
      <c r="F25" s="2">
        <v>150</v>
      </c>
      <c r="G25" s="2">
        <v>1466.76</v>
      </c>
      <c r="H25" s="2">
        <v>6.12</v>
      </c>
    </row>
    <row r="26" spans="2:8">
      <c r="B26" s="3" t="s">
        <v>1499</v>
      </c>
      <c r="C26" s="14">
        <v>5.33</v>
      </c>
      <c r="D26" s="3" t="s">
        <v>104</v>
      </c>
      <c r="E26" s="3" t="s">
        <v>453</v>
      </c>
      <c r="F26" s="2">
        <v>100</v>
      </c>
      <c r="G26" s="2">
        <v>1039.92</v>
      </c>
      <c r="H26" s="2">
        <v>4.34</v>
      </c>
    </row>
    <row r="27" spans="2:8">
      <c r="B27" s="3" t="s">
        <v>1498</v>
      </c>
      <c r="C27" s="14">
        <v>5.35</v>
      </c>
      <c r="D27" s="3" t="s">
        <v>104</v>
      </c>
      <c r="E27" s="3" t="s">
        <v>452</v>
      </c>
      <c r="F27" s="2">
        <v>100</v>
      </c>
      <c r="G27" s="2">
        <v>1036.04</v>
      </c>
      <c r="H27" s="2">
        <v>4.32</v>
      </c>
    </row>
    <row r="28" spans="2:8">
      <c r="B28" s="3" t="s">
        <v>1497</v>
      </c>
      <c r="C28" s="14">
        <v>5.17</v>
      </c>
      <c r="D28" s="3" t="s">
        <v>104</v>
      </c>
      <c r="E28" s="3" t="s">
        <v>1496</v>
      </c>
      <c r="F28" s="2">
        <v>100</v>
      </c>
      <c r="G28" s="2">
        <v>1033.67</v>
      </c>
      <c r="H28" s="2">
        <v>4.3099999999999996</v>
      </c>
    </row>
    <row r="29" spans="2:8">
      <c r="B29" s="3" t="s">
        <v>1495</v>
      </c>
      <c r="C29" s="14">
        <v>5.6</v>
      </c>
      <c r="D29" s="3" t="s">
        <v>104</v>
      </c>
      <c r="E29" s="3" t="s">
        <v>454</v>
      </c>
      <c r="F29" s="2">
        <v>100</v>
      </c>
      <c r="G29" s="2">
        <v>1026.8800000000001</v>
      </c>
      <c r="H29" s="2">
        <v>4.28</v>
      </c>
    </row>
    <row r="30" spans="2:8">
      <c r="B30" s="3" t="s">
        <v>1494</v>
      </c>
      <c r="C30" s="14">
        <v>6.7</v>
      </c>
      <c r="D30" s="3" t="s">
        <v>465</v>
      </c>
      <c r="E30" s="3" t="s">
        <v>1493</v>
      </c>
      <c r="F30" s="2">
        <v>100</v>
      </c>
      <c r="G30" s="2">
        <v>1016.58</v>
      </c>
      <c r="H30" s="2">
        <v>4.24</v>
      </c>
    </row>
    <row r="31" spans="2:8">
      <c r="B31" s="3" t="s">
        <v>1492</v>
      </c>
      <c r="C31" s="14">
        <v>6.22</v>
      </c>
      <c r="D31" s="3" t="s">
        <v>104</v>
      </c>
      <c r="E31" s="3" t="s">
        <v>108</v>
      </c>
      <c r="F31" s="2">
        <v>60</v>
      </c>
      <c r="G31" s="2">
        <v>663.2</v>
      </c>
      <c r="H31" s="2">
        <v>2.77</v>
      </c>
    </row>
    <row r="32" spans="2:8">
      <c r="B32" s="3" t="s">
        <v>1056</v>
      </c>
      <c r="C32" s="14">
        <v>6.19</v>
      </c>
      <c r="D32" s="3" t="s">
        <v>129</v>
      </c>
      <c r="E32" s="3" t="s">
        <v>130</v>
      </c>
      <c r="F32" s="2">
        <v>250</v>
      </c>
      <c r="G32" s="2">
        <v>519.52</v>
      </c>
      <c r="H32" s="2">
        <v>2.17</v>
      </c>
    </row>
    <row r="33" spans="2:8">
      <c r="B33" s="3" t="s">
        <v>112</v>
      </c>
      <c r="C33" s="14">
        <v>6.48</v>
      </c>
      <c r="D33" s="3" t="s">
        <v>104</v>
      </c>
      <c r="E33" s="3" t="s">
        <v>113</v>
      </c>
      <c r="F33" s="2">
        <v>50</v>
      </c>
      <c r="G33" s="2">
        <v>515.73</v>
      </c>
      <c r="H33" s="2">
        <v>2.15</v>
      </c>
    </row>
    <row r="34" spans="2:8">
      <c r="B34" s="3" t="s">
        <v>457</v>
      </c>
      <c r="C34" s="14">
        <v>6.45</v>
      </c>
      <c r="D34" s="3" t="s">
        <v>104</v>
      </c>
      <c r="E34" s="3" t="s">
        <v>458</v>
      </c>
      <c r="F34" s="2">
        <v>20</v>
      </c>
      <c r="G34" s="2">
        <v>198.29</v>
      </c>
      <c r="H34" s="2">
        <v>0.83</v>
      </c>
    </row>
    <row r="35" spans="2:8">
      <c r="B35" s="3" t="s">
        <v>1179</v>
      </c>
      <c r="C35" s="14">
        <v>4.83</v>
      </c>
      <c r="D35" s="3" t="s">
        <v>104</v>
      </c>
      <c r="E35" s="3" t="s">
        <v>1178</v>
      </c>
      <c r="F35" s="2">
        <v>9</v>
      </c>
      <c r="G35" s="2">
        <v>92.74</v>
      </c>
      <c r="H35" s="2">
        <v>0.39</v>
      </c>
    </row>
    <row r="36" spans="2:8">
      <c r="B36" s="3" t="s">
        <v>1048</v>
      </c>
      <c r="C36" s="14">
        <v>6.65</v>
      </c>
      <c r="D36" s="3" t="s">
        <v>104</v>
      </c>
      <c r="E36" s="3" t="s">
        <v>1047</v>
      </c>
      <c r="F36" s="2">
        <v>1</v>
      </c>
      <c r="G36" s="2">
        <v>10.53</v>
      </c>
      <c r="H36" s="2">
        <v>0.04</v>
      </c>
    </row>
    <row r="37" spans="2:8">
      <c r="B37" s="8" t="s">
        <v>144</v>
      </c>
      <c r="C37" s="16"/>
      <c r="D37" s="8"/>
      <c r="E37" s="8"/>
      <c r="F37" s="10"/>
      <c r="G37" s="10">
        <f>SUM(G18:G36)</f>
        <v>19153.010000000002</v>
      </c>
      <c r="H37" s="10">
        <f>SUM(H18:H36)</f>
        <v>79.91</v>
      </c>
    </row>
    <row r="38" spans="2:8">
      <c r="B38" s="8" t="s">
        <v>549</v>
      </c>
      <c r="C38" s="16"/>
      <c r="D38" s="8"/>
      <c r="E38" s="8"/>
      <c r="F38" s="10"/>
      <c r="G38" s="10">
        <v>1564</v>
      </c>
      <c r="H38" s="10">
        <v>6.53</v>
      </c>
    </row>
    <row r="39" spans="2:8">
      <c r="B39" s="8" t="s">
        <v>153</v>
      </c>
      <c r="C39" s="16"/>
      <c r="D39" s="8"/>
      <c r="E39" s="8"/>
      <c r="F39" s="10"/>
      <c r="G39" s="10">
        <v>23358.1</v>
      </c>
      <c r="H39" s="10">
        <v>97.46</v>
      </c>
    </row>
    <row r="40" spans="2:8">
      <c r="B40" s="8" t="s">
        <v>405</v>
      </c>
      <c r="C40" s="16"/>
      <c r="D40" s="8"/>
      <c r="E40" s="8"/>
      <c r="F40" s="10"/>
      <c r="G40" s="10">
        <v>609.38441841000167</v>
      </c>
      <c r="H40" s="10">
        <v>2.5400000000000063</v>
      </c>
    </row>
    <row r="41" spans="2:8">
      <c r="B41" s="8" t="s">
        <v>155</v>
      </c>
      <c r="C41" s="16"/>
      <c r="D41" s="8"/>
      <c r="E41" s="8"/>
      <c r="F41" s="10"/>
      <c r="G41" s="10">
        <v>23967.48441841</v>
      </c>
      <c r="H41" s="10">
        <v>100</v>
      </c>
    </row>
    <row r="42" spans="2:8">
      <c r="B42" s="3" t="s">
        <v>156</v>
      </c>
    </row>
    <row r="43" spans="2:8">
      <c r="B43" s="3" t="s">
        <v>157</v>
      </c>
    </row>
    <row r="44" spans="2:8">
      <c r="B44" s="8"/>
    </row>
    <row r="45" spans="2:8" ht="25.5">
      <c r="B45" s="11" t="s">
        <v>158</v>
      </c>
      <c r="C45" s="14" t="s">
        <v>159</v>
      </c>
    </row>
    <row r="46" spans="2:8">
      <c r="B46" s="8"/>
    </row>
    <row r="47" spans="2:8">
      <c r="B47" s="8" t="s">
        <v>160</v>
      </c>
    </row>
    <row r="48" spans="2:8">
      <c r="B48" s="8" t="s">
        <v>162</v>
      </c>
    </row>
    <row r="49" spans="2:3">
      <c r="B49" s="8" t="s">
        <v>1491</v>
      </c>
      <c r="C49" s="16"/>
    </row>
    <row r="50" spans="2:3">
      <c r="B50" s="8" t="s">
        <v>1490</v>
      </c>
      <c r="C50" s="16"/>
    </row>
    <row r="51" spans="2:3">
      <c r="B51" s="8" t="s">
        <v>1489</v>
      </c>
      <c r="C51" s="16"/>
    </row>
    <row r="52" spans="2:3">
      <c r="B52" s="8" t="s">
        <v>1488</v>
      </c>
      <c r="C52" s="16"/>
    </row>
    <row r="53" spans="2:3">
      <c r="B53" s="8" t="s">
        <v>1487</v>
      </c>
      <c r="C53" s="16"/>
    </row>
    <row r="54" spans="2:3">
      <c r="B54" s="8" t="s">
        <v>1486</v>
      </c>
      <c r="C54" s="16"/>
    </row>
    <row r="55" spans="2:3">
      <c r="B55" s="8" t="s">
        <v>1485</v>
      </c>
      <c r="C55" s="16"/>
    </row>
    <row r="56" spans="2:3">
      <c r="B56" s="8" t="s">
        <v>1484</v>
      </c>
      <c r="C56" s="16"/>
    </row>
    <row r="57" spans="2:3">
      <c r="B57" s="8" t="s">
        <v>175</v>
      </c>
      <c r="C57" s="16"/>
    </row>
    <row r="58" spans="2:3">
      <c r="B58" s="17" t="s">
        <v>1483</v>
      </c>
    </row>
  </sheetData>
  <mergeCells count="2">
    <mergeCell ref="B1:E1"/>
    <mergeCell ref="C3:C7"/>
  </mergeCells>
  <hyperlinks>
    <hyperlink ref="A1" location="Index!A1" display="Index" xr:uid="{EBB4DA98-FF23-47EB-BC33-540BFB2816C7}"/>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1828A-87C9-4EEA-9A4D-31C99861846A}">
  <dimension ref="A1:I97"/>
  <sheetViews>
    <sheetView workbookViewId="0">
      <selection activeCell="B1" sqref="B1:E1"/>
    </sheetView>
  </sheetViews>
  <sheetFormatPr defaultRowHeight="12.75"/>
  <cols>
    <col min="1" max="1" width="5.42578125" style="3" bestFit="1" customWidth="1"/>
    <col min="2" max="2" width="67" style="3" bestFit="1" customWidth="1"/>
    <col min="3" max="3" width="20.85546875" style="14" customWidth="1"/>
    <col min="4" max="4" width="27.42578125" style="3" bestFit="1" customWidth="1"/>
    <col min="5" max="5" width="14.140625" style="3" bestFit="1" customWidth="1"/>
    <col min="6" max="6" width="10.5703125" style="2" bestFit="1" customWidth="1"/>
    <col min="7" max="7" width="18.140625" style="2" bestFit="1" customWidth="1"/>
    <col min="8" max="8" width="9.140625" style="2" bestFit="1"/>
    <col min="9" max="16384" width="9.140625" style="3"/>
  </cols>
  <sheetData>
    <row r="1" spans="1:9">
      <c r="A1" s="1" t="s">
        <v>0</v>
      </c>
      <c r="B1" s="263" t="s">
        <v>1574</v>
      </c>
      <c r="C1" s="263"/>
      <c r="D1" s="263"/>
      <c r="E1" s="263"/>
    </row>
    <row r="2" spans="1:9" ht="13.5" thickBot="1"/>
    <row r="3" spans="1:9" ht="15">
      <c r="B3" s="69" t="s">
        <v>2442</v>
      </c>
      <c r="C3" s="285"/>
    </row>
    <row r="4" spans="1:9" ht="30">
      <c r="B4" s="71" t="s">
        <v>2443</v>
      </c>
      <c r="C4" s="286"/>
    </row>
    <row r="5" spans="1:9" ht="15">
      <c r="B5" s="71" t="s">
        <v>2381</v>
      </c>
      <c r="C5" s="286"/>
    </row>
    <row r="6" spans="1:9" ht="45.75" thickBot="1">
      <c r="B6" s="72" t="s">
        <v>2444</v>
      </c>
      <c r="C6" s="287"/>
    </row>
    <row r="8" spans="1:9">
      <c r="B8" s="3" t="s">
        <v>2</v>
      </c>
    </row>
    <row r="10" spans="1:9">
      <c r="B10" s="5" t="s">
        <v>3</v>
      </c>
      <c r="C10" s="15" t="s">
        <v>4</v>
      </c>
      <c r="D10" s="5" t="s">
        <v>5</v>
      </c>
      <c r="E10" s="5" t="s">
        <v>6</v>
      </c>
      <c r="F10" s="7" t="s">
        <v>7</v>
      </c>
      <c r="G10" s="7" t="s">
        <v>8</v>
      </c>
      <c r="H10" s="7" t="s">
        <v>9</v>
      </c>
      <c r="I10" s="8" t="s">
        <v>10</v>
      </c>
    </row>
    <row r="11" spans="1:9">
      <c r="B11" s="8" t="s">
        <v>11</v>
      </c>
    </row>
    <row r="12" spans="1:9">
      <c r="B12" s="8" t="s">
        <v>12</v>
      </c>
    </row>
    <row r="13" spans="1:9">
      <c r="B13" s="3" t="s">
        <v>261</v>
      </c>
      <c r="C13" s="14" t="s">
        <v>13</v>
      </c>
      <c r="D13" s="3" t="s">
        <v>14</v>
      </c>
      <c r="E13" s="3" t="s">
        <v>18</v>
      </c>
      <c r="F13" s="2">
        <v>26500</v>
      </c>
      <c r="G13" s="2">
        <v>406.62</v>
      </c>
      <c r="H13" s="2">
        <v>2.48</v>
      </c>
    </row>
    <row r="14" spans="1:9">
      <c r="B14" s="3" t="s">
        <v>1573</v>
      </c>
      <c r="C14" s="14" t="s">
        <v>13</v>
      </c>
      <c r="D14" s="3" t="s">
        <v>16</v>
      </c>
      <c r="E14" s="3" t="s">
        <v>17</v>
      </c>
      <c r="F14" s="2">
        <v>18900</v>
      </c>
      <c r="G14" s="2">
        <v>394.22</v>
      </c>
      <c r="H14" s="2">
        <v>2.4</v>
      </c>
    </row>
    <row r="15" spans="1:9">
      <c r="B15" s="3" t="s">
        <v>1572</v>
      </c>
      <c r="C15" s="14" t="s">
        <v>13</v>
      </c>
      <c r="D15" s="3" t="s">
        <v>14</v>
      </c>
      <c r="E15" s="3" t="s">
        <v>15</v>
      </c>
      <c r="F15" s="2">
        <v>65000</v>
      </c>
      <c r="G15" s="2">
        <v>388.54</v>
      </c>
      <c r="H15" s="2">
        <v>2.37</v>
      </c>
    </row>
    <row r="16" spans="1:9">
      <c r="B16" s="3" t="s">
        <v>1571</v>
      </c>
      <c r="C16" s="14" t="s">
        <v>13</v>
      </c>
      <c r="D16" s="3" t="s">
        <v>21</v>
      </c>
      <c r="E16" s="3" t="s">
        <v>23</v>
      </c>
      <c r="F16" s="2">
        <v>15500</v>
      </c>
      <c r="G16" s="2">
        <v>194.26</v>
      </c>
      <c r="H16" s="2">
        <v>1.18</v>
      </c>
    </row>
    <row r="17" spans="2:8">
      <c r="B17" s="3" t="s">
        <v>1570</v>
      </c>
      <c r="C17" s="14" t="s">
        <v>13</v>
      </c>
      <c r="D17" s="3" t="s">
        <v>14</v>
      </c>
      <c r="E17" s="3" t="s">
        <v>184</v>
      </c>
      <c r="F17" s="2">
        <v>23900</v>
      </c>
      <c r="G17" s="2">
        <v>173.23</v>
      </c>
      <c r="H17" s="2">
        <v>1.06</v>
      </c>
    </row>
    <row r="18" spans="2:8">
      <c r="B18" s="3" t="s">
        <v>1569</v>
      </c>
      <c r="C18" s="14" t="s">
        <v>13</v>
      </c>
      <c r="D18" s="3" t="s">
        <v>28</v>
      </c>
      <c r="E18" s="3" t="s">
        <v>34</v>
      </c>
      <c r="F18" s="2">
        <v>81000</v>
      </c>
      <c r="G18" s="2">
        <v>165.12</v>
      </c>
      <c r="H18" s="2">
        <v>1.01</v>
      </c>
    </row>
    <row r="19" spans="2:8">
      <c r="B19" s="3" t="s">
        <v>1568</v>
      </c>
      <c r="C19" s="14" t="s">
        <v>13</v>
      </c>
      <c r="D19" s="3" t="s">
        <v>21</v>
      </c>
      <c r="E19" s="3" t="s">
        <v>178</v>
      </c>
      <c r="F19" s="2">
        <v>15000</v>
      </c>
      <c r="G19" s="2">
        <v>136.41999999999999</v>
      </c>
      <c r="H19" s="2">
        <v>0.83</v>
      </c>
    </row>
    <row r="20" spans="2:8">
      <c r="B20" s="3" t="s">
        <v>1567</v>
      </c>
      <c r="C20" s="14" t="s">
        <v>13</v>
      </c>
      <c r="D20" s="3" t="s">
        <v>26</v>
      </c>
      <c r="E20" s="3" t="s">
        <v>1566</v>
      </c>
      <c r="F20" s="2">
        <v>12000</v>
      </c>
      <c r="G20" s="2">
        <v>128.22999999999999</v>
      </c>
      <c r="H20" s="2">
        <v>0.78</v>
      </c>
    </row>
    <row r="21" spans="2:8">
      <c r="B21" s="3" t="s">
        <v>1565</v>
      </c>
      <c r="C21" s="14" t="s">
        <v>13</v>
      </c>
      <c r="D21" s="3" t="s">
        <v>215</v>
      </c>
      <c r="E21" s="3" t="s">
        <v>1564</v>
      </c>
      <c r="F21" s="2">
        <v>620</v>
      </c>
      <c r="G21" s="2">
        <v>123.06</v>
      </c>
      <c r="H21" s="2">
        <v>0.75</v>
      </c>
    </row>
    <row r="22" spans="2:8">
      <c r="B22" s="3" t="s">
        <v>1563</v>
      </c>
      <c r="C22" s="14" t="s">
        <v>13</v>
      </c>
      <c r="D22" s="3" t="s">
        <v>43</v>
      </c>
      <c r="E22" s="3" t="s">
        <v>185</v>
      </c>
      <c r="F22" s="2">
        <v>2600</v>
      </c>
      <c r="G22" s="2">
        <v>115.09</v>
      </c>
      <c r="H22" s="2">
        <v>0.7</v>
      </c>
    </row>
    <row r="23" spans="2:8">
      <c r="B23" s="3" t="s">
        <v>1562</v>
      </c>
      <c r="C23" s="14" t="s">
        <v>13</v>
      </c>
      <c r="D23" s="3" t="s">
        <v>21</v>
      </c>
      <c r="E23" s="3" t="s">
        <v>22</v>
      </c>
      <c r="F23" s="2">
        <v>3950</v>
      </c>
      <c r="G23" s="2">
        <v>114.32</v>
      </c>
      <c r="H23" s="2">
        <v>0.7</v>
      </c>
    </row>
    <row r="24" spans="2:8">
      <c r="B24" s="3" t="s">
        <v>1561</v>
      </c>
      <c r="C24" s="14" t="s">
        <v>13</v>
      </c>
      <c r="D24" s="3" t="s">
        <v>28</v>
      </c>
      <c r="E24" s="3" t="s">
        <v>36</v>
      </c>
      <c r="F24" s="2">
        <v>5200</v>
      </c>
      <c r="G24" s="2">
        <v>110.87</v>
      </c>
      <c r="H24" s="2">
        <v>0.68</v>
      </c>
    </row>
    <row r="25" spans="2:8">
      <c r="B25" s="3" t="s">
        <v>1560</v>
      </c>
      <c r="C25" s="14" t="s">
        <v>13</v>
      </c>
      <c r="D25" s="3" t="s">
        <v>28</v>
      </c>
      <c r="E25" s="3" t="s">
        <v>1559</v>
      </c>
      <c r="F25" s="2">
        <v>3400</v>
      </c>
      <c r="G25" s="2">
        <v>101.83</v>
      </c>
      <c r="H25" s="2">
        <v>0.62</v>
      </c>
    </row>
    <row r="26" spans="2:8">
      <c r="B26" s="3" t="s">
        <v>1558</v>
      </c>
      <c r="C26" s="14" t="s">
        <v>13</v>
      </c>
      <c r="D26" s="3" t="s">
        <v>26</v>
      </c>
      <c r="E26" s="3" t="s">
        <v>304</v>
      </c>
      <c r="F26" s="2">
        <v>14200</v>
      </c>
      <c r="G26" s="2">
        <v>99.49</v>
      </c>
      <c r="H26" s="2">
        <v>0.61</v>
      </c>
    </row>
    <row r="27" spans="2:8">
      <c r="B27" s="3" t="s">
        <v>1557</v>
      </c>
      <c r="C27" s="14" t="s">
        <v>13</v>
      </c>
      <c r="D27" s="3" t="s">
        <v>28</v>
      </c>
      <c r="E27" s="3" t="s">
        <v>201</v>
      </c>
      <c r="F27" s="2">
        <v>15800</v>
      </c>
      <c r="G27" s="2">
        <v>96.25</v>
      </c>
      <c r="H27" s="2">
        <v>0.59</v>
      </c>
    </row>
    <row r="28" spans="2:8">
      <c r="B28" s="3" t="s">
        <v>1556</v>
      </c>
      <c r="C28" s="14" t="s">
        <v>13</v>
      </c>
      <c r="D28" s="3" t="s">
        <v>206</v>
      </c>
      <c r="E28" s="3" t="s">
        <v>207</v>
      </c>
      <c r="F28" s="2">
        <v>400</v>
      </c>
      <c r="G28" s="2">
        <v>91.33</v>
      </c>
      <c r="H28" s="2">
        <v>0.56000000000000005</v>
      </c>
    </row>
    <row r="29" spans="2:8">
      <c r="B29" s="3" t="s">
        <v>1555</v>
      </c>
      <c r="C29" s="14" t="s">
        <v>13</v>
      </c>
      <c r="D29" s="3" t="s">
        <v>21</v>
      </c>
      <c r="E29" s="3" t="s">
        <v>303</v>
      </c>
      <c r="F29" s="2">
        <v>1850</v>
      </c>
      <c r="G29" s="2">
        <v>90.84</v>
      </c>
      <c r="H29" s="2">
        <v>0.55000000000000004</v>
      </c>
    </row>
    <row r="30" spans="2:8">
      <c r="B30" s="3" t="s">
        <v>1554</v>
      </c>
      <c r="C30" s="14" t="s">
        <v>13</v>
      </c>
      <c r="D30" s="3" t="s">
        <v>215</v>
      </c>
      <c r="E30" s="3" t="s">
        <v>275</v>
      </c>
      <c r="F30" s="2">
        <v>6400</v>
      </c>
      <c r="G30" s="2">
        <v>90.04</v>
      </c>
      <c r="H30" s="2">
        <v>0.55000000000000004</v>
      </c>
    </row>
    <row r="31" spans="2:8">
      <c r="B31" s="3" t="s">
        <v>1553</v>
      </c>
      <c r="C31" s="14" t="s">
        <v>13</v>
      </c>
      <c r="D31" s="3" t="s">
        <v>179</v>
      </c>
      <c r="E31" s="3" t="s">
        <v>181</v>
      </c>
      <c r="F31" s="2">
        <v>42000</v>
      </c>
      <c r="G31" s="2">
        <v>90.01</v>
      </c>
      <c r="H31" s="2">
        <v>0.55000000000000004</v>
      </c>
    </row>
    <row r="32" spans="2:8">
      <c r="B32" s="3" t="s">
        <v>1552</v>
      </c>
      <c r="C32" s="14" t="s">
        <v>13</v>
      </c>
      <c r="D32" s="3" t="s">
        <v>215</v>
      </c>
      <c r="E32" s="3" t="s">
        <v>311</v>
      </c>
      <c r="F32" s="2">
        <v>8700</v>
      </c>
      <c r="G32" s="2">
        <v>88.58</v>
      </c>
      <c r="H32" s="2">
        <v>0.54</v>
      </c>
    </row>
    <row r="33" spans="2:8">
      <c r="B33" s="3" t="s">
        <v>1551</v>
      </c>
      <c r="C33" s="14" t="s">
        <v>13</v>
      </c>
      <c r="D33" s="3" t="s">
        <v>47</v>
      </c>
      <c r="E33" s="3" t="s">
        <v>208</v>
      </c>
      <c r="F33" s="2">
        <v>6510</v>
      </c>
      <c r="G33" s="2">
        <v>87.05</v>
      </c>
      <c r="H33" s="2">
        <v>0.53</v>
      </c>
    </row>
    <row r="34" spans="2:8">
      <c r="B34" s="3" t="s">
        <v>1550</v>
      </c>
      <c r="C34" s="14" t="s">
        <v>13</v>
      </c>
      <c r="D34" s="3" t="s">
        <v>28</v>
      </c>
      <c r="E34" s="3" t="s">
        <v>1549</v>
      </c>
      <c r="F34" s="2">
        <v>14800</v>
      </c>
      <c r="G34" s="2">
        <v>84.31</v>
      </c>
      <c r="H34" s="2">
        <v>0.51</v>
      </c>
    </row>
    <row r="35" spans="2:8">
      <c r="B35" s="3" t="s">
        <v>1548</v>
      </c>
      <c r="C35" s="14" t="s">
        <v>13</v>
      </c>
      <c r="D35" s="3" t="s">
        <v>21</v>
      </c>
      <c r="E35" s="3" t="s">
        <v>51</v>
      </c>
      <c r="F35" s="2">
        <v>2675</v>
      </c>
      <c r="G35" s="2">
        <v>81.42</v>
      </c>
      <c r="H35" s="2">
        <v>0.5</v>
      </c>
    </row>
    <row r="36" spans="2:8">
      <c r="B36" s="3" t="s">
        <v>1547</v>
      </c>
      <c r="C36" s="14" t="s">
        <v>13</v>
      </c>
      <c r="D36" s="3" t="s">
        <v>41</v>
      </c>
      <c r="E36" s="3" t="s">
        <v>327</v>
      </c>
      <c r="F36" s="2">
        <v>28000</v>
      </c>
      <c r="G36" s="2">
        <v>76.58</v>
      </c>
      <c r="H36" s="2">
        <v>0.47</v>
      </c>
    </row>
    <row r="37" spans="2:8">
      <c r="B37" s="3" t="s">
        <v>1546</v>
      </c>
      <c r="C37" s="14" t="s">
        <v>13</v>
      </c>
      <c r="D37" s="3" t="s">
        <v>54</v>
      </c>
      <c r="E37" s="3" t="s">
        <v>346</v>
      </c>
      <c r="F37" s="2">
        <v>90</v>
      </c>
      <c r="G37" s="2">
        <v>76.05</v>
      </c>
      <c r="H37" s="2">
        <v>0.46</v>
      </c>
    </row>
    <row r="38" spans="2:8">
      <c r="B38" s="3" t="s">
        <v>1545</v>
      </c>
      <c r="C38" s="14" t="s">
        <v>13</v>
      </c>
      <c r="D38" s="3" t="s">
        <v>24</v>
      </c>
      <c r="E38" s="3" t="s">
        <v>25</v>
      </c>
      <c r="F38" s="2">
        <v>12900</v>
      </c>
      <c r="G38" s="2">
        <v>71.760000000000005</v>
      </c>
      <c r="H38" s="2">
        <v>0.44</v>
      </c>
    </row>
    <row r="39" spans="2:8">
      <c r="B39" s="3" t="s">
        <v>1544</v>
      </c>
      <c r="C39" s="14" t="s">
        <v>13</v>
      </c>
      <c r="D39" s="3" t="s">
        <v>26</v>
      </c>
      <c r="E39" s="3" t="s">
        <v>322</v>
      </c>
      <c r="F39" s="2">
        <v>5500</v>
      </c>
      <c r="G39" s="2">
        <v>71.48</v>
      </c>
      <c r="H39" s="2">
        <v>0.44</v>
      </c>
    </row>
    <row r="40" spans="2:8">
      <c r="B40" s="3" t="s">
        <v>1543</v>
      </c>
      <c r="C40" s="14" t="s">
        <v>13</v>
      </c>
      <c r="D40" s="3" t="s">
        <v>28</v>
      </c>
      <c r="E40" s="3" t="s">
        <v>1542</v>
      </c>
      <c r="F40" s="2">
        <v>12000</v>
      </c>
      <c r="G40" s="2">
        <v>67.069999999999993</v>
      </c>
      <c r="H40" s="2">
        <v>0.41</v>
      </c>
    </row>
    <row r="41" spans="2:8">
      <c r="B41" s="3" t="s">
        <v>1541</v>
      </c>
      <c r="C41" s="14" t="s">
        <v>13</v>
      </c>
      <c r="D41" s="3" t="s">
        <v>26</v>
      </c>
      <c r="E41" s="3" t="s">
        <v>200</v>
      </c>
      <c r="F41" s="2">
        <v>4500</v>
      </c>
      <c r="G41" s="2">
        <v>64.17</v>
      </c>
      <c r="H41" s="2">
        <v>0.39</v>
      </c>
    </row>
    <row r="42" spans="2:8">
      <c r="B42" s="3" t="s">
        <v>19</v>
      </c>
      <c r="C42" s="14" t="s">
        <v>13</v>
      </c>
      <c r="D42" s="3" t="s">
        <v>14</v>
      </c>
      <c r="E42" s="3" t="s">
        <v>20</v>
      </c>
      <c r="F42" s="2">
        <v>16000</v>
      </c>
      <c r="G42" s="2">
        <v>62.42</v>
      </c>
      <c r="H42" s="2">
        <v>0.38</v>
      </c>
    </row>
    <row r="43" spans="2:8">
      <c r="B43" s="3" t="s">
        <v>1540</v>
      </c>
      <c r="C43" s="14" t="s">
        <v>13</v>
      </c>
      <c r="D43" s="3" t="s">
        <v>43</v>
      </c>
      <c r="E43" s="3" t="s">
        <v>213</v>
      </c>
      <c r="F43" s="2">
        <v>1850</v>
      </c>
      <c r="G43" s="2">
        <v>62.22</v>
      </c>
      <c r="H43" s="2">
        <v>0.38</v>
      </c>
    </row>
    <row r="44" spans="2:8">
      <c r="B44" s="3" t="s">
        <v>1539</v>
      </c>
      <c r="C44" s="14" t="s">
        <v>13</v>
      </c>
      <c r="D44" s="3" t="s">
        <v>41</v>
      </c>
      <c r="E44" s="3" t="s">
        <v>42</v>
      </c>
      <c r="F44" s="2">
        <v>1000</v>
      </c>
      <c r="G44" s="2">
        <v>61.15</v>
      </c>
      <c r="H44" s="2">
        <v>0.37</v>
      </c>
    </row>
    <row r="45" spans="2:8">
      <c r="B45" s="3" t="s">
        <v>1538</v>
      </c>
      <c r="C45" s="14" t="s">
        <v>13</v>
      </c>
      <c r="D45" s="3" t="s">
        <v>62</v>
      </c>
      <c r="E45" s="3" t="s">
        <v>196</v>
      </c>
      <c r="F45" s="2">
        <v>1180</v>
      </c>
      <c r="G45" s="2">
        <v>60.68</v>
      </c>
      <c r="H45" s="2">
        <v>0.37</v>
      </c>
    </row>
    <row r="46" spans="2:8">
      <c r="B46" s="3" t="s">
        <v>1537</v>
      </c>
      <c r="C46" s="14" t="s">
        <v>13</v>
      </c>
      <c r="D46" s="3" t="s">
        <v>43</v>
      </c>
      <c r="E46" s="3" t="s">
        <v>1536</v>
      </c>
      <c r="F46" s="2">
        <v>1310</v>
      </c>
      <c r="G46" s="2">
        <v>59.63</v>
      </c>
      <c r="H46" s="2">
        <v>0.36</v>
      </c>
    </row>
    <row r="47" spans="2:8">
      <c r="B47" s="3" t="s">
        <v>1535</v>
      </c>
      <c r="C47" s="14" t="s">
        <v>13</v>
      </c>
      <c r="D47" s="3" t="s">
        <v>26</v>
      </c>
      <c r="E47" s="3" t="s">
        <v>202</v>
      </c>
      <c r="F47" s="2">
        <v>12800</v>
      </c>
      <c r="G47" s="2">
        <v>59.08</v>
      </c>
      <c r="H47" s="2">
        <v>0.36</v>
      </c>
    </row>
    <row r="48" spans="2:8">
      <c r="B48" s="3" t="s">
        <v>1534</v>
      </c>
      <c r="C48" s="14" t="s">
        <v>13</v>
      </c>
      <c r="D48" s="3" t="s">
        <v>43</v>
      </c>
      <c r="E48" s="3" t="s">
        <v>1533</v>
      </c>
      <c r="F48" s="2">
        <v>5950</v>
      </c>
      <c r="G48" s="2">
        <v>54.78</v>
      </c>
      <c r="H48" s="2">
        <v>0.33</v>
      </c>
    </row>
    <row r="49" spans="2:8">
      <c r="B49" s="3" t="s">
        <v>1532</v>
      </c>
      <c r="C49" s="14" t="s">
        <v>13</v>
      </c>
      <c r="D49" s="3" t="s">
        <v>41</v>
      </c>
      <c r="E49" s="3" t="s">
        <v>59</v>
      </c>
      <c r="F49" s="2">
        <v>3100</v>
      </c>
      <c r="G49" s="2">
        <v>53.73</v>
      </c>
      <c r="H49" s="2">
        <v>0.33</v>
      </c>
    </row>
    <row r="50" spans="2:8">
      <c r="B50" s="3" t="s">
        <v>1531</v>
      </c>
      <c r="C50" s="14" t="s">
        <v>13</v>
      </c>
      <c r="D50" s="3" t="s">
        <v>62</v>
      </c>
      <c r="E50" s="3" t="s">
        <v>63</v>
      </c>
      <c r="F50" s="2">
        <v>2400</v>
      </c>
      <c r="G50" s="2">
        <v>52.25</v>
      </c>
      <c r="H50" s="2">
        <v>0.32</v>
      </c>
    </row>
    <row r="51" spans="2:8">
      <c r="B51" s="3" t="s">
        <v>1530</v>
      </c>
      <c r="C51" s="14" t="s">
        <v>13</v>
      </c>
      <c r="D51" s="3" t="s">
        <v>215</v>
      </c>
      <c r="E51" s="3" t="s">
        <v>1529</v>
      </c>
      <c r="F51" s="2">
        <v>2000</v>
      </c>
      <c r="G51" s="2">
        <v>51.5</v>
      </c>
      <c r="H51" s="2">
        <v>0.31</v>
      </c>
    </row>
    <row r="52" spans="2:8">
      <c r="B52" s="3" t="s">
        <v>1528</v>
      </c>
      <c r="C52" s="14" t="s">
        <v>13</v>
      </c>
      <c r="D52" s="3" t="s">
        <v>37</v>
      </c>
      <c r="E52" s="3" t="s">
        <v>53</v>
      </c>
      <c r="F52" s="2">
        <v>700</v>
      </c>
      <c r="G52" s="2">
        <v>48.06</v>
      </c>
      <c r="H52" s="2">
        <v>0.28999999999999998</v>
      </c>
    </row>
    <row r="53" spans="2:8">
      <c r="B53" s="3" t="s">
        <v>1527</v>
      </c>
      <c r="C53" s="14" t="s">
        <v>13</v>
      </c>
      <c r="D53" s="3" t="s">
        <v>43</v>
      </c>
      <c r="E53" s="3" t="s">
        <v>194</v>
      </c>
      <c r="F53" s="2">
        <v>6100</v>
      </c>
      <c r="G53" s="2">
        <v>48.01</v>
      </c>
      <c r="H53" s="2">
        <v>0.28999999999999998</v>
      </c>
    </row>
    <row r="54" spans="2:8">
      <c r="B54" s="3" t="s">
        <v>1526</v>
      </c>
      <c r="C54" s="14" t="s">
        <v>13</v>
      </c>
      <c r="D54" s="3" t="s">
        <v>21</v>
      </c>
      <c r="E54" s="3" t="s">
        <v>319</v>
      </c>
      <c r="F54" s="2">
        <v>3000</v>
      </c>
      <c r="G54" s="2">
        <v>47.99</v>
      </c>
      <c r="H54" s="2">
        <v>0.28999999999999998</v>
      </c>
    </row>
    <row r="55" spans="2:8">
      <c r="B55" s="3" t="s">
        <v>1525</v>
      </c>
      <c r="C55" s="14" t="s">
        <v>13</v>
      </c>
      <c r="D55" s="3" t="s">
        <v>37</v>
      </c>
      <c r="E55" s="3" t="s">
        <v>280</v>
      </c>
      <c r="F55" s="2">
        <v>1250</v>
      </c>
      <c r="G55" s="2">
        <v>47.48</v>
      </c>
      <c r="H55" s="2">
        <v>0.28999999999999998</v>
      </c>
    </row>
    <row r="56" spans="2:8">
      <c r="B56" s="3" t="s">
        <v>1524</v>
      </c>
      <c r="C56" s="14" t="s">
        <v>13</v>
      </c>
      <c r="D56" s="3" t="s">
        <v>62</v>
      </c>
      <c r="E56" s="3" t="s">
        <v>1523</v>
      </c>
      <c r="F56" s="2">
        <v>4240</v>
      </c>
      <c r="G56" s="2">
        <v>45.04</v>
      </c>
      <c r="H56" s="2">
        <v>0.27</v>
      </c>
    </row>
    <row r="57" spans="2:8">
      <c r="B57" s="3" t="s">
        <v>1522</v>
      </c>
      <c r="C57" s="14" t="s">
        <v>13</v>
      </c>
      <c r="D57" s="3" t="s">
        <v>43</v>
      </c>
      <c r="E57" s="3" t="s">
        <v>1521</v>
      </c>
      <c r="F57" s="2">
        <v>3080</v>
      </c>
      <c r="G57" s="2">
        <v>44.98</v>
      </c>
      <c r="H57" s="2">
        <v>0.27</v>
      </c>
    </row>
    <row r="58" spans="2:8">
      <c r="B58" s="3" t="s">
        <v>1520</v>
      </c>
      <c r="C58" s="14" t="s">
        <v>13</v>
      </c>
      <c r="D58" s="3" t="s">
        <v>32</v>
      </c>
      <c r="E58" s="3" t="s">
        <v>1519</v>
      </c>
      <c r="F58" s="2">
        <v>15000</v>
      </c>
      <c r="G58" s="2">
        <v>44.15</v>
      </c>
      <c r="H58" s="2">
        <v>0.27</v>
      </c>
    </row>
    <row r="59" spans="2:8">
      <c r="B59" s="3" t="s">
        <v>1518</v>
      </c>
      <c r="C59" s="14" t="s">
        <v>13</v>
      </c>
      <c r="D59" s="3" t="s">
        <v>37</v>
      </c>
      <c r="E59" s="3" t="s">
        <v>279</v>
      </c>
      <c r="F59" s="2">
        <v>1000</v>
      </c>
      <c r="G59" s="2">
        <v>24.99</v>
      </c>
      <c r="H59" s="2">
        <v>0.15</v>
      </c>
    </row>
    <row r="60" spans="2:8">
      <c r="B60" s="8" t="s">
        <v>64</v>
      </c>
      <c r="C60" s="16"/>
      <c r="D60" s="8"/>
      <c r="E60" s="8"/>
      <c r="F60" s="10"/>
      <c r="G60" s="10">
        <f>SUM(G10:G59)</f>
        <v>4806.3799999999992</v>
      </c>
      <c r="H60" s="10">
        <f>SUM(H10:H59)</f>
        <v>29.289999999999992</v>
      </c>
    </row>
    <row r="61" spans="2:8">
      <c r="B61" s="5" t="s">
        <v>3</v>
      </c>
      <c r="C61" s="15" t="s">
        <v>4</v>
      </c>
      <c r="D61" s="5" t="s">
        <v>65</v>
      </c>
      <c r="E61" s="5" t="s">
        <v>6</v>
      </c>
      <c r="F61" s="7" t="s">
        <v>7</v>
      </c>
      <c r="G61" s="7" t="s">
        <v>8</v>
      </c>
      <c r="H61" s="7" t="s">
        <v>9</v>
      </c>
    </row>
    <row r="62" spans="2:8">
      <c r="B62" s="8" t="s">
        <v>66</v>
      </c>
    </row>
    <row r="63" spans="2:8">
      <c r="B63" s="8" t="s">
        <v>12</v>
      </c>
    </row>
    <row r="64" spans="2:8">
      <c r="B64" s="8" t="s">
        <v>67</v>
      </c>
    </row>
    <row r="65" spans="2:8">
      <c r="B65" s="3" t="s">
        <v>252</v>
      </c>
      <c r="C65" s="14">
        <v>5.04</v>
      </c>
      <c r="D65" s="3" t="s">
        <v>69</v>
      </c>
      <c r="E65" s="3" t="s">
        <v>253</v>
      </c>
      <c r="F65" s="2">
        <v>2500000</v>
      </c>
      <c r="G65" s="2">
        <v>2652.26</v>
      </c>
      <c r="H65" s="2">
        <v>16.18</v>
      </c>
    </row>
    <row r="66" spans="2:8">
      <c r="B66" s="3" t="s">
        <v>75</v>
      </c>
      <c r="C66" s="14">
        <v>6.03</v>
      </c>
      <c r="D66" s="3" t="s">
        <v>69</v>
      </c>
      <c r="E66" s="3" t="s">
        <v>76</v>
      </c>
      <c r="F66" s="2">
        <v>1000000</v>
      </c>
      <c r="G66" s="2">
        <v>1053.8</v>
      </c>
      <c r="H66" s="2">
        <v>6.43</v>
      </c>
    </row>
    <row r="67" spans="2:8">
      <c r="B67" s="3" t="s">
        <v>363</v>
      </c>
      <c r="C67" s="14">
        <v>4.33</v>
      </c>
      <c r="D67" s="3" t="s">
        <v>69</v>
      </c>
      <c r="E67" s="3" t="s">
        <v>364</v>
      </c>
      <c r="F67" s="2">
        <v>916800</v>
      </c>
      <c r="G67" s="2">
        <v>956.09</v>
      </c>
      <c r="H67" s="2">
        <v>5.83</v>
      </c>
    </row>
    <row r="68" spans="2:8">
      <c r="B68" s="3" t="s">
        <v>1437</v>
      </c>
      <c r="C68" s="14">
        <v>6.29</v>
      </c>
      <c r="D68" s="3" t="s">
        <v>69</v>
      </c>
      <c r="E68" s="3" t="s">
        <v>1436</v>
      </c>
      <c r="F68" s="2">
        <v>550000</v>
      </c>
      <c r="G68" s="2">
        <v>602.52</v>
      </c>
      <c r="H68" s="2">
        <v>3.67</v>
      </c>
    </row>
    <row r="69" spans="2:8">
      <c r="B69" s="3" t="s">
        <v>1517</v>
      </c>
      <c r="C69" s="14">
        <v>5.85</v>
      </c>
      <c r="D69" s="3" t="s">
        <v>69</v>
      </c>
      <c r="E69" s="3" t="s">
        <v>1516</v>
      </c>
      <c r="F69" s="2">
        <v>500000</v>
      </c>
      <c r="G69" s="2">
        <v>546.39</v>
      </c>
      <c r="H69" s="2">
        <v>3.33</v>
      </c>
    </row>
    <row r="70" spans="2:8">
      <c r="B70" s="3" t="s">
        <v>1515</v>
      </c>
      <c r="C70" s="14">
        <v>6.8</v>
      </c>
      <c r="D70" s="3" t="s">
        <v>69</v>
      </c>
      <c r="E70" s="3" t="s">
        <v>1514</v>
      </c>
      <c r="F70" s="2">
        <v>500000</v>
      </c>
      <c r="G70" s="2">
        <v>540.99</v>
      </c>
      <c r="H70" s="2">
        <v>3.3</v>
      </c>
    </row>
    <row r="71" spans="2:8">
      <c r="B71" s="3" t="s">
        <v>974</v>
      </c>
      <c r="C71" s="14">
        <v>3.11</v>
      </c>
      <c r="D71" s="3" t="s">
        <v>69</v>
      </c>
      <c r="E71" s="3" t="s">
        <v>973</v>
      </c>
      <c r="F71" s="2">
        <v>500000</v>
      </c>
      <c r="G71" s="2">
        <v>502.52</v>
      </c>
      <c r="H71" s="2">
        <v>3.06</v>
      </c>
    </row>
    <row r="72" spans="2:8">
      <c r="B72" s="3" t="s">
        <v>1513</v>
      </c>
      <c r="C72" s="14">
        <v>5.76</v>
      </c>
      <c r="D72" s="3" t="s">
        <v>69</v>
      </c>
      <c r="E72" s="3" t="s">
        <v>1512</v>
      </c>
      <c r="F72" s="2">
        <v>350000</v>
      </c>
      <c r="G72" s="2">
        <v>381.05</v>
      </c>
      <c r="H72" s="2">
        <v>2.3199999999999998</v>
      </c>
    </row>
    <row r="73" spans="2:8">
      <c r="B73" s="8" t="s">
        <v>99</v>
      </c>
      <c r="C73" s="16"/>
      <c r="D73" s="8"/>
      <c r="E73" s="8"/>
      <c r="F73" s="10"/>
      <c r="G73" s="10">
        <f>SUM(G61:G72)</f>
        <v>7235.62</v>
      </c>
      <c r="H73" s="10">
        <f>SUM(H61:H72)</f>
        <v>44.12</v>
      </c>
    </row>
    <row r="74" spans="2:8">
      <c r="B74" s="8" t="s">
        <v>100</v>
      </c>
    </row>
    <row r="75" spans="2:8">
      <c r="B75" s="3" t="s">
        <v>117</v>
      </c>
      <c r="C75" s="14">
        <v>6.25</v>
      </c>
      <c r="D75" s="3" t="s">
        <v>104</v>
      </c>
      <c r="E75" s="3" t="s">
        <v>118</v>
      </c>
      <c r="F75" s="2">
        <v>100</v>
      </c>
      <c r="G75" s="2">
        <v>1037.3499999999999</v>
      </c>
      <c r="H75" s="2">
        <v>6.33</v>
      </c>
    </row>
    <row r="76" spans="2:8">
      <c r="B76" s="3" t="s">
        <v>1511</v>
      </c>
      <c r="C76" s="14">
        <v>4.2</v>
      </c>
      <c r="D76" s="3" t="s">
        <v>1510</v>
      </c>
      <c r="E76" s="3" t="s">
        <v>1509</v>
      </c>
      <c r="F76" s="2">
        <v>50</v>
      </c>
      <c r="G76" s="2">
        <v>528.02</v>
      </c>
      <c r="H76" s="2">
        <v>3.22</v>
      </c>
    </row>
    <row r="77" spans="2:8">
      <c r="B77" s="3" t="s">
        <v>618</v>
      </c>
      <c r="C77" s="14">
        <v>3.75</v>
      </c>
      <c r="D77" s="3" t="s">
        <v>104</v>
      </c>
      <c r="E77" s="3" t="s">
        <v>619</v>
      </c>
      <c r="F77" s="2">
        <v>18</v>
      </c>
      <c r="G77" s="2">
        <v>183.34</v>
      </c>
      <c r="H77" s="2">
        <v>1.1200000000000001</v>
      </c>
    </row>
    <row r="78" spans="2:8">
      <c r="B78" s="3" t="s">
        <v>574</v>
      </c>
      <c r="C78" s="14">
        <v>5.13</v>
      </c>
      <c r="D78" s="3" t="s">
        <v>129</v>
      </c>
      <c r="E78" s="3" t="s">
        <v>575</v>
      </c>
      <c r="F78" s="2">
        <v>3</v>
      </c>
      <c r="G78" s="2">
        <v>37.99</v>
      </c>
      <c r="H78" s="2">
        <v>0.23</v>
      </c>
    </row>
    <row r="79" spans="2:8">
      <c r="B79" s="8" t="s">
        <v>548</v>
      </c>
      <c r="C79" s="16"/>
      <c r="D79" s="8"/>
      <c r="E79" s="8"/>
      <c r="F79" s="10"/>
      <c r="G79" s="10">
        <f>SUM(G74:G78)</f>
        <v>1786.6999999999998</v>
      </c>
      <c r="H79" s="10">
        <f>SUM(H74:H78)</f>
        <v>10.900000000000002</v>
      </c>
    </row>
    <row r="80" spans="2:8">
      <c r="B80" s="8" t="s">
        <v>549</v>
      </c>
      <c r="C80" s="16"/>
      <c r="D80" s="8"/>
      <c r="E80" s="8"/>
      <c r="F80" s="10"/>
      <c r="G80" s="10">
        <v>2484</v>
      </c>
      <c r="H80" s="10">
        <v>15.15</v>
      </c>
    </row>
    <row r="81" spans="2:8">
      <c r="B81" s="8" t="s">
        <v>153</v>
      </c>
      <c r="C81" s="16"/>
      <c r="D81" s="8"/>
      <c r="E81" s="8"/>
      <c r="F81" s="10"/>
      <c r="G81" s="10">
        <v>16312.7</v>
      </c>
      <c r="H81" s="10">
        <v>99.49</v>
      </c>
    </row>
    <row r="82" spans="2:8">
      <c r="B82" s="8" t="s">
        <v>405</v>
      </c>
      <c r="C82" s="16"/>
      <c r="D82" s="8"/>
      <c r="E82" s="8"/>
      <c r="F82" s="10"/>
      <c r="G82" s="10">
        <v>84.269478199999867</v>
      </c>
      <c r="H82" s="10">
        <v>0.51000000000000512</v>
      </c>
    </row>
    <row r="83" spans="2:8">
      <c r="B83" s="8" t="s">
        <v>155</v>
      </c>
      <c r="C83" s="16"/>
      <c r="D83" s="8"/>
      <c r="E83" s="8"/>
      <c r="F83" s="10"/>
      <c r="G83" s="10">
        <v>16396.969478200001</v>
      </c>
      <c r="H83" s="10">
        <v>100</v>
      </c>
    </row>
    <row r="84" spans="2:8">
      <c r="B84" s="3" t="s">
        <v>156</v>
      </c>
    </row>
    <row r="85" spans="2:8">
      <c r="B85" s="3" t="s">
        <v>157</v>
      </c>
    </row>
    <row r="86" spans="2:8">
      <c r="B86" s="8"/>
    </row>
    <row r="87" spans="2:8" ht="25.5">
      <c r="B87" s="11" t="s">
        <v>158</v>
      </c>
      <c r="C87" s="14" t="s">
        <v>159</v>
      </c>
    </row>
    <row r="88" spans="2:8">
      <c r="B88" s="8"/>
    </row>
    <row r="89" spans="2:8">
      <c r="B89" s="8" t="s">
        <v>160</v>
      </c>
    </row>
    <row r="90" spans="2:8">
      <c r="B90" s="8" t="s">
        <v>162</v>
      </c>
    </row>
    <row r="91" spans="2:8">
      <c r="B91" s="8" t="s">
        <v>1508</v>
      </c>
      <c r="C91" s="16"/>
    </row>
    <row r="92" spans="2:8">
      <c r="B92" s="8" t="s">
        <v>1507</v>
      </c>
      <c r="C92" s="16"/>
    </row>
    <row r="93" spans="2:8">
      <c r="B93" s="8" t="s">
        <v>1506</v>
      </c>
      <c r="C93" s="16"/>
    </row>
    <row r="94" spans="2:8">
      <c r="B94" s="8" t="s">
        <v>1505</v>
      </c>
      <c r="C94" s="16"/>
    </row>
    <row r="95" spans="2:8">
      <c r="B95" s="8" t="s">
        <v>175</v>
      </c>
      <c r="C95" s="16"/>
    </row>
    <row r="96" spans="2:8">
      <c r="B96" s="17" t="s">
        <v>1504</v>
      </c>
    </row>
    <row r="97" spans="2:2">
      <c r="B97" s="8" t="s">
        <v>176</v>
      </c>
    </row>
  </sheetData>
  <mergeCells count="2">
    <mergeCell ref="B1:E1"/>
    <mergeCell ref="C3:C6"/>
  </mergeCells>
  <hyperlinks>
    <hyperlink ref="A1" location="Index!A1" display="Index" xr:uid="{6DD6FB68-541F-425B-B8BE-1FD6107349DC}"/>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46405-5037-4810-8278-B272FCDCE987}">
  <dimension ref="A1:L106"/>
  <sheetViews>
    <sheetView workbookViewId="0">
      <selection activeCell="B1" sqref="B1:E1"/>
    </sheetView>
  </sheetViews>
  <sheetFormatPr defaultRowHeight="12.75"/>
  <cols>
    <col min="1" max="1" width="5.42578125" style="3" bestFit="1" customWidth="1"/>
    <col min="2" max="2" width="73.7109375" style="3" bestFit="1" customWidth="1"/>
    <col min="3" max="3" width="20.42578125" style="14" customWidth="1"/>
    <col min="4" max="4" width="27.42578125" style="3" bestFit="1" customWidth="1"/>
    <col min="5" max="5" width="14.140625" style="3" bestFit="1" customWidth="1"/>
    <col min="6" max="6" width="10.5703125" style="2" bestFit="1" customWidth="1"/>
    <col min="7" max="7" width="18.140625" style="2" bestFit="1" customWidth="1"/>
    <col min="8" max="8" width="9.140625" style="2" bestFit="1"/>
    <col min="9" max="256" width="9.140625" style="3"/>
    <col min="257" max="257" width="5.42578125" style="3" bestFit="1" customWidth="1"/>
    <col min="258" max="258" width="73.7109375" style="3" bestFit="1" customWidth="1"/>
    <col min="259" max="259" width="13.140625" style="3" bestFit="1" customWidth="1"/>
    <col min="260" max="260" width="27.42578125" style="3" bestFit="1" customWidth="1"/>
    <col min="261" max="261" width="14.140625" style="3" bestFit="1" customWidth="1"/>
    <col min="262" max="262" width="10.5703125" style="3" bestFit="1" customWidth="1"/>
    <col min="263" max="263" width="18.140625" style="3" bestFit="1" customWidth="1"/>
    <col min="264" max="512" width="9.140625" style="3"/>
    <col min="513" max="513" width="5.42578125" style="3" bestFit="1" customWidth="1"/>
    <col min="514" max="514" width="73.7109375" style="3" bestFit="1" customWidth="1"/>
    <col min="515" max="515" width="13.140625" style="3" bestFit="1" customWidth="1"/>
    <col min="516" max="516" width="27.42578125" style="3" bestFit="1" customWidth="1"/>
    <col min="517" max="517" width="14.140625" style="3" bestFit="1" customWidth="1"/>
    <col min="518" max="518" width="10.5703125" style="3" bestFit="1" customWidth="1"/>
    <col min="519" max="519" width="18.140625" style="3" bestFit="1" customWidth="1"/>
    <col min="520" max="768" width="9.140625" style="3"/>
    <col min="769" max="769" width="5.42578125" style="3" bestFit="1" customWidth="1"/>
    <col min="770" max="770" width="73.7109375" style="3" bestFit="1" customWidth="1"/>
    <col min="771" max="771" width="13.140625" style="3" bestFit="1" customWidth="1"/>
    <col min="772" max="772" width="27.42578125" style="3" bestFit="1" customWidth="1"/>
    <col min="773" max="773" width="14.140625" style="3" bestFit="1" customWidth="1"/>
    <col min="774" max="774" width="10.5703125" style="3" bestFit="1" customWidth="1"/>
    <col min="775" max="775" width="18.140625" style="3" bestFit="1" customWidth="1"/>
    <col min="776" max="1024" width="9.140625" style="3"/>
    <col min="1025" max="1025" width="5.42578125" style="3" bestFit="1" customWidth="1"/>
    <col min="1026" max="1026" width="73.7109375" style="3" bestFit="1" customWidth="1"/>
    <col min="1027" max="1027" width="13.140625" style="3" bestFit="1" customWidth="1"/>
    <col min="1028" max="1028" width="27.42578125" style="3" bestFit="1" customWidth="1"/>
    <col min="1029" max="1029" width="14.140625" style="3" bestFit="1" customWidth="1"/>
    <col min="1030" max="1030" width="10.5703125" style="3" bestFit="1" customWidth="1"/>
    <col min="1031" max="1031" width="18.140625" style="3" bestFit="1" customWidth="1"/>
    <col min="1032" max="1280" width="9.140625" style="3"/>
    <col min="1281" max="1281" width="5.42578125" style="3" bestFit="1" customWidth="1"/>
    <col min="1282" max="1282" width="73.7109375" style="3" bestFit="1" customWidth="1"/>
    <col min="1283" max="1283" width="13.140625" style="3" bestFit="1" customWidth="1"/>
    <col min="1284" max="1284" width="27.42578125" style="3" bestFit="1" customWidth="1"/>
    <col min="1285" max="1285" width="14.140625" style="3" bestFit="1" customWidth="1"/>
    <col min="1286" max="1286" width="10.5703125" style="3" bestFit="1" customWidth="1"/>
    <col min="1287" max="1287" width="18.140625" style="3" bestFit="1" customWidth="1"/>
    <col min="1288" max="1536" width="9.140625" style="3"/>
    <col min="1537" max="1537" width="5.42578125" style="3" bestFit="1" customWidth="1"/>
    <col min="1538" max="1538" width="73.7109375" style="3" bestFit="1" customWidth="1"/>
    <col min="1539" max="1539" width="13.140625" style="3" bestFit="1" customWidth="1"/>
    <col min="1540" max="1540" width="27.42578125" style="3" bestFit="1" customWidth="1"/>
    <col min="1541" max="1541" width="14.140625" style="3" bestFit="1" customWidth="1"/>
    <col min="1542" max="1542" width="10.5703125" style="3" bestFit="1" customWidth="1"/>
    <col min="1543" max="1543" width="18.140625" style="3" bestFit="1" customWidth="1"/>
    <col min="1544" max="1792" width="9.140625" style="3"/>
    <col min="1793" max="1793" width="5.42578125" style="3" bestFit="1" customWidth="1"/>
    <col min="1794" max="1794" width="73.7109375" style="3" bestFit="1" customWidth="1"/>
    <col min="1795" max="1795" width="13.140625" style="3" bestFit="1" customWidth="1"/>
    <col min="1796" max="1796" width="27.42578125" style="3" bestFit="1" customWidth="1"/>
    <col min="1797" max="1797" width="14.140625" style="3" bestFit="1" customWidth="1"/>
    <col min="1798" max="1798" width="10.5703125" style="3" bestFit="1" customWidth="1"/>
    <col min="1799" max="1799" width="18.140625" style="3" bestFit="1" customWidth="1"/>
    <col min="1800" max="2048" width="9.140625" style="3"/>
    <col min="2049" max="2049" width="5.42578125" style="3" bestFit="1" customWidth="1"/>
    <col min="2050" max="2050" width="73.7109375" style="3" bestFit="1" customWidth="1"/>
    <col min="2051" max="2051" width="13.140625" style="3" bestFit="1" customWidth="1"/>
    <col min="2052" max="2052" width="27.42578125" style="3" bestFit="1" customWidth="1"/>
    <col min="2053" max="2053" width="14.140625" style="3" bestFit="1" customWidth="1"/>
    <col min="2054" max="2054" width="10.5703125" style="3" bestFit="1" customWidth="1"/>
    <col min="2055" max="2055" width="18.140625" style="3" bestFit="1" customWidth="1"/>
    <col min="2056" max="2304" width="9.140625" style="3"/>
    <col min="2305" max="2305" width="5.42578125" style="3" bestFit="1" customWidth="1"/>
    <col min="2306" max="2306" width="73.7109375" style="3" bestFit="1" customWidth="1"/>
    <col min="2307" max="2307" width="13.140625" style="3" bestFit="1" customWidth="1"/>
    <col min="2308" max="2308" width="27.42578125" style="3" bestFit="1" customWidth="1"/>
    <col min="2309" max="2309" width="14.140625" style="3" bestFit="1" customWidth="1"/>
    <col min="2310" max="2310" width="10.5703125" style="3" bestFit="1" customWidth="1"/>
    <col min="2311" max="2311" width="18.140625" style="3" bestFit="1" customWidth="1"/>
    <col min="2312" max="2560" width="9.140625" style="3"/>
    <col min="2561" max="2561" width="5.42578125" style="3" bestFit="1" customWidth="1"/>
    <col min="2562" max="2562" width="73.7109375" style="3" bestFit="1" customWidth="1"/>
    <col min="2563" max="2563" width="13.140625" style="3" bestFit="1" customWidth="1"/>
    <col min="2564" max="2564" width="27.42578125" style="3" bestFit="1" customWidth="1"/>
    <col min="2565" max="2565" width="14.140625" style="3" bestFit="1" customWidth="1"/>
    <col min="2566" max="2566" width="10.5703125" style="3" bestFit="1" customWidth="1"/>
    <col min="2567" max="2567" width="18.140625" style="3" bestFit="1" customWidth="1"/>
    <col min="2568" max="2816" width="9.140625" style="3"/>
    <col min="2817" max="2817" width="5.42578125" style="3" bestFit="1" customWidth="1"/>
    <col min="2818" max="2818" width="73.7109375" style="3" bestFit="1" customWidth="1"/>
    <col min="2819" max="2819" width="13.140625" style="3" bestFit="1" customWidth="1"/>
    <col min="2820" max="2820" width="27.42578125" style="3" bestFit="1" customWidth="1"/>
    <col min="2821" max="2821" width="14.140625" style="3" bestFit="1" customWidth="1"/>
    <col min="2822" max="2822" width="10.5703125" style="3" bestFit="1" customWidth="1"/>
    <col min="2823" max="2823" width="18.140625" style="3" bestFit="1" customWidth="1"/>
    <col min="2824" max="3072" width="9.140625" style="3"/>
    <col min="3073" max="3073" width="5.42578125" style="3" bestFit="1" customWidth="1"/>
    <col min="3074" max="3074" width="73.7109375" style="3" bestFit="1" customWidth="1"/>
    <col min="3075" max="3075" width="13.140625" style="3" bestFit="1" customWidth="1"/>
    <col min="3076" max="3076" width="27.42578125" style="3" bestFit="1" customWidth="1"/>
    <col min="3077" max="3077" width="14.140625" style="3" bestFit="1" customWidth="1"/>
    <col min="3078" max="3078" width="10.5703125" style="3" bestFit="1" customWidth="1"/>
    <col min="3079" max="3079" width="18.140625" style="3" bestFit="1" customWidth="1"/>
    <col min="3080" max="3328" width="9.140625" style="3"/>
    <col min="3329" max="3329" width="5.42578125" style="3" bestFit="1" customWidth="1"/>
    <col min="3330" max="3330" width="73.7109375" style="3" bestFit="1" customWidth="1"/>
    <col min="3331" max="3331" width="13.140625" style="3" bestFit="1" customWidth="1"/>
    <col min="3332" max="3332" width="27.42578125" style="3" bestFit="1" customWidth="1"/>
    <col min="3333" max="3333" width="14.140625" style="3" bestFit="1" customWidth="1"/>
    <col min="3334" max="3334" width="10.5703125" style="3" bestFit="1" customWidth="1"/>
    <col min="3335" max="3335" width="18.140625" style="3" bestFit="1" customWidth="1"/>
    <col min="3336" max="3584" width="9.140625" style="3"/>
    <col min="3585" max="3585" width="5.42578125" style="3" bestFit="1" customWidth="1"/>
    <col min="3586" max="3586" width="73.7109375" style="3" bestFit="1" customWidth="1"/>
    <col min="3587" max="3587" width="13.140625" style="3" bestFit="1" customWidth="1"/>
    <col min="3588" max="3588" width="27.42578125" style="3" bestFit="1" customWidth="1"/>
    <col min="3589" max="3589" width="14.140625" style="3" bestFit="1" customWidth="1"/>
    <col min="3590" max="3590" width="10.5703125" style="3" bestFit="1" customWidth="1"/>
    <col min="3591" max="3591" width="18.140625" style="3" bestFit="1" customWidth="1"/>
    <col min="3592" max="3840" width="9.140625" style="3"/>
    <col min="3841" max="3841" width="5.42578125" style="3" bestFit="1" customWidth="1"/>
    <col min="3842" max="3842" width="73.7109375" style="3" bestFit="1" customWidth="1"/>
    <col min="3843" max="3843" width="13.140625" style="3" bestFit="1" customWidth="1"/>
    <col min="3844" max="3844" width="27.42578125" style="3" bestFit="1" customWidth="1"/>
    <col min="3845" max="3845" width="14.140625" style="3" bestFit="1" customWidth="1"/>
    <col min="3846" max="3846" width="10.5703125" style="3" bestFit="1" customWidth="1"/>
    <col min="3847" max="3847" width="18.140625" style="3" bestFit="1" customWidth="1"/>
    <col min="3848" max="4096" width="9.140625" style="3"/>
    <col min="4097" max="4097" width="5.42578125" style="3" bestFit="1" customWidth="1"/>
    <col min="4098" max="4098" width="73.7109375" style="3" bestFit="1" customWidth="1"/>
    <col min="4099" max="4099" width="13.140625" style="3" bestFit="1" customWidth="1"/>
    <col min="4100" max="4100" width="27.42578125" style="3" bestFit="1" customWidth="1"/>
    <col min="4101" max="4101" width="14.140625" style="3" bestFit="1" customWidth="1"/>
    <col min="4102" max="4102" width="10.5703125" style="3" bestFit="1" customWidth="1"/>
    <col min="4103" max="4103" width="18.140625" style="3" bestFit="1" customWidth="1"/>
    <col min="4104" max="4352" width="9.140625" style="3"/>
    <col min="4353" max="4353" width="5.42578125" style="3" bestFit="1" customWidth="1"/>
    <col min="4354" max="4354" width="73.7109375" style="3" bestFit="1" customWidth="1"/>
    <col min="4355" max="4355" width="13.140625" style="3" bestFit="1" customWidth="1"/>
    <col min="4356" max="4356" width="27.42578125" style="3" bestFit="1" customWidth="1"/>
    <col min="4357" max="4357" width="14.140625" style="3" bestFit="1" customWidth="1"/>
    <col min="4358" max="4358" width="10.5703125" style="3" bestFit="1" customWidth="1"/>
    <col min="4359" max="4359" width="18.140625" style="3" bestFit="1" customWidth="1"/>
    <col min="4360" max="4608" width="9.140625" style="3"/>
    <col min="4609" max="4609" width="5.42578125" style="3" bestFit="1" customWidth="1"/>
    <col min="4610" max="4610" width="73.7109375" style="3" bestFit="1" customWidth="1"/>
    <col min="4611" max="4611" width="13.140625" style="3" bestFit="1" customWidth="1"/>
    <col min="4612" max="4612" width="27.42578125" style="3" bestFit="1" customWidth="1"/>
    <col min="4613" max="4613" width="14.140625" style="3" bestFit="1" customWidth="1"/>
    <col min="4614" max="4614" width="10.5703125" style="3" bestFit="1" customWidth="1"/>
    <col min="4615" max="4615" width="18.140625" style="3" bestFit="1" customWidth="1"/>
    <col min="4616" max="4864" width="9.140625" style="3"/>
    <col min="4865" max="4865" width="5.42578125" style="3" bestFit="1" customWidth="1"/>
    <col min="4866" max="4866" width="73.7109375" style="3" bestFit="1" customWidth="1"/>
    <col min="4867" max="4867" width="13.140625" style="3" bestFit="1" customWidth="1"/>
    <col min="4868" max="4868" width="27.42578125" style="3" bestFit="1" customWidth="1"/>
    <col min="4869" max="4869" width="14.140625" style="3" bestFit="1" customWidth="1"/>
    <col min="4870" max="4870" width="10.5703125" style="3" bestFit="1" customWidth="1"/>
    <col min="4871" max="4871" width="18.140625" style="3" bestFit="1" customWidth="1"/>
    <col min="4872" max="5120" width="9.140625" style="3"/>
    <col min="5121" max="5121" width="5.42578125" style="3" bestFit="1" customWidth="1"/>
    <col min="5122" max="5122" width="73.7109375" style="3" bestFit="1" customWidth="1"/>
    <col min="5123" max="5123" width="13.140625" style="3" bestFit="1" customWidth="1"/>
    <col min="5124" max="5124" width="27.42578125" style="3" bestFit="1" customWidth="1"/>
    <col min="5125" max="5125" width="14.140625" style="3" bestFit="1" customWidth="1"/>
    <col min="5126" max="5126" width="10.5703125" style="3" bestFit="1" customWidth="1"/>
    <col min="5127" max="5127" width="18.140625" style="3" bestFit="1" customWidth="1"/>
    <col min="5128" max="5376" width="9.140625" style="3"/>
    <col min="5377" max="5377" width="5.42578125" style="3" bestFit="1" customWidth="1"/>
    <col min="5378" max="5378" width="73.7109375" style="3" bestFit="1" customWidth="1"/>
    <col min="5379" max="5379" width="13.140625" style="3" bestFit="1" customWidth="1"/>
    <col min="5380" max="5380" width="27.42578125" style="3" bestFit="1" customWidth="1"/>
    <col min="5381" max="5381" width="14.140625" style="3" bestFit="1" customWidth="1"/>
    <col min="5382" max="5382" width="10.5703125" style="3" bestFit="1" customWidth="1"/>
    <col min="5383" max="5383" width="18.140625" style="3" bestFit="1" customWidth="1"/>
    <col min="5384" max="5632" width="9.140625" style="3"/>
    <col min="5633" max="5633" width="5.42578125" style="3" bestFit="1" customWidth="1"/>
    <col min="5634" max="5634" width="73.7109375" style="3" bestFit="1" customWidth="1"/>
    <col min="5635" max="5635" width="13.140625" style="3" bestFit="1" customWidth="1"/>
    <col min="5636" max="5636" width="27.42578125" style="3" bestFit="1" customWidth="1"/>
    <col min="5637" max="5637" width="14.140625" style="3" bestFit="1" customWidth="1"/>
    <col min="5638" max="5638" width="10.5703125" style="3" bestFit="1" customWidth="1"/>
    <col min="5639" max="5639" width="18.140625" style="3" bestFit="1" customWidth="1"/>
    <col min="5640" max="5888" width="9.140625" style="3"/>
    <col min="5889" max="5889" width="5.42578125" style="3" bestFit="1" customWidth="1"/>
    <col min="5890" max="5890" width="73.7109375" style="3" bestFit="1" customWidth="1"/>
    <col min="5891" max="5891" width="13.140625" style="3" bestFit="1" customWidth="1"/>
    <col min="5892" max="5892" width="27.42578125" style="3" bestFit="1" customWidth="1"/>
    <col min="5893" max="5893" width="14.140625" style="3" bestFit="1" customWidth="1"/>
    <col min="5894" max="5894" width="10.5703125" style="3" bestFit="1" customWidth="1"/>
    <col min="5895" max="5895" width="18.140625" style="3" bestFit="1" customWidth="1"/>
    <col min="5896" max="6144" width="9.140625" style="3"/>
    <col min="6145" max="6145" width="5.42578125" style="3" bestFit="1" customWidth="1"/>
    <col min="6146" max="6146" width="73.7109375" style="3" bestFit="1" customWidth="1"/>
    <col min="6147" max="6147" width="13.140625" style="3" bestFit="1" customWidth="1"/>
    <col min="6148" max="6148" width="27.42578125" style="3" bestFit="1" customWidth="1"/>
    <col min="6149" max="6149" width="14.140625" style="3" bestFit="1" customWidth="1"/>
    <col min="6150" max="6150" width="10.5703125" style="3" bestFit="1" customWidth="1"/>
    <col min="6151" max="6151" width="18.140625" style="3" bestFit="1" customWidth="1"/>
    <col min="6152" max="6400" width="9.140625" style="3"/>
    <col min="6401" max="6401" width="5.42578125" style="3" bestFit="1" customWidth="1"/>
    <col min="6402" max="6402" width="73.7109375" style="3" bestFit="1" customWidth="1"/>
    <col min="6403" max="6403" width="13.140625" style="3" bestFit="1" customWidth="1"/>
    <col min="6404" max="6404" width="27.42578125" style="3" bestFit="1" customWidth="1"/>
    <col min="6405" max="6405" width="14.140625" style="3" bestFit="1" customWidth="1"/>
    <col min="6406" max="6406" width="10.5703125" style="3" bestFit="1" customWidth="1"/>
    <col min="6407" max="6407" width="18.140625" style="3" bestFit="1" customWidth="1"/>
    <col min="6408" max="6656" width="9.140625" style="3"/>
    <col min="6657" max="6657" width="5.42578125" style="3" bestFit="1" customWidth="1"/>
    <col min="6658" max="6658" width="73.7109375" style="3" bestFit="1" customWidth="1"/>
    <col min="6659" max="6659" width="13.140625" style="3" bestFit="1" customWidth="1"/>
    <col min="6660" max="6660" width="27.42578125" style="3" bestFit="1" customWidth="1"/>
    <col min="6661" max="6661" width="14.140625" style="3" bestFit="1" customWidth="1"/>
    <col min="6662" max="6662" width="10.5703125" style="3" bestFit="1" customWidth="1"/>
    <col min="6663" max="6663" width="18.140625" style="3" bestFit="1" customWidth="1"/>
    <col min="6664" max="6912" width="9.140625" style="3"/>
    <col min="6913" max="6913" width="5.42578125" style="3" bestFit="1" customWidth="1"/>
    <col min="6914" max="6914" width="73.7109375" style="3" bestFit="1" customWidth="1"/>
    <col min="6915" max="6915" width="13.140625" style="3" bestFit="1" customWidth="1"/>
    <col min="6916" max="6916" width="27.42578125" style="3" bestFit="1" customWidth="1"/>
    <col min="6917" max="6917" width="14.140625" style="3" bestFit="1" customWidth="1"/>
    <col min="6918" max="6918" width="10.5703125" style="3" bestFit="1" customWidth="1"/>
    <col min="6919" max="6919" width="18.140625" style="3" bestFit="1" customWidth="1"/>
    <col min="6920" max="7168" width="9.140625" style="3"/>
    <col min="7169" max="7169" width="5.42578125" style="3" bestFit="1" customWidth="1"/>
    <col min="7170" max="7170" width="73.7109375" style="3" bestFit="1" customWidth="1"/>
    <col min="7171" max="7171" width="13.140625" style="3" bestFit="1" customWidth="1"/>
    <col min="7172" max="7172" width="27.42578125" style="3" bestFit="1" customWidth="1"/>
    <col min="7173" max="7173" width="14.140625" style="3" bestFit="1" customWidth="1"/>
    <col min="7174" max="7174" width="10.5703125" style="3" bestFit="1" customWidth="1"/>
    <col min="7175" max="7175" width="18.140625" style="3" bestFit="1" customWidth="1"/>
    <col min="7176" max="7424" width="9.140625" style="3"/>
    <col min="7425" max="7425" width="5.42578125" style="3" bestFit="1" customWidth="1"/>
    <col min="7426" max="7426" width="73.7109375" style="3" bestFit="1" customWidth="1"/>
    <col min="7427" max="7427" width="13.140625" style="3" bestFit="1" customWidth="1"/>
    <col min="7428" max="7428" width="27.42578125" style="3" bestFit="1" customWidth="1"/>
    <col min="7429" max="7429" width="14.140625" style="3" bestFit="1" customWidth="1"/>
    <col min="7430" max="7430" width="10.5703125" style="3" bestFit="1" customWidth="1"/>
    <col min="7431" max="7431" width="18.140625" style="3" bestFit="1" customWidth="1"/>
    <col min="7432" max="7680" width="9.140625" style="3"/>
    <col min="7681" max="7681" width="5.42578125" style="3" bestFit="1" customWidth="1"/>
    <col min="7682" max="7682" width="73.7109375" style="3" bestFit="1" customWidth="1"/>
    <col min="7683" max="7683" width="13.140625" style="3" bestFit="1" customWidth="1"/>
    <col min="7684" max="7684" width="27.42578125" style="3" bestFit="1" customWidth="1"/>
    <col min="7685" max="7685" width="14.140625" style="3" bestFit="1" customWidth="1"/>
    <col min="7686" max="7686" width="10.5703125" style="3" bestFit="1" customWidth="1"/>
    <col min="7687" max="7687" width="18.140625" style="3" bestFit="1" customWidth="1"/>
    <col min="7688" max="7936" width="9.140625" style="3"/>
    <col min="7937" max="7937" width="5.42578125" style="3" bestFit="1" customWidth="1"/>
    <col min="7938" max="7938" width="73.7109375" style="3" bestFit="1" customWidth="1"/>
    <col min="7939" max="7939" width="13.140625" style="3" bestFit="1" customWidth="1"/>
    <col min="7940" max="7940" width="27.42578125" style="3" bestFit="1" customWidth="1"/>
    <col min="7941" max="7941" width="14.140625" style="3" bestFit="1" customWidth="1"/>
    <col min="7942" max="7942" width="10.5703125" style="3" bestFit="1" customWidth="1"/>
    <col min="7943" max="7943" width="18.140625" style="3" bestFit="1" customWidth="1"/>
    <col min="7944" max="8192" width="9.140625" style="3"/>
    <col min="8193" max="8193" width="5.42578125" style="3" bestFit="1" customWidth="1"/>
    <col min="8194" max="8194" width="73.7109375" style="3" bestFit="1" customWidth="1"/>
    <col min="8195" max="8195" width="13.140625" style="3" bestFit="1" customWidth="1"/>
    <col min="8196" max="8196" width="27.42578125" style="3" bestFit="1" customWidth="1"/>
    <col min="8197" max="8197" width="14.140625" style="3" bestFit="1" customWidth="1"/>
    <col min="8198" max="8198" width="10.5703125" style="3" bestFit="1" customWidth="1"/>
    <col min="8199" max="8199" width="18.140625" style="3" bestFit="1" customWidth="1"/>
    <col min="8200" max="8448" width="9.140625" style="3"/>
    <col min="8449" max="8449" width="5.42578125" style="3" bestFit="1" customWidth="1"/>
    <col min="8450" max="8450" width="73.7109375" style="3" bestFit="1" customWidth="1"/>
    <col min="8451" max="8451" width="13.140625" style="3" bestFit="1" customWidth="1"/>
    <col min="8452" max="8452" width="27.42578125" style="3" bestFit="1" customWidth="1"/>
    <col min="8453" max="8453" width="14.140625" style="3" bestFit="1" customWidth="1"/>
    <col min="8454" max="8454" width="10.5703125" style="3" bestFit="1" customWidth="1"/>
    <col min="8455" max="8455" width="18.140625" style="3" bestFit="1" customWidth="1"/>
    <col min="8456" max="8704" width="9.140625" style="3"/>
    <col min="8705" max="8705" width="5.42578125" style="3" bestFit="1" customWidth="1"/>
    <col min="8706" max="8706" width="73.7109375" style="3" bestFit="1" customWidth="1"/>
    <col min="8707" max="8707" width="13.140625" style="3" bestFit="1" customWidth="1"/>
    <col min="8708" max="8708" width="27.42578125" style="3" bestFit="1" customWidth="1"/>
    <col min="8709" max="8709" width="14.140625" style="3" bestFit="1" customWidth="1"/>
    <col min="8710" max="8710" width="10.5703125" style="3" bestFit="1" customWidth="1"/>
    <col min="8711" max="8711" width="18.140625" style="3" bestFit="1" customWidth="1"/>
    <col min="8712" max="8960" width="9.140625" style="3"/>
    <col min="8961" max="8961" width="5.42578125" style="3" bestFit="1" customWidth="1"/>
    <col min="8962" max="8962" width="73.7109375" style="3" bestFit="1" customWidth="1"/>
    <col min="8963" max="8963" width="13.140625" style="3" bestFit="1" customWidth="1"/>
    <col min="8964" max="8964" width="27.42578125" style="3" bestFit="1" customWidth="1"/>
    <col min="8965" max="8965" width="14.140625" style="3" bestFit="1" customWidth="1"/>
    <col min="8966" max="8966" width="10.5703125" style="3" bestFit="1" customWidth="1"/>
    <col min="8967" max="8967" width="18.140625" style="3" bestFit="1" customWidth="1"/>
    <col min="8968" max="9216" width="9.140625" style="3"/>
    <col min="9217" max="9217" width="5.42578125" style="3" bestFit="1" customWidth="1"/>
    <col min="9218" max="9218" width="73.7109375" style="3" bestFit="1" customWidth="1"/>
    <col min="9219" max="9219" width="13.140625" style="3" bestFit="1" customWidth="1"/>
    <col min="9220" max="9220" width="27.42578125" style="3" bestFit="1" customWidth="1"/>
    <col min="9221" max="9221" width="14.140625" style="3" bestFit="1" customWidth="1"/>
    <col min="9222" max="9222" width="10.5703125" style="3" bestFit="1" customWidth="1"/>
    <col min="9223" max="9223" width="18.140625" style="3" bestFit="1" customWidth="1"/>
    <col min="9224" max="9472" width="9.140625" style="3"/>
    <col min="9473" max="9473" width="5.42578125" style="3" bestFit="1" customWidth="1"/>
    <col min="9474" max="9474" width="73.7109375" style="3" bestFit="1" customWidth="1"/>
    <col min="9475" max="9475" width="13.140625" style="3" bestFit="1" customWidth="1"/>
    <col min="9476" max="9476" width="27.42578125" style="3" bestFit="1" customWidth="1"/>
    <col min="9477" max="9477" width="14.140625" style="3" bestFit="1" customWidth="1"/>
    <col min="9478" max="9478" width="10.5703125" style="3" bestFit="1" customWidth="1"/>
    <col min="9479" max="9479" width="18.140625" style="3" bestFit="1" customWidth="1"/>
    <col min="9480" max="9728" width="9.140625" style="3"/>
    <col min="9729" max="9729" width="5.42578125" style="3" bestFit="1" customWidth="1"/>
    <col min="9730" max="9730" width="73.7109375" style="3" bestFit="1" customWidth="1"/>
    <col min="9731" max="9731" width="13.140625" style="3" bestFit="1" customWidth="1"/>
    <col min="9732" max="9732" width="27.42578125" style="3" bestFit="1" customWidth="1"/>
    <col min="9733" max="9733" width="14.140625" style="3" bestFit="1" customWidth="1"/>
    <col min="9734" max="9734" width="10.5703125" style="3" bestFit="1" customWidth="1"/>
    <col min="9735" max="9735" width="18.140625" style="3" bestFit="1" customWidth="1"/>
    <col min="9736" max="9984" width="9.140625" style="3"/>
    <col min="9985" max="9985" width="5.42578125" style="3" bestFit="1" customWidth="1"/>
    <col min="9986" max="9986" width="73.7109375" style="3" bestFit="1" customWidth="1"/>
    <col min="9987" max="9987" width="13.140625" style="3" bestFit="1" customWidth="1"/>
    <col min="9988" max="9988" width="27.42578125" style="3" bestFit="1" customWidth="1"/>
    <col min="9989" max="9989" width="14.140625" style="3" bestFit="1" customWidth="1"/>
    <col min="9990" max="9990" width="10.5703125" style="3" bestFit="1" customWidth="1"/>
    <col min="9991" max="9991" width="18.140625" style="3" bestFit="1" customWidth="1"/>
    <col min="9992" max="10240" width="9.140625" style="3"/>
    <col min="10241" max="10241" width="5.42578125" style="3" bestFit="1" customWidth="1"/>
    <col min="10242" max="10242" width="73.7109375" style="3" bestFit="1" customWidth="1"/>
    <col min="10243" max="10243" width="13.140625" style="3" bestFit="1" customWidth="1"/>
    <col min="10244" max="10244" width="27.42578125" style="3" bestFit="1" customWidth="1"/>
    <col min="10245" max="10245" width="14.140625" style="3" bestFit="1" customWidth="1"/>
    <col min="10246" max="10246" width="10.5703125" style="3" bestFit="1" customWidth="1"/>
    <col min="10247" max="10247" width="18.140625" style="3" bestFit="1" customWidth="1"/>
    <col min="10248" max="10496" width="9.140625" style="3"/>
    <col min="10497" max="10497" width="5.42578125" style="3" bestFit="1" customWidth="1"/>
    <col min="10498" max="10498" width="73.7109375" style="3" bestFit="1" customWidth="1"/>
    <col min="10499" max="10499" width="13.140625" style="3" bestFit="1" customWidth="1"/>
    <col min="10500" max="10500" width="27.42578125" style="3" bestFit="1" customWidth="1"/>
    <col min="10501" max="10501" width="14.140625" style="3" bestFit="1" customWidth="1"/>
    <col min="10502" max="10502" width="10.5703125" style="3" bestFit="1" customWidth="1"/>
    <col min="10503" max="10503" width="18.140625" style="3" bestFit="1" customWidth="1"/>
    <col min="10504" max="10752" width="9.140625" style="3"/>
    <col min="10753" max="10753" width="5.42578125" style="3" bestFit="1" customWidth="1"/>
    <col min="10754" max="10754" width="73.7109375" style="3" bestFit="1" customWidth="1"/>
    <col min="10755" max="10755" width="13.140625" style="3" bestFit="1" customWidth="1"/>
    <col min="10756" max="10756" width="27.42578125" style="3" bestFit="1" customWidth="1"/>
    <col min="10757" max="10757" width="14.140625" style="3" bestFit="1" customWidth="1"/>
    <col min="10758" max="10758" width="10.5703125" style="3" bestFit="1" customWidth="1"/>
    <col min="10759" max="10759" width="18.140625" style="3" bestFit="1" customWidth="1"/>
    <col min="10760" max="11008" width="9.140625" style="3"/>
    <col min="11009" max="11009" width="5.42578125" style="3" bestFit="1" customWidth="1"/>
    <col min="11010" max="11010" width="73.7109375" style="3" bestFit="1" customWidth="1"/>
    <col min="11011" max="11011" width="13.140625" style="3" bestFit="1" customWidth="1"/>
    <col min="11012" max="11012" width="27.42578125" style="3" bestFit="1" customWidth="1"/>
    <col min="11013" max="11013" width="14.140625" style="3" bestFit="1" customWidth="1"/>
    <col min="11014" max="11014" width="10.5703125" style="3" bestFit="1" customWidth="1"/>
    <col min="11015" max="11015" width="18.140625" style="3" bestFit="1" customWidth="1"/>
    <col min="11016" max="11264" width="9.140625" style="3"/>
    <col min="11265" max="11265" width="5.42578125" style="3" bestFit="1" customWidth="1"/>
    <col min="11266" max="11266" width="73.7109375" style="3" bestFit="1" customWidth="1"/>
    <col min="11267" max="11267" width="13.140625" style="3" bestFit="1" customWidth="1"/>
    <col min="11268" max="11268" width="27.42578125" style="3" bestFit="1" customWidth="1"/>
    <col min="11269" max="11269" width="14.140625" style="3" bestFit="1" customWidth="1"/>
    <col min="11270" max="11270" width="10.5703125" style="3" bestFit="1" customWidth="1"/>
    <col min="11271" max="11271" width="18.140625" style="3" bestFit="1" customWidth="1"/>
    <col min="11272" max="11520" width="9.140625" style="3"/>
    <col min="11521" max="11521" width="5.42578125" style="3" bestFit="1" customWidth="1"/>
    <col min="11522" max="11522" width="73.7109375" style="3" bestFit="1" customWidth="1"/>
    <col min="11523" max="11523" width="13.140625" style="3" bestFit="1" customWidth="1"/>
    <col min="11524" max="11524" width="27.42578125" style="3" bestFit="1" customWidth="1"/>
    <col min="11525" max="11525" width="14.140625" style="3" bestFit="1" customWidth="1"/>
    <col min="11526" max="11526" width="10.5703125" style="3" bestFit="1" customWidth="1"/>
    <col min="11527" max="11527" width="18.140625" style="3" bestFit="1" customWidth="1"/>
    <col min="11528" max="11776" width="9.140625" style="3"/>
    <col min="11777" max="11777" width="5.42578125" style="3" bestFit="1" customWidth="1"/>
    <col min="11778" max="11778" width="73.7109375" style="3" bestFit="1" customWidth="1"/>
    <col min="11779" max="11779" width="13.140625" style="3" bestFit="1" customWidth="1"/>
    <col min="11780" max="11780" width="27.42578125" style="3" bestFit="1" customWidth="1"/>
    <col min="11781" max="11781" width="14.140625" style="3" bestFit="1" customWidth="1"/>
    <col min="11782" max="11782" width="10.5703125" style="3" bestFit="1" customWidth="1"/>
    <col min="11783" max="11783" width="18.140625" style="3" bestFit="1" customWidth="1"/>
    <col min="11784" max="12032" width="9.140625" style="3"/>
    <col min="12033" max="12033" width="5.42578125" style="3" bestFit="1" customWidth="1"/>
    <col min="12034" max="12034" width="73.7109375" style="3" bestFit="1" customWidth="1"/>
    <col min="12035" max="12035" width="13.140625" style="3" bestFit="1" customWidth="1"/>
    <col min="12036" max="12036" width="27.42578125" style="3" bestFit="1" customWidth="1"/>
    <col min="12037" max="12037" width="14.140625" style="3" bestFit="1" customWidth="1"/>
    <col min="12038" max="12038" width="10.5703125" style="3" bestFit="1" customWidth="1"/>
    <col min="12039" max="12039" width="18.140625" style="3" bestFit="1" customWidth="1"/>
    <col min="12040" max="12288" width="9.140625" style="3"/>
    <col min="12289" max="12289" width="5.42578125" style="3" bestFit="1" customWidth="1"/>
    <col min="12290" max="12290" width="73.7109375" style="3" bestFit="1" customWidth="1"/>
    <col min="12291" max="12291" width="13.140625" style="3" bestFit="1" customWidth="1"/>
    <col min="12292" max="12292" width="27.42578125" style="3" bestFit="1" customWidth="1"/>
    <col min="12293" max="12293" width="14.140625" style="3" bestFit="1" customWidth="1"/>
    <col min="12294" max="12294" width="10.5703125" style="3" bestFit="1" customWidth="1"/>
    <col min="12295" max="12295" width="18.140625" style="3" bestFit="1" customWidth="1"/>
    <col min="12296" max="12544" width="9.140625" style="3"/>
    <col min="12545" max="12545" width="5.42578125" style="3" bestFit="1" customWidth="1"/>
    <col min="12546" max="12546" width="73.7109375" style="3" bestFit="1" customWidth="1"/>
    <col min="12547" max="12547" width="13.140625" style="3" bestFit="1" customWidth="1"/>
    <col min="12548" max="12548" width="27.42578125" style="3" bestFit="1" customWidth="1"/>
    <col min="12549" max="12549" width="14.140625" style="3" bestFit="1" customWidth="1"/>
    <col min="12550" max="12550" width="10.5703125" style="3" bestFit="1" customWidth="1"/>
    <col min="12551" max="12551" width="18.140625" style="3" bestFit="1" customWidth="1"/>
    <col min="12552" max="12800" width="9.140625" style="3"/>
    <col min="12801" max="12801" width="5.42578125" style="3" bestFit="1" customWidth="1"/>
    <col min="12802" max="12802" width="73.7109375" style="3" bestFit="1" customWidth="1"/>
    <col min="12803" max="12803" width="13.140625" style="3" bestFit="1" customWidth="1"/>
    <col min="12804" max="12804" width="27.42578125" style="3" bestFit="1" customWidth="1"/>
    <col min="12805" max="12805" width="14.140625" style="3" bestFit="1" customWidth="1"/>
    <col min="12806" max="12806" width="10.5703125" style="3" bestFit="1" customWidth="1"/>
    <col min="12807" max="12807" width="18.140625" style="3" bestFit="1" customWidth="1"/>
    <col min="12808" max="13056" width="9.140625" style="3"/>
    <col min="13057" max="13057" width="5.42578125" style="3" bestFit="1" customWidth="1"/>
    <col min="13058" max="13058" width="73.7109375" style="3" bestFit="1" customWidth="1"/>
    <col min="13059" max="13059" width="13.140625" style="3" bestFit="1" customWidth="1"/>
    <col min="13060" max="13060" width="27.42578125" style="3" bestFit="1" customWidth="1"/>
    <col min="13061" max="13061" width="14.140625" style="3" bestFit="1" customWidth="1"/>
    <col min="13062" max="13062" width="10.5703125" style="3" bestFit="1" customWidth="1"/>
    <col min="13063" max="13063" width="18.140625" style="3" bestFit="1" customWidth="1"/>
    <col min="13064" max="13312" width="9.140625" style="3"/>
    <col min="13313" max="13313" width="5.42578125" style="3" bestFit="1" customWidth="1"/>
    <col min="13314" max="13314" width="73.7109375" style="3" bestFit="1" customWidth="1"/>
    <col min="13315" max="13315" width="13.140625" style="3" bestFit="1" customWidth="1"/>
    <col min="13316" max="13316" width="27.42578125" style="3" bestFit="1" customWidth="1"/>
    <col min="13317" max="13317" width="14.140625" style="3" bestFit="1" customWidth="1"/>
    <col min="13318" max="13318" width="10.5703125" style="3" bestFit="1" customWidth="1"/>
    <col min="13319" max="13319" width="18.140625" style="3" bestFit="1" customWidth="1"/>
    <col min="13320" max="13568" width="9.140625" style="3"/>
    <col min="13569" max="13569" width="5.42578125" style="3" bestFit="1" customWidth="1"/>
    <col min="13570" max="13570" width="73.7109375" style="3" bestFit="1" customWidth="1"/>
    <col min="13571" max="13571" width="13.140625" style="3" bestFit="1" customWidth="1"/>
    <col min="13572" max="13572" width="27.42578125" style="3" bestFit="1" customWidth="1"/>
    <col min="13573" max="13573" width="14.140625" style="3" bestFit="1" customWidth="1"/>
    <col min="13574" max="13574" width="10.5703125" style="3" bestFit="1" customWidth="1"/>
    <col min="13575" max="13575" width="18.140625" style="3" bestFit="1" customWidth="1"/>
    <col min="13576" max="13824" width="9.140625" style="3"/>
    <col min="13825" max="13825" width="5.42578125" style="3" bestFit="1" customWidth="1"/>
    <col min="13826" max="13826" width="73.7109375" style="3" bestFit="1" customWidth="1"/>
    <col min="13827" max="13827" width="13.140625" style="3" bestFit="1" customWidth="1"/>
    <col min="13828" max="13828" width="27.42578125" style="3" bestFit="1" customWidth="1"/>
    <col min="13829" max="13829" width="14.140625" style="3" bestFit="1" customWidth="1"/>
    <col min="13830" max="13830" width="10.5703125" style="3" bestFit="1" customWidth="1"/>
    <col min="13831" max="13831" width="18.140625" style="3" bestFit="1" customWidth="1"/>
    <col min="13832" max="14080" width="9.140625" style="3"/>
    <col min="14081" max="14081" width="5.42578125" style="3" bestFit="1" customWidth="1"/>
    <col min="14082" max="14082" width="73.7109375" style="3" bestFit="1" customWidth="1"/>
    <col min="14083" max="14083" width="13.140625" style="3" bestFit="1" customWidth="1"/>
    <col min="14084" max="14084" width="27.42578125" style="3" bestFit="1" customWidth="1"/>
    <col min="14085" max="14085" width="14.140625" style="3" bestFit="1" customWidth="1"/>
    <col min="14086" max="14086" width="10.5703125" style="3" bestFit="1" customWidth="1"/>
    <col min="14087" max="14087" width="18.140625" style="3" bestFit="1" customWidth="1"/>
    <col min="14088" max="14336" width="9.140625" style="3"/>
    <col min="14337" max="14337" width="5.42578125" style="3" bestFit="1" customWidth="1"/>
    <col min="14338" max="14338" width="73.7109375" style="3" bestFit="1" customWidth="1"/>
    <col min="14339" max="14339" width="13.140625" style="3" bestFit="1" customWidth="1"/>
    <col min="14340" max="14340" width="27.42578125" style="3" bestFit="1" customWidth="1"/>
    <col min="14341" max="14341" width="14.140625" style="3" bestFit="1" customWidth="1"/>
    <col min="14342" max="14342" width="10.5703125" style="3" bestFit="1" customWidth="1"/>
    <col min="14343" max="14343" width="18.140625" style="3" bestFit="1" customWidth="1"/>
    <col min="14344" max="14592" width="9.140625" style="3"/>
    <col min="14593" max="14593" width="5.42578125" style="3" bestFit="1" customWidth="1"/>
    <col min="14594" max="14594" width="73.7109375" style="3" bestFit="1" customWidth="1"/>
    <col min="14595" max="14595" width="13.140625" style="3" bestFit="1" customWidth="1"/>
    <col min="14596" max="14596" width="27.42578125" style="3" bestFit="1" customWidth="1"/>
    <col min="14597" max="14597" width="14.140625" style="3" bestFit="1" customWidth="1"/>
    <col min="14598" max="14598" width="10.5703125" style="3" bestFit="1" customWidth="1"/>
    <col min="14599" max="14599" width="18.140625" style="3" bestFit="1" customWidth="1"/>
    <col min="14600" max="14848" width="9.140625" style="3"/>
    <col min="14849" max="14849" width="5.42578125" style="3" bestFit="1" customWidth="1"/>
    <col min="14850" max="14850" width="73.7109375" style="3" bestFit="1" customWidth="1"/>
    <col min="14851" max="14851" width="13.140625" style="3" bestFit="1" customWidth="1"/>
    <col min="14852" max="14852" width="27.42578125" style="3" bestFit="1" customWidth="1"/>
    <col min="14853" max="14853" width="14.140625" style="3" bestFit="1" customWidth="1"/>
    <col min="14854" max="14854" width="10.5703125" style="3" bestFit="1" customWidth="1"/>
    <col min="14855" max="14855" width="18.140625" style="3" bestFit="1" customWidth="1"/>
    <col min="14856" max="15104" width="9.140625" style="3"/>
    <col min="15105" max="15105" width="5.42578125" style="3" bestFit="1" customWidth="1"/>
    <col min="15106" max="15106" width="73.7109375" style="3" bestFit="1" customWidth="1"/>
    <col min="15107" max="15107" width="13.140625" style="3" bestFit="1" customWidth="1"/>
    <col min="15108" max="15108" width="27.42578125" style="3" bestFit="1" customWidth="1"/>
    <col min="15109" max="15109" width="14.140625" style="3" bestFit="1" customWidth="1"/>
    <col min="15110" max="15110" width="10.5703125" style="3" bestFit="1" customWidth="1"/>
    <col min="15111" max="15111" width="18.140625" style="3" bestFit="1" customWidth="1"/>
    <col min="15112" max="15360" width="9.140625" style="3"/>
    <col min="15361" max="15361" width="5.42578125" style="3" bestFit="1" customWidth="1"/>
    <col min="15362" max="15362" width="73.7109375" style="3" bestFit="1" customWidth="1"/>
    <col min="15363" max="15363" width="13.140625" style="3" bestFit="1" customWidth="1"/>
    <col min="15364" max="15364" width="27.42578125" style="3" bestFit="1" customWidth="1"/>
    <col min="15365" max="15365" width="14.140625" style="3" bestFit="1" customWidth="1"/>
    <col min="15366" max="15366" width="10.5703125" style="3" bestFit="1" customWidth="1"/>
    <col min="15367" max="15367" width="18.140625" style="3" bestFit="1" customWidth="1"/>
    <col min="15368" max="15616" width="9.140625" style="3"/>
    <col min="15617" max="15617" width="5.42578125" style="3" bestFit="1" customWidth="1"/>
    <col min="15618" max="15618" width="73.7109375" style="3" bestFit="1" customWidth="1"/>
    <col min="15619" max="15619" width="13.140625" style="3" bestFit="1" customWidth="1"/>
    <col min="15620" max="15620" width="27.42578125" style="3" bestFit="1" customWidth="1"/>
    <col min="15621" max="15621" width="14.140625" style="3" bestFit="1" customWidth="1"/>
    <col min="15622" max="15622" width="10.5703125" style="3" bestFit="1" customWidth="1"/>
    <col min="15623" max="15623" width="18.140625" style="3" bestFit="1" customWidth="1"/>
    <col min="15624" max="15872" width="9.140625" style="3"/>
    <col min="15873" max="15873" width="5.42578125" style="3" bestFit="1" customWidth="1"/>
    <col min="15874" max="15874" width="73.7109375" style="3" bestFit="1" customWidth="1"/>
    <col min="15875" max="15875" width="13.140625" style="3" bestFit="1" customWidth="1"/>
    <col min="15876" max="15876" width="27.42578125" style="3" bestFit="1" customWidth="1"/>
    <col min="15877" max="15877" width="14.140625" style="3" bestFit="1" customWidth="1"/>
    <col min="15878" max="15878" width="10.5703125" style="3" bestFit="1" customWidth="1"/>
    <col min="15879" max="15879" width="18.140625" style="3" bestFit="1" customWidth="1"/>
    <col min="15880" max="16128" width="9.140625" style="3"/>
    <col min="16129" max="16129" width="5.42578125" style="3" bestFit="1" customWidth="1"/>
    <col min="16130" max="16130" width="73.7109375" style="3" bestFit="1" customWidth="1"/>
    <col min="16131" max="16131" width="13.140625" style="3" bestFit="1" customWidth="1"/>
    <col min="16132" max="16132" width="27.42578125" style="3" bestFit="1" customWidth="1"/>
    <col min="16133" max="16133" width="14.140625" style="3" bestFit="1" customWidth="1"/>
    <col min="16134" max="16134" width="10.5703125" style="3" bestFit="1" customWidth="1"/>
    <col min="16135" max="16135" width="18.140625" style="3" bestFit="1" customWidth="1"/>
    <col min="16136" max="16384" width="9.140625" style="3"/>
  </cols>
  <sheetData>
    <row r="1" spans="1:9">
      <c r="A1" s="1" t="s">
        <v>0</v>
      </c>
      <c r="B1" s="263" t="s">
        <v>1612</v>
      </c>
      <c r="C1" s="263"/>
      <c r="D1" s="263"/>
      <c r="E1" s="263"/>
    </row>
    <row r="2" spans="1:9" ht="13.5" thickBot="1"/>
    <row r="3" spans="1:9" ht="15">
      <c r="B3" s="75" t="s">
        <v>2442</v>
      </c>
      <c r="C3" s="288"/>
    </row>
    <row r="4" spans="1:9" ht="30">
      <c r="B4" s="76" t="s">
        <v>2443</v>
      </c>
      <c r="C4" s="289"/>
    </row>
    <row r="5" spans="1:9" ht="15">
      <c r="B5" s="76" t="s">
        <v>2381</v>
      </c>
      <c r="C5" s="289"/>
    </row>
    <row r="6" spans="1:9" ht="45.75" thickBot="1">
      <c r="B6" s="77" t="s">
        <v>2445</v>
      </c>
      <c r="C6" s="290"/>
    </row>
    <row r="8" spans="1:9">
      <c r="B8" s="3" t="s">
        <v>2</v>
      </c>
    </row>
    <row r="10" spans="1:9">
      <c r="B10" s="5" t="s">
        <v>3</v>
      </c>
      <c r="C10" s="15" t="s">
        <v>4</v>
      </c>
      <c r="D10" s="5" t="s">
        <v>5</v>
      </c>
      <c r="E10" s="5" t="s">
        <v>6</v>
      </c>
      <c r="F10" s="7" t="s">
        <v>7</v>
      </c>
      <c r="G10" s="7" t="s">
        <v>8</v>
      </c>
      <c r="H10" s="7" t="s">
        <v>9</v>
      </c>
      <c r="I10" s="8" t="s">
        <v>10</v>
      </c>
    </row>
    <row r="11" spans="1:9">
      <c r="B11" s="8" t="s">
        <v>11</v>
      </c>
    </row>
    <row r="12" spans="1:9">
      <c r="B12" s="8" t="s">
        <v>12</v>
      </c>
    </row>
    <row r="13" spans="1:9">
      <c r="B13" s="3" t="s">
        <v>261</v>
      </c>
      <c r="C13" s="14" t="s">
        <v>13</v>
      </c>
      <c r="D13" s="3" t="s">
        <v>14</v>
      </c>
      <c r="E13" s="3" t="s">
        <v>18</v>
      </c>
      <c r="F13" s="2">
        <v>617000</v>
      </c>
      <c r="G13" s="2">
        <v>9467.25</v>
      </c>
      <c r="H13" s="2">
        <v>7.1</v>
      </c>
    </row>
    <row r="14" spans="1:9">
      <c r="B14" s="3" t="s">
        <v>1572</v>
      </c>
      <c r="C14" s="14" t="s">
        <v>13</v>
      </c>
      <c r="D14" s="3" t="s">
        <v>14</v>
      </c>
      <c r="E14" s="3" t="s">
        <v>15</v>
      </c>
      <c r="F14" s="2">
        <v>1515000</v>
      </c>
      <c r="G14" s="2">
        <v>9055.91</v>
      </c>
      <c r="H14" s="2">
        <v>6.79</v>
      </c>
    </row>
    <row r="15" spans="1:9">
      <c r="B15" s="3" t="s">
        <v>1573</v>
      </c>
      <c r="C15" s="14" t="s">
        <v>13</v>
      </c>
      <c r="D15" s="3" t="s">
        <v>16</v>
      </c>
      <c r="E15" s="3" t="s">
        <v>17</v>
      </c>
      <c r="F15" s="2">
        <v>432000</v>
      </c>
      <c r="G15" s="2">
        <v>9010.66</v>
      </c>
      <c r="H15" s="2">
        <v>6.75</v>
      </c>
    </row>
    <row r="16" spans="1:9">
      <c r="B16" s="3" t="s">
        <v>1571</v>
      </c>
      <c r="C16" s="14" t="s">
        <v>13</v>
      </c>
      <c r="D16" s="3" t="s">
        <v>21</v>
      </c>
      <c r="E16" s="3" t="s">
        <v>23</v>
      </c>
      <c r="F16" s="2">
        <v>345000</v>
      </c>
      <c r="G16" s="2">
        <v>4323.8900000000003</v>
      </c>
      <c r="H16" s="2">
        <v>3.24</v>
      </c>
    </row>
    <row r="17" spans="2:8">
      <c r="B17" s="3" t="s">
        <v>1570</v>
      </c>
      <c r="C17" s="14" t="s">
        <v>13</v>
      </c>
      <c r="D17" s="3" t="s">
        <v>14</v>
      </c>
      <c r="E17" s="3" t="s">
        <v>184</v>
      </c>
      <c r="F17" s="2">
        <v>531000</v>
      </c>
      <c r="G17" s="2">
        <v>3848.69</v>
      </c>
      <c r="H17" s="2">
        <v>2.88</v>
      </c>
    </row>
    <row r="18" spans="2:8">
      <c r="B18" s="3" t="s">
        <v>1569</v>
      </c>
      <c r="C18" s="14" t="s">
        <v>13</v>
      </c>
      <c r="D18" s="3" t="s">
        <v>28</v>
      </c>
      <c r="E18" s="3" t="s">
        <v>34</v>
      </c>
      <c r="F18" s="2">
        <v>1886000</v>
      </c>
      <c r="G18" s="2">
        <v>3844.61</v>
      </c>
      <c r="H18" s="2">
        <v>2.88</v>
      </c>
    </row>
    <row r="19" spans="2:8">
      <c r="B19" s="3" t="s">
        <v>1568</v>
      </c>
      <c r="C19" s="14" t="s">
        <v>13</v>
      </c>
      <c r="D19" s="3" t="s">
        <v>21</v>
      </c>
      <c r="E19" s="3" t="s">
        <v>178</v>
      </c>
      <c r="F19" s="2">
        <v>345000</v>
      </c>
      <c r="G19" s="2">
        <v>3137.6</v>
      </c>
      <c r="H19" s="2">
        <v>2.35</v>
      </c>
    </row>
    <row r="20" spans="2:8">
      <c r="B20" s="3" t="s">
        <v>1567</v>
      </c>
      <c r="C20" s="14" t="s">
        <v>13</v>
      </c>
      <c r="D20" s="3" t="s">
        <v>26</v>
      </c>
      <c r="E20" s="3" t="s">
        <v>1566</v>
      </c>
      <c r="F20" s="2">
        <v>285000</v>
      </c>
      <c r="G20" s="2">
        <v>3045.51</v>
      </c>
      <c r="H20" s="2">
        <v>2.2799999999999998</v>
      </c>
    </row>
    <row r="21" spans="2:8">
      <c r="B21" s="3" t="s">
        <v>1565</v>
      </c>
      <c r="C21" s="14" t="s">
        <v>13</v>
      </c>
      <c r="D21" s="3" t="s">
        <v>215</v>
      </c>
      <c r="E21" s="3" t="s">
        <v>1564</v>
      </c>
      <c r="F21" s="2">
        <v>14500</v>
      </c>
      <c r="G21" s="2">
        <v>2878.09</v>
      </c>
      <c r="H21" s="2">
        <v>2.16</v>
      </c>
    </row>
    <row r="22" spans="2:8">
      <c r="B22" s="3" t="s">
        <v>1562</v>
      </c>
      <c r="C22" s="14" t="s">
        <v>13</v>
      </c>
      <c r="D22" s="3" t="s">
        <v>21</v>
      </c>
      <c r="E22" s="3" t="s">
        <v>22</v>
      </c>
      <c r="F22" s="2">
        <v>93000</v>
      </c>
      <c r="G22" s="2">
        <v>2691.7</v>
      </c>
      <c r="H22" s="2">
        <v>2.02</v>
      </c>
    </row>
    <row r="23" spans="2:8">
      <c r="B23" s="3" t="s">
        <v>1563</v>
      </c>
      <c r="C23" s="14" t="s">
        <v>13</v>
      </c>
      <c r="D23" s="3" t="s">
        <v>43</v>
      </c>
      <c r="E23" s="3" t="s">
        <v>185</v>
      </c>
      <c r="F23" s="2">
        <v>59800</v>
      </c>
      <c r="G23" s="2">
        <v>2647.08</v>
      </c>
      <c r="H23" s="2">
        <v>1.98</v>
      </c>
    </row>
    <row r="24" spans="2:8">
      <c r="B24" s="3" t="s">
        <v>1561</v>
      </c>
      <c r="C24" s="14" t="s">
        <v>13</v>
      </c>
      <c r="D24" s="3" t="s">
        <v>28</v>
      </c>
      <c r="E24" s="3" t="s">
        <v>36</v>
      </c>
      <c r="F24" s="2">
        <v>118000</v>
      </c>
      <c r="G24" s="2">
        <v>2515.8200000000002</v>
      </c>
      <c r="H24" s="2">
        <v>1.89</v>
      </c>
    </row>
    <row r="25" spans="2:8">
      <c r="B25" s="3" t="s">
        <v>1560</v>
      </c>
      <c r="C25" s="14" t="s">
        <v>13</v>
      </c>
      <c r="D25" s="3" t="s">
        <v>28</v>
      </c>
      <c r="E25" s="3" t="s">
        <v>1559</v>
      </c>
      <c r="F25" s="2">
        <v>78500</v>
      </c>
      <c r="G25" s="2">
        <v>2351</v>
      </c>
      <c r="H25" s="2">
        <v>1.76</v>
      </c>
    </row>
    <row r="26" spans="2:8">
      <c r="B26" s="3" t="s">
        <v>1551</v>
      </c>
      <c r="C26" s="14" t="s">
        <v>13</v>
      </c>
      <c r="D26" s="3" t="s">
        <v>47</v>
      </c>
      <c r="E26" s="3" t="s">
        <v>208</v>
      </c>
      <c r="F26" s="2">
        <v>173800</v>
      </c>
      <c r="G26" s="2">
        <v>2323.88</v>
      </c>
      <c r="H26" s="2">
        <v>1.74</v>
      </c>
    </row>
    <row r="27" spans="2:8">
      <c r="B27" s="3" t="s">
        <v>1558</v>
      </c>
      <c r="C27" s="14" t="s">
        <v>13</v>
      </c>
      <c r="D27" s="3" t="s">
        <v>26</v>
      </c>
      <c r="E27" s="3" t="s">
        <v>304</v>
      </c>
      <c r="F27" s="2">
        <v>328000</v>
      </c>
      <c r="G27" s="2">
        <v>2298.13</v>
      </c>
      <c r="H27" s="2">
        <v>1.72</v>
      </c>
    </row>
    <row r="28" spans="2:8">
      <c r="B28" s="3" t="s">
        <v>1557</v>
      </c>
      <c r="C28" s="14" t="s">
        <v>13</v>
      </c>
      <c r="D28" s="3" t="s">
        <v>28</v>
      </c>
      <c r="E28" s="3" t="s">
        <v>201</v>
      </c>
      <c r="F28" s="2">
        <v>367000</v>
      </c>
      <c r="G28" s="2">
        <v>2235.58</v>
      </c>
      <c r="H28" s="2">
        <v>1.68</v>
      </c>
    </row>
    <row r="29" spans="2:8">
      <c r="B29" s="3" t="s">
        <v>1552</v>
      </c>
      <c r="C29" s="14" t="s">
        <v>13</v>
      </c>
      <c r="D29" s="3" t="s">
        <v>215</v>
      </c>
      <c r="E29" s="3" t="s">
        <v>311</v>
      </c>
      <c r="F29" s="2">
        <v>210000</v>
      </c>
      <c r="G29" s="2">
        <v>2138.12</v>
      </c>
      <c r="H29" s="2">
        <v>1.6</v>
      </c>
    </row>
    <row r="30" spans="2:8">
      <c r="B30" s="3" t="s">
        <v>1555</v>
      </c>
      <c r="C30" s="14" t="s">
        <v>13</v>
      </c>
      <c r="D30" s="3" t="s">
        <v>21</v>
      </c>
      <c r="E30" s="3" t="s">
        <v>303</v>
      </c>
      <c r="F30" s="2">
        <v>43300</v>
      </c>
      <c r="G30" s="2">
        <v>2126.1799999999998</v>
      </c>
      <c r="H30" s="2">
        <v>1.59</v>
      </c>
    </row>
    <row r="31" spans="2:8">
      <c r="B31" s="3" t="s">
        <v>1553</v>
      </c>
      <c r="C31" s="14" t="s">
        <v>13</v>
      </c>
      <c r="D31" s="3" t="s">
        <v>179</v>
      </c>
      <c r="E31" s="3" t="s">
        <v>181</v>
      </c>
      <c r="F31" s="2">
        <v>989000</v>
      </c>
      <c r="G31" s="2">
        <v>2119.4299999999998</v>
      </c>
      <c r="H31" s="2">
        <v>1.59</v>
      </c>
    </row>
    <row r="32" spans="2:8">
      <c r="B32" s="3" t="s">
        <v>1556</v>
      </c>
      <c r="C32" s="14" t="s">
        <v>13</v>
      </c>
      <c r="D32" s="3" t="s">
        <v>206</v>
      </c>
      <c r="E32" s="3" t="s">
        <v>207</v>
      </c>
      <c r="F32" s="2">
        <v>9200</v>
      </c>
      <c r="G32" s="2">
        <v>2100.61</v>
      </c>
      <c r="H32" s="2">
        <v>1.57</v>
      </c>
    </row>
    <row r="33" spans="2:8">
      <c r="B33" s="3" t="s">
        <v>1554</v>
      </c>
      <c r="C33" s="14" t="s">
        <v>13</v>
      </c>
      <c r="D33" s="3" t="s">
        <v>215</v>
      </c>
      <c r="E33" s="3" t="s">
        <v>275</v>
      </c>
      <c r="F33" s="2">
        <v>149000</v>
      </c>
      <c r="G33" s="2">
        <v>2096.2800000000002</v>
      </c>
      <c r="H33" s="2">
        <v>1.57</v>
      </c>
    </row>
    <row r="34" spans="2:8">
      <c r="B34" s="3" t="s">
        <v>1550</v>
      </c>
      <c r="C34" s="14" t="s">
        <v>13</v>
      </c>
      <c r="D34" s="3" t="s">
        <v>28</v>
      </c>
      <c r="E34" s="3" t="s">
        <v>1549</v>
      </c>
      <c r="F34" s="2">
        <v>338300</v>
      </c>
      <c r="G34" s="2">
        <v>1927.13</v>
      </c>
      <c r="H34" s="2">
        <v>1.44</v>
      </c>
    </row>
    <row r="35" spans="2:8">
      <c r="B35" s="3" t="s">
        <v>1548</v>
      </c>
      <c r="C35" s="14" t="s">
        <v>13</v>
      </c>
      <c r="D35" s="3" t="s">
        <v>21</v>
      </c>
      <c r="E35" s="3" t="s">
        <v>51</v>
      </c>
      <c r="F35" s="2">
        <v>60050</v>
      </c>
      <c r="G35" s="2">
        <v>1827.68</v>
      </c>
      <c r="H35" s="2">
        <v>1.37</v>
      </c>
    </row>
    <row r="36" spans="2:8">
      <c r="B36" s="3" t="s">
        <v>1547</v>
      </c>
      <c r="C36" s="14" t="s">
        <v>13</v>
      </c>
      <c r="D36" s="3" t="s">
        <v>41</v>
      </c>
      <c r="E36" s="3" t="s">
        <v>327</v>
      </c>
      <c r="F36" s="2">
        <v>635000</v>
      </c>
      <c r="G36" s="2">
        <v>1736.73</v>
      </c>
      <c r="H36" s="2">
        <v>1.3</v>
      </c>
    </row>
    <row r="37" spans="2:8">
      <c r="B37" s="3" t="s">
        <v>1544</v>
      </c>
      <c r="C37" s="14" t="s">
        <v>13</v>
      </c>
      <c r="D37" s="3" t="s">
        <v>26</v>
      </c>
      <c r="E37" s="3" t="s">
        <v>322</v>
      </c>
      <c r="F37" s="2">
        <v>132700</v>
      </c>
      <c r="G37" s="2">
        <v>1724.7</v>
      </c>
      <c r="H37" s="2">
        <v>1.29</v>
      </c>
    </row>
    <row r="38" spans="2:8">
      <c r="B38" s="3" t="s">
        <v>1543</v>
      </c>
      <c r="C38" s="14" t="s">
        <v>13</v>
      </c>
      <c r="D38" s="3" t="s">
        <v>28</v>
      </c>
      <c r="E38" s="3" t="s">
        <v>1542</v>
      </c>
      <c r="F38" s="2">
        <v>304000</v>
      </c>
      <c r="G38" s="2">
        <v>1699.21</v>
      </c>
      <c r="H38" s="2">
        <v>1.27</v>
      </c>
    </row>
    <row r="39" spans="2:8">
      <c r="B39" s="3" t="s">
        <v>1545</v>
      </c>
      <c r="C39" s="14" t="s">
        <v>13</v>
      </c>
      <c r="D39" s="3" t="s">
        <v>24</v>
      </c>
      <c r="E39" s="3" t="s">
        <v>25</v>
      </c>
      <c r="F39" s="2">
        <v>304931</v>
      </c>
      <c r="G39" s="2">
        <v>1696.33</v>
      </c>
      <c r="H39" s="2">
        <v>1.27</v>
      </c>
    </row>
    <row r="40" spans="2:8">
      <c r="B40" s="3" t="s">
        <v>1546</v>
      </c>
      <c r="C40" s="14" t="s">
        <v>13</v>
      </c>
      <c r="D40" s="3" t="s">
        <v>54</v>
      </c>
      <c r="E40" s="3" t="s">
        <v>346</v>
      </c>
      <c r="F40" s="2">
        <v>2000</v>
      </c>
      <c r="G40" s="2">
        <v>1689.96</v>
      </c>
      <c r="H40" s="2">
        <v>1.27</v>
      </c>
    </row>
    <row r="41" spans="2:8">
      <c r="B41" s="3" t="s">
        <v>1518</v>
      </c>
      <c r="C41" s="14" t="s">
        <v>13</v>
      </c>
      <c r="D41" s="3" t="s">
        <v>37</v>
      </c>
      <c r="E41" s="3" t="s">
        <v>279</v>
      </c>
      <c r="F41" s="2">
        <v>64000</v>
      </c>
      <c r="G41" s="2">
        <v>1599.1</v>
      </c>
      <c r="H41" s="2">
        <v>1.2</v>
      </c>
    </row>
    <row r="42" spans="2:8">
      <c r="B42" s="3" t="s">
        <v>1541</v>
      </c>
      <c r="C42" s="14" t="s">
        <v>13</v>
      </c>
      <c r="D42" s="3" t="s">
        <v>26</v>
      </c>
      <c r="E42" s="3" t="s">
        <v>200</v>
      </c>
      <c r="F42" s="2">
        <v>110000</v>
      </c>
      <c r="G42" s="2">
        <v>1568.6</v>
      </c>
      <c r="H42" s="2">
        <v>1.18</v>
      </c>
    </row>
    <row r="43" spans="2:8">
      <c r="B43" s="3" t="s">
        <v>1538</v>
      </c>
      <c r="C43" s="14" t="s">
        <v>13</v>
      </c>
      <c r="D43" s="3" t="s">
        <v>62</v>
      </c>
      <c r="E43" s="3" t="s">
        <v>196</v>
      </c>
      <c r="F43" s="2">
        <v>28460</v>
      </c>
      <c r="G43" s="2">
        <v>1463.46</v>
      </c>
      <c r="H43" s="2">
        <v>1.1000000000000001</v>
      </c>
    </row>
    <row r="44" spans="2:8">
      <c r="B44" s="3" t="s">
        <v>1540</v>
      </c>
      <c r="C44" s="14" t="s">
        <v>13</v>
      </c>
      <c r="D44" s="3" t="s">
        <v>43</v>
      </c>
      <c r="E44" s="3" t="s">
        <v>213</v>
      </c>
      <c r="F44" s="2">
        <v>42500</v>
      </c>
      <c r="G44" s="2">
        <v>1429.32</v>
      </c>
      <c r="H44" s="2">
        <v>1.07</v>
      </c>
    </row>
    <row r="45" spans="2:8">
      <c r="B45" s="3" t="s">
        <v>1537</v>
      </c>
      <c r="C45" s="14" t="s">
        <v>13</v>
      </c>
      <c r="D45" s="3" t="s">
        <v>43</v>
      </c>
      <c r="E45" s="3" t="s">
        <v>1536</v>
      </c>
      <c r="F45" s="2">
        <v>30500</v>
      </c>
      <c r="G45" s="2">
        <v>1388.28</v>
      </c>
      <c r="H45" s="2">
        <v>1.04</v>
      </c>
    </row>
    <row r="46" spans="2:8">
      <c r="B46" s="3" t="s">
        <v>1535</v>
      </c>
      <c r="C46" s="14" t="s">
        <v>13</v>
      </c>
      <c r="D46" s="3" t="s">
        <v>26</v>
      </c>
      <c r="E46" s="3" t="s">
        <v>202</v>
      </c>
      <c r="F46" s="2">
        <v>299000</v>
      </c>
      <c r="G46" s="2">
        <v>1380.03</v>
      </c>
      <c r="H46" s="2">
        <v>1.03</v>
      </c>
    </row>
    <row r="47" spans="2:8">
      <c r="B47" s="3" t="s">
        <v>1530</v>
      </c>
      <c r="C47" s="14" t="s">
        <v>13</v>
      </c>
      <c r="D47" s="3" t="s">
        <v>215</v>
      </c>
      <c r="E47" s="3" t="s">
        <v>1529</v>
      </c>
      <c r="F47" s="2">
        <v>52000</v>
      </c>
      <c r="G47" s="2">
        <v>1338.87</v>
      </c>
      <c r="H47" s="2">
        <v>1</v>
      </c>
    </row>
    <row r="48" spans="2:8">
      <c r="B48" s="3" t="s">
        <v>19</v>
      </c>
      <c r="C48" s="14" t="s">
        <v>13</v>
      </c>
      <c r="D48" s="3" t="s">
        <v>14</v>
      </c>
      <c r="E48" s="3" t="s">
        <v>20</v>
      </c>
      <c r="F48" s="2">
        <v>340000</v>
      </c>
      <c r="G48" s="2">
        <v>1326.51</v>
      </c>
      <c r="H48" s="2">
        <v>0.99</v>
      </c>
    </row>
    <row r="49" spans="2:8">
      <c r="B49" s="3" t="s">
        <v>1534</v>
      </c>
      <c r="C49" s="14" t="s">
        <v>13</v>
      </c>
      <c r="D49" s="3" t="s">
        <v>43</v>
      </c>
      <c r="E49" s="3" t="s">
        <v>1533</v>
      </c>
      <c r="F49" s="2">
        <v>138000</v>
      </c>
      <c r="G49" s="2">
        <v>1270.6400000000001</v>
      </c>
      <c r="H49" s="2">
        <v>0.95</v>
      </c>
    </row>
    <row r="50" spans="2:8">
      <c r="B50" s="3" t="s">
        <v>1539</v>
      </c>
      <c r="C50" s="14" t="s">
        <v>13</v>
      </c>
      <c r="D50" s="3" t="s">
        <v>41</v>
      </c>
      <c r="E50" s="3" t="s">
        <v>42</v>
      </c>
      <c r="F50" s="2">
        <v>20500</v>
      </c>
      <c r="G50" s="2">
        <v>1253.58</v>
      </c>
      <c r="H50" s="2">
        <v>0.94</v>
      </c>
    </row>
    <row r="51" spans="2:8">
      <c r="B51" s="3" t="s">
        <v>1532</v>
      </c>
      <c r="C51" s="14" t="s">
        <v>13</v>
      </c>
      <c r="D51" s="3" t="s">
        <v>41</v>
      </c>
      <c r="E51" s="3" t="s">
        <v>59</v>
      </c>
      <c r="F51" s="2">
        <v>72000</v>
      </c>
      <c r="G51" s="2">
        <v>1247.9000000000001</v>
      </c>
      <c r="H51" s="2">
        <v>0.94</v>
      </c>
    </row>
    <row r="52" spans="2:8">
      <c r="B52" s="3" t="s">
        <v>1531</v>
      </c>
      <c r="C52" s="14" t="s">
        <v>13</v>
      </c>
      <c r="D52" s="3" t="s">
        <v>62</v>
      </c>
      <c r="E52" s="3" t="s">
        <v>63</v>
      </c>
      <c r="F52" s="2">
        <v>55000</v>
      </c>
      <c r="G52" s="2">
        <v>1197.4100000000001</v>
      </c>
      <c r="H52" s="2">
        <v>0.9</v>
      </c>
    </row>
    <row r="53" spans="2:8">
      <c r="B53" s="3" t="s">
        <v>1526</v>
      </c>
      <c r="C53" s="14" t="s">
        <v>13</v>
      </c>
      <c r="D53" s="3" t="s">
        <v>21</v>
      </c>
      <c r="E53" s="3" t="s">
        <v>319</v>
      </c>
      <c r="F53" s="2">
        <v>74000</v>
      </c>
      <c r="G53" s="2">
        <v>1183.82</v>
      </c>
      <c r="H53" s="2">
        <v>0.89</v>
      </c>
    </row>
    <row r="54" spans="2:8">
      <c r="B54" s="3" t="s">
        <v>1528</v>
      </c>
      <c r="C54" s="14" t="s">
        <v>13</v>
      </c>
      <c r="D54" s="3" t="s">
        <v>37</v>
      </c>
      <c r="E54" s="3" t="s">
        <v>53</v>
      </c>
      <c r="F54" s="2">
        <v>17000</v>
      </c>
      <c r="G54" s="2">
        <v>1167.25</v>
      </c>
      <c r="H54" s="2">
        <v>0.87</v>
      </c>
    </row>
    <row r="55" spans="2:8">
      <c r="B55" s="3" t="s">
        <v>1525</v>
      </c>
      <c r="C55" s="14" t="s">
        <v>13</v>
      </c>
      <c r="D55" s="3" t="s">
        <v>37</v>
      </c>
      <c r="E55" s="3" t="s">
        <v>280</v>
      </c>
      <c r="F55" s="2">
        <v>30500</v>
      </c>
      <c r="G55" s="2">
        <v>1158.5999999999999</v>
      </c>
      <c r="H55" s="2">
        <v>0.87</v>
      </c>
    </row>
    <row r="56" spans="2:8">
      <c r="B56" s="3" t="s">
        <v>1527</v>
      </c>
      <c r="C56" s="14" t="s">
        <v>13</v>
      </c>
      <c r="D56" s="3" t="s">
        <v>43</v>
      </c>
      <c r="E56" s="3" t="s">
        <v>194</v>
      </c>
      <c r="F56" s="2">
        <v>138000</v>
      </c>
      <c r="G56" s="2">
        <v>1086.1300000000001</v>
      </c>
      <c r="H56" s="2">
        <v>0.81</v>
      </c>
    </row>
    <row r="57" spans="2:8">
      <c r="B57" s="3" t="s">
        <v>1524</v>
      </c>
      <c r="C57" s="14" t="s">
        <v>13</v>
      </c>
      <c r="D57" s="3" t="s">
        <v>62</v>
      </c>
      <c r="E57" s="3" t="s">
        <v>1523</v>
      </c>
      <c r="F57" s="2">
        <v>98600</v>
      </c>
      <c r="G57" s="2">
        <v>1047.33</v>
      </c>
      <c r="H57" s="2">
        <v>0.79</v>
      </c>
    </row>
    <row r="58" spans="2:8">
      <c r="B58" s="3" t="s">
        <v>1522</v>
      </c>
      <c r="C58" s="14" t="s">
        <v>13</v>
      </c>
      <c r="D58" s="3" t="s">
        <v>43</v>
      </c>
      <c r="E58" s="3" t="s">
        <v>1521</v>
      </c>
      <c r="F58" s="2">
        <v>71280</v>
      </c>
      <c r="G58" s="2">
        <v>1041.08</v>
      </c>
      <c r="H58" s="2">
        <v>0.78</v>
      </c>
    </row>
    <row r="59" spans="2:8">
      <c r="B59" s="3" t="s">
        <v>1520</v>
      </c>
      <c r="C59" s="14" t="s">
        <v>13</v>
      </c>
      <c r="D59" s="3" t="s">
        <v>32</v>
      </c>
      <c r="E59" s="3" t="s">
        <v>1519</v>
      </c>
      <c r="F59" s="2">
        <v>350000</v>
      </c>
      <c r="G59" s="2">
        <v>1030.23</v>
      </c>
      <c r="H59" s="2">
        <v>0.77</v>
      </c>
    </row>
    <row r="60" spans="2:8">
      <c r="B60" s="8" t="s">
        <v>64</v>
      </c>
      <c r="C60" s="16"/>
      <c r="D60" s="8"/>
      <c r="E60" s="8"/>
      <c r="F60" s="10"/>
      <c r="G60" s="10">
        <f>SUM(G10:G59)</f>
        <v>112735.90000000001</v>
      </c>
      <c r="H60" s="10">
        <f>SUM(H10:H59)</f>
        <v>84.470000000000027</v>
      </c>
    </row>
    <row r="61" spans="2:8">
      <c r="B61" s="5" t="s">
        <v>3</v>
      </c>
      <c r="C61" s="15" t="s">
        <v>4</v>
      </c>
      <c r="D61" s="5" t="s">
        <v>65</v>
      </c>
      <c r="E61" s="5" t="s">
        <v>6</v>
      </c>
      <c r="F61" s="7" t="s">
        <v>7</v>
      </c>
      <c r="G61" s="7" t="s">
        <v>8</v>
      </c>
      <c r="H61" s="7" t="s">
        <v>9</v>
      </c>
    </row>
    <row r="62" spans="2:8">
      <c r="B62" s="8" t="s">
        <v>66</v>
      </c>
    </row>
    <row r="63" spans="2:8">
      <c r="B63" s="8" t="s">
        <v>12</v>
      </c>
    </row>
    <row r="64" spans="2:8">
      <c r="B64" s="8" t="s">
        <v>67</v>
      </c>
    </row>
    <row r="65" spans="2:12">
      <c r="B65" s="3" t="s">
        <v>75</v>
      </c>
      <c r="C65" s="14">
        <v>6.03</v>
      </c>
      <c r="D65" s="3" t="s">
        <v>69</v>
      </c>
      <c r="E65" s="3" t="s">
        <v>76</v>
      </c>
      <c r="F65" s="2">
        <v>4000000</v>
      </c>
      <c r="G65" s="2">
        <v>4215.2</v>
      </c>
      <c r="H65" s="2">
        <v>3.16</v>
      </c>
    </row>
    <row r="66" spans="2:12">
      <c r="B66" s="3" t="s">
        <v>1611</v>
      </c>
      <c r="C66" s="14">
        <v>6.5</v>
      </c>
      <c r="D66" s="3" t="s">
        <v>69</v>
      </c>
      <c r="E66" s="3" t="s">
        <v>1610</v>
      </c>
      <c r="F66" s="2">
        <v>2000000</v>
      </c>
      <c r="G66" s="2">
        <v>2038</v>
      </c>
      <c r="H66" s="2">
        <v>1.53</v>
      </c>
    </row>
    <row r="67" spans="2:12">
      <c r="B67" s="3" t="s">
        <v>89</v>
      </c>
      <c r="C67" s="14">
        <v>6.52</v>
      </c>
      <c r="D67" s="3" t="s">
        <v>69</v>
      </c>
      <c r="E67" s="3" t="s">
        <v>90</v>
      </c>
      <c r="F67" s="2">
        <v>200000</v>
      </c>
      <c r="G67" s="2">
        <v>208.99</v>
      </c>
      <c r="H67" s="2">
        <v>0.16</v>
      </c>
    </row>
    <row r="68" spans="2:12">
      <c r="B68" s="8" t="s">
        <v>99</v>
      </c>
      <c r="C68" s="16"/>
      <c r="D68" s="8"/>
      <c r="E68" s="8"/>
      <c r="F68" s="10"/>
      <c r="G68" s="10">
        <f>SUM(G61:G67)</f>
        <v>6462.19</v>
      </c>
      <c r="H68" s="10">
        <f>SUM(H61:H67)</f>
        <v>4.8500000000000005</v>
      </c>
    </row>
    <row r="69" spans="2:12">
      <c r="B69" s="8" t="s">
        <v>256</v>
      </c>
    </row>
    <row r="70" spans="2:12">
      <c r="B70" s="3" t="s">
        <v>117</v>
      </c>
      <c r="C70" s="14">
        <v>6.25</v>
      </c>
      <c r="D70" s="3" t="s">
        <v>104</v>
      </c>
      <c r="E70" s="3" t="s">
        <v>118</v>
      </c>
      <c r="F70" s="2">
        <v>150</v>
      </c>
      <c r="G70" s="2">
        <v>1556.03</v>
      </c>
      <c r="H70" s="2">
        <v>1.17</v>
      </c>
      <c r="K70" s="13" t="s">
        <v>1059</v>
      </c>
      <c r="L70" s="3">
        <f t="shared" ref="L70:L79" si="0">VLOOKUP(K70,$E$70:$F$78,2,0)</f>
        <v>150</v>
      </c>
    </row>
    <row r="71" spans="2:12">
      <c r="B71" s="3" t="s">
        <v>1060</v>
      </c>
      <c r="C71" s="14">
        <v>5.18</v>
      </c>
      <c r="D71" s="3" t="s">
        <v>129</v>
      </c>
      <c r="E71" s="3" t="s">
        <v>1059</v>
      </c>
      <c r="F71" s="2">
        <v>150</v>
      </c>
      <c r="G71" s="2">
        <v>1528.71</v>
      </c>
      <c r="H71" s="2">
        <v>1.1499999999999999</v>
      </c>
      <c r="K71" s="13" t="s">
        <v>839</v>
      </c>
      <c r="L71" s="3">
        <f t="shared" si="0"/>
        <v>10</v>
      </c>
    </row>
    <row r="72" spans="2:12">
      <c r="B72" s="3" t="s">
        <v>1056</v>
      </c>
      <c r="C72" s="14">
        <v>6.19</v>
      </c>
      <c r="D72" s="3" t="s">
        <v>129</v>
      </c>
      <c r="E72" s="3" t="s">
        <v>130</v>
      </c>
      <c r="F72" s="2">
        <v>250</v>
      </c>
      <c r="G72" s="2">
        <v>519.52</v>
      </c>
      <c r="H72" s="2">
        <v>0.39</v>
      </c>
      <c r="K72" s="13" t="s">
        <v>130</v>
      </c>
      <c r="L72" s="3">
        <f t="shared" si="0"/>
        <v>250</v>
      </c>
    </row>
    <row r="73" spans="2:12">
      <c r="B73" s="3" t="s">
        <v>1055</v>
      </c>
      <c r="C73" s="14">
        <v>6.54</v>
      </c>
      <c r="D73" s="3" t="s">
        <v>129</v>
      </c>
      <c r="E73" s="3" t="s">
        <v>131</v>
      </c>
      <c r="F73" s="2">
        <v>250</v>
      </c>
      <c r="G73" s="2">
        <v>514.24</v>
      </c>
      <c r="H73" s="2">
        <v>0.39</v>
      </c>
      <c r="K73" s="13" t="s">
        <v>131</v>
      </c>
      <c r="L73" s="3">
        <f t="shared" si="0"/>
        <v>250</v>
      </c>
    </row>
    <row r="74" spans="2:12">
      <c r="B74" s="3" t="s">
        <v>2256</v>
      </c>
      <c r="C74" s="14">
        <v>7.05</v>
      </c>
      <c r="D74" s="3" t="s">
        <v>129</v>
      </c>
      <c r="E74" s="3" t="s">
        <v>135</v>
      </c>
      <c r="F74" s="2">
        <v>250</v>
      </c>
      <c r="G74" s="2">
        <v>502.33</v>
      </c>
      <c r="H74" s="2">
        <v>0.38</v>
      </c>
      <c r="K74" s="13" t="s">
        <v>135</v>
      </c>
      <c r="L74" s="3">
        <f t="shared" si="0"/>
        <v>250</v>
      </c>
    </row>
    <row r="75" spans="2:12">
      <c r="B75" s="3" t="s">
        <v>631</v>
      </c>
      <c r="C75" s="14">
        <v>6.72</v>
      </c>
      <c r="D75" s="3" t="s">
        <v>110</v>
      </c>
      <c r="E75" s="3" t="s">
        <v>632</v>
      </c>
      <c r="F75" s="2">
        <v>6000</v>
      </c>
      <c r="G75" s="2">
        <v>60.43</v>
      </c>
      <c r="H75" s="2">
        <v>0.05</v>
      </c>
      <c r="K75" s="13" t="s">
        <v>118</v>
      </c>
      <c r="L75" s="3">
        <f t="shared" si="0"/>
        <v>150</v>
      </c>
    </row>
    <row r="76" spans="2:12">
      <c r="B76" s="3" t="s">
        <v>840</v>
      </c>
      <c r="C76" s="14">
        <v>3.9</v>
      </c>
      <c r="D76" s="3" t="s">
        <v>104</v>
      </c>
      <c r="E76" s="3" t="s">
        <v>839</v>
      </c>
      <c r="F76" s="2">
        <v>10</v>
      </c>
      <c r="G76" s="2">
        <v>50.51</v>
      </c>
      <c r="H76" s="2">
        <v>0.04</v>
      </c>
      <c r="K76" s="13" t="s">
        <v>531</v>
      </c>
      <c r="L76" s="3">
        <f t="shared" si="0"/>
        <v>4</v>
      </c>
    </row>
    <row r="77" spans="2:12">
      <c r="B77" s="3" t="s">
        <v>530</v>
      </c>
      <c r="C77" s="14">
        <v>4.1100000000000003</v>
      </c>
      <c r="D77" s="3" t="s">
        <v>104</v>
      </c>
      <c r="E77" s="3" t="s">
        <v>531</v>
      </c>
      <c r="F77" s="2">
        <v>4</v>
      </c>
      <c r="G77" s="2">
        <v>41.4</v>
      </c>
      <c r="H77" s="2">
        <v>0.03</v>
      </c>
      <c r="K77" s="13" t="s">
        <v>1034</v>
      </c>
      <c r="L77" s="3" t="e">
        <f t="shared" si="0"/>
        <v>#N/A</v>
      </c>
    </row>
    <row r="78" spans="2:12">
      <c r="B78" s="3" t="s">
        <v>528</v>
      </c>
      <c r="C78" s="14">
        <v>4.1399999999999997</v>
      </c>
      <c r="D78" s="3" t="s">
        <v>129</v>
      </c>
      <c r="E78" s="3" t="s">
        <v>529</v>
      </c>
      <c r="F78" s="2">
        <v>2</v>
      </c>
      <c r="G78" s="2">
        <v>20.81</v>
      </c>
      <c r="H78" s="2">
        <v>0.02</v>
      </c>
      <c r="K78" s="13" t="s">
        <v>632</v>
      </c>
      <c r="L78" s="3">
        <f t="shared" si="0"/>
        <v>6000</v>
      </c>
    </row>
    <row r="79" spans="2:12">
      <c r="B79" s="8" t="s">
        <v>144</v>
      </c>
      <c r="C79" s="16"/>
      <c r="D79" s="8"/>
      <c r="E79" s="8"/>
      <c r="F79" s="10"/>
      <c r="G79" s="10">
        <f>SUM(G69:G78)</f>
        <v>4793.9800000000005</v>
      </c>
      <c r="H79" s="10">
        <f>SUM(H69:H78)</f>
        <v>3.6199999999999997</v>
      </c>
      <c r="K79" s="13" t="s">
        <v>529</v>
      </c>
      <c r="L79" s="3">
        <f t="shared" si="0"/>
        <v>2</v>
      </c>
    </row>
    <row r="80" spans="2:12">
      <c r="B80" s="8" t="s">
        <v>1038</v>
      </c>
    </row>
    <row r="81" spans="2:8">
      <c r="B81" s="3" t="s">
        <v>1035</v>
      </c>
      <c r="C81" s="14">
        <v>5.915</v>
      </c>
      <c r="D81" s="3" t="s">
        <v>104</v>
      </c>
      <c r="E81" s="3" t="s">
        <v>1034</v>
      </c>
      <c r="F81" s="2">
        <v>40</v>
      </c>
      <c r="G81" s="2">
        <v>420.52</v>
      </c>
      <c r="H81" s="2">
        <v>0.32</v>
      </c>
    </row>
    <row r="82" spans="2:8">
      <c r="B82" s="8" t="s">
        <v>880</v>
      </c>
      <c r="C82" s="16"/>
      <c r="D82" s="8"/>
      <c r="E82" s="8"/>
      <c r="F82" s="10"/>
      <c r="G82" s="10">
        <f>SUM(G80:G81)</f>
        <v>420.52</v>
      </c>
      <c r="H82" s="10">
        <f>SUM(H80:H81)</f>
        <v>0.32</v>
      </c>
    </row>
    <row r="83" spans="2:8">
      <c r="B83" s="8" t="s">
        <v>549</v>
      </c>
      <c r="C83" s="16"/>
      <c r="D83" s="8"/>
      <c r="E83" s="8"/>
      <c r="F83" s="10"/>
      <c r="G83" s="10">
        <v>8798.15</v>
      </c>
      <c r="H83" s="10">
        <v>6.59</v>
      </c>
    </row>
    <row r="84" spans="2:8">
      <c r="B84" s="8" t="s">
        <v>153</v>
      </c>
      <c r="C84" s="16"/>
      <c r="D84" s="8"/>
      <c r="E84" s="8"/>
      <c r="F84" s="10"/>
      <c r="G84" s="10">
        <v>133210.74</v>
      </c>
      <c r="H84" s="10">
        <v>99.84</v>
      </c>
    </row>
    <row r="85" spans="2:8">
      <c r="B85" s="8" t="s">
        <v>405</v>
      </c>
      <c r="C85" s="16"/>
      <c r="D85" s="8"/>
      <c r="E85" s="8"/>
      <c r="F85" s="10"/>
      <c r="G85" s="10">
        <v>202.07649920001313</v>
      </c>
      <c r="H85" s="10">
        <v>0.15999999999999659</v>
      </c>
    </row>
    <row r="86" spans="2:8">
      <c r="B86" s="8" t="s">
        <v>155</v>
      </c>
      <c r="C86" s="16"/>
      <c r="D86" s="8"/>
      <c r="E86" s="8"/>
      <c r="F86" s="10"/>
      <c r="G86" s="10">
        <v>133412.81649920001</v>
      </c>
      <c r="H86" s="10">
        <v>100</v>
      </c>
    </row>
    <row r="87" spans="2:8">
      <c r="B87" s="8" t="s">
        <v>156</v>
      </c>
    </row>
    <row r="88" spans="2:8">
      <c r="B88" s="8" t="s">
        <v>157</v>
      </c>
    </row>
    <row r="89" spans="2:8">
      <c r="B89" s="17" t="s">
        <v>714</v>
      </c>
    </row>
    <row r="90" spans="2:8">
      <c r="B90" s="8" t="s">
        <v>161</v>
      </c>
    </row>
    <row r="91" spans="2:8">
      <c r="B91" s="8" t="s">
        <v>162</v>
      </c>
    </row>
    <row r="92" spans="2:8">
      <c r="B92" s="8" t="s">
        <v>1609</v>
      </c>
      <c r="C92" s="16"/>
    </row>
    <row r="93" spans="2:8">
      <c r="B93" s="8" t="s">
        <v>1608</v>
      </c>
      <c r="C93" s="16"/>
    </row>
    <row r="94" spans="2:8">
      <c r="B94" s="8" t="s">
        <v>1607</v>
      </c>
      <c r="C94" s="16"/>
    </row>
    <row r="95" spans="2:8">
      <c r="B95" s="8" t="s">
        <v>1606</v>
      </c>
      <c r="C95" s="16"/>
    </row>
    <row r="96" spans="2:8">
      <c r="B96" s="8" t="s">
        <v>2370</v>
      </c>
      <c r="C96" s="16"/>
    </row>
    <row r="97" spans="2:8">
      <c r="B97" s="8" t="s">
        <v>175</v>
      </c>
    </row>
    <row r="98" spans="2:8">
      <c r="B98" s="8" t="s">
        <v>176</v>
      </c>
    </row>
    <row r="100" spans="2:8">
      <c r="B100" s="17" t="s">
        <v>704</v>
      </c>
      <c r="C100" s="20"/>
      <c r="D100" s="20"/>
      <c r="E100" s="20"/>
      <c r="F100" s="19"/>
      <c r="G100" s="19"/>
      <c r="H100" s="3"/>
    </row>
    <row r="101" spans="2:8" ht="128.25">
      <c r="B101" s="30" t="s">
        <v>703</v>
      </c>
      <c r="C101" s="30" t="s">
        <v>702</v>
      </c>
      <c r="D101" s="28" t="s">
        <v>701</v>
      </c>
      <c r="E101" s="28" t="s">
        <v>700</v>
      </c>
      <c r="F101" s="27" t="s">
        <v>699</v>
      </c>
      <c r="G101" s="19"/>
      <c r="H101" s="3"/>
    </row>
    <row r="102" spans="2:8" ht="15">
      <c r="B102" s="36" t="s">
        <v>982</v>
      </c>
      <c r="C102" s="36" t="s">
        <v>2358</v>
      </c>
      <c r="D102" s="34">
        <v>577.79999999999995</v>
      </c>
      <c r="E102" s="68">
        <v>0.45</v>
      </c>
      <c r="F102" s="22">
        <v>2943.68055</v>
      </c>
      <c r="G102" s="19" t="s">
        <v>696</v>
      </c>
      <c r="H102" s="3"/>
    </row>
    <row r="103" spans="2:8">
      <c r="B103" s="20"/>
      <c r="C103" s="20"/>
      <c r="D103" s="20"/>
      <c r="E103" s="20"/>
      <c r="F103" s="19"/>
      <c r="G103" s="19"/>
      <c r="H103" s="3"/>
    </row>
    <row r="104" spans="2:8">
      <c r="B104" s="20" t="s">
        <v>2359</v>
      </c>
      <c r="C104" s="20"/>
      <c r="D104" s="20"/>
      <c r="E104" s="20"/>
      <c r="F104" s="19"/>
      <c r="G104" s="19"/>
      <c r="H104" s="3"/>
    </row>
    <row r="105" spans="2:8">
      <c r="B105" s="20"/>
      <c r="C105" s="20"/>
      <c r="D105" s="20"/>
      <c r="E105" s="20"/>
      <c r="F105" s="19"/>
      <c r="G105" s="19"/>
      <c r="H105" s="3"/>
    </row>
    <row r="106" spans="2:8">
      <c r="C106" s="4"/>
    </row>
  </sheetData>
  <mergeCells count="2">
    <mergeCell ref="B1:E1"/>
    <mergeCell ref="C3:C6"/>
  </mergeCells>
  <hyperlinks>
    <hyperlink ref="A1" location="Index!A1" display="Index" xr:uid="{7F8B081D-1794-42C2-B992-357AD4EF8B4C}"/>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47619-F5F0-4901-9034-DAF018D07C3B}">
  <dimension ref="A1:I76"/>
  <sheetViews>
    <sheetView workbookViewId="0">
      <selection activeCell="B1" sqref="B1:E1"/>
    </sheetView>
  </sheetViews>
  <sheetFormatPr defaultRowHeight="12.75"/>
  <cols>
    <col min="1" max="1" width="5.42578125" style="3" bestFit="1" customWidth="1"/>
    <col min="2" max="2" width="67" style="3" bestFit="1" customWidth="1"/>
    <col min="3" max="3" width="19.42578125" style="14" customWidth="1"/>
    <col min="4" max="4" width="27.42578125" style="3" bestFit="1" customWidth="1"/>
    <col min="5" max="5" width="13.5703125" style="3" bestFit="1" customWidth="1"/>
    <col min="6" max="6" width="10.5703125" style="2" bestFit="1" customWidth="1"/>
    <col min="7" max="7" width="18.140625" style="2" bestFit="1" customWidth="1"/>
    <col min="8" max="8" width="9.140625" style="2" bestFit="1"/>
    <col min="9" max="256" width="9.140625" style="3"/>
    <col min="257" max="257" width="5.42578125" style="3" bestFit="1" customWidth="1"/>
    <col min="258" max="258" width="67" style="3" bestFit="1" customWidth="1"/>
    <col min="259" max="259" width="13.140625" style="3" bestFit="1" customWidth="1"/>
    <col min="260" max="260" width="27.42578125" style="3" bestFit="1" customWidth="1"/>
    <col min="261" max="261" width="13.5703125" style="3" bestFit="1" customWidth="1"/>
    <col min="262" max="262" width="10.5703125" style="3" bestFit="1" customWidth="1"/>
    <col min="263" max="263" width="18.140625" style="3" bestFit="1" customWidth="1"/>
    <col min="264" max="512" width="9.140625" style="3"/>
    <col min="513" max="513" width="5.42578125" style="3" bestFit="1" customWidth="1"/>
    <col min="514" max="514" width="67" style="3" bestFit="1" customWidth="1"/>
    <col min="515" max="515" width="13.140625" style="3" bestFit="1" customWidth="1"/>
    <col min="516" max="516" width="27.42578125" style="3" bestFit="1" customWidth="1"/>
    <col min="517" max="517" width="13.5703125" style="3" bestFit="1" customWidth="1"/>
    <col min="518" max="518" width="10.5703125" style="3" bestFit="1" customWidth="1"/>
    <col min="519" max="519" width="18.140625" style="3" bestFit="1" customWidth="1"/>
    <col min="520" max="768" width="9.140625" style="3"/>
    <col min="769" max="769" width="5.42578125" style="3" bestFit="1" customWidth="1"/>
    <col min="770" max="770" width="67" style="3" bestFit="1" customWidth="1"/>
    <col min="771" max="771" width="13.140625" style="3" bestFit="1" customWidth="1"/>
    <col min="772" max="772" width="27.42578125" style="3" bestFit="1" customWidth="1"/>
    <col min="773" max="773" width="13.5703125" style="3" bestFit="1" customWidth="1"/>
    <col min="774" max="774" width="10.5703125" style="3" bestFit="1" customWidth="1"/>
    <col min="775" max="775" width="18.140625" style="3" bestFit="1" customWidth="1"/>
    <col min="776" max="1024" width="9.140625" style="3"/>
    <col min="1025" max="1025" width="5.42578125" style="3" bestFit="1" customWidth="1"/>
    <col min="1026" max="1026" width="67" style="3" bestFit="1" customWidth="1"/>
    <col min="1027" max="1027" width="13.140625" style="3" bestFit="1" customWidth="1"/>
    <col min="1028" max="1028" width="27.42578125" style="3" bestFit="1" customWidth="1"/>
    <col min="1029" max="1029" width="13.5703125" style="3" bestFit="1" customWidth="1"/>
    <col min="1030" max="1030" width="10.5703125" style="3" bestFit="1" customWidth="1"/>
    <col min="1031" max="1031" width="18.140625" style="3" bestFit="1" customWidth="1"/>
    <col min="1032" max="1280" width="9.140625" style="3"/>
    <col min="1281" max="1281" width="5.42578125" style="3" bestFit="1" customWidth="1"/>
    <col min="1282" max="1282" width="67" style="3" bestFit="1" customWidth="1"/>
    <col min="1283" max="1283" width="13.140625" style="3" bestFit="1" customWidth="1"/>
    <col min="1284" max="1284" width="27.42578125" style="3" bestFit="1" customWidth="1"/>
    <col min="1285" max="1285" width="13.5703125" style="3" bestFit="1" customWidth="1"/>
    <col min="1286" max="1286" width="10.5703125" style="3" bestFit="1" customWidth="1"/>
    <col min="1287" max="1287" width="18.140625" style="3" bestFit="1" customWidth="1"/>
    <col min="1288" max="1536" width="9.140625" style="3"/>
    <col min="1537" max="1537" width="5.42578125" style="3" bestFit="1" customWidth="1"/>
    <col min="1538" max="1538" width="67" style="3" bestFit="1" customWidth="1"/>
    <col min="1539" max="1539" width="13.140625" style="3" bestFit="1" customWidth="1"/>
    <col min="1540" max="1540" width="27.42578125" style="3" bestFit="1" customWidth="1"/>
    <col min="1541" max="1541" width="13.5703125" style="3" bestFit="1" customWidth="1"/>
    <col min="1542" max="1542" width="10.5703125" style="3" bestFit="1" customWidth="1"/>
    <col min="1543" max="1543" width="18.140625" style="3" bestFit="1" customWidth="1"/>
    <col min="1544" max="1792" width="9.140625" style="3"/>
    <col min="1793" max="1793" width="5.42578125" style="3" bestFit="1" customWidth="1"/>
    <col min="1794" max="1794" width="67" style="3" bestFit="1" customWidth="1"/>
    <col min="1795" max="1795" width="13.140625" style="3" bestFit="1" customWidth="1"/>
    <col min="1796" max="1796" width="27.42578125" style="3" bestFit="1" customWidth="1"/>
    <col min="1797" max="1797" width="13.5703125" style="3" bestFit="1" customWidth="1"/>
    <col min="1798" max="1798" width="10.5703125" style="3" bestFit="1" customWidth="1"/>
    <col min="1799" max="1799" width="18.140625" style="3" bestFit="1" customWidth="1"/>
    <col min="1800" max="2048" width="9.140625" style="3"/>
    <col min="2049" max="2049" width="5.42578125" style="3" bestFit="1" customWidth="1"/>
    <col min="2050" max="2050" width="67" style="3" bestFit="1" customWidth="1"/>
    <col min="2051" max="2051" width="13.140625" style="3" bestFit="1" customWidth="1"/>
    <col min="2052" max="2052" width="27.42578125" style="3" bestFit="1" customWidth="1"/>
    <col min="2053" max="2053" width="13.5703125" style="3" bestFit="1" customWidth="1"/>
    <col min="2054" max="2054" width="10.5703125" style="3" bestFit="1" customWidth="1"/>
    <col min="2055" max="2055" width="18.140625" style="3" bestFit="1" customWidth="1"/>
    <col min="2056" max="2304" width="9.140625" style="3"/>
    <col min="2305" max="2305" width="5.42578125" style="3" bestFit="1" customWidth="1"/>
    <col min="2306" max="2306" width="67" style="3" bestFit="1" customWidth="1"/>
    <col min="2307" max="2307" width="13.140625" style="3" bestFit="1" customWidth="1"/>
    <col min="2308" max="2308" width="27.42578125" style="3" bestFit="1" customWidth="1"/>
    <col min="2309" max="2309" width="13.5703125" style="3" bestFit="1" customWidth="1"/>
    <col min="2310" max="2310" width="10.5703125" style="3" bestFit="1" customWidth="1"/>
    <col min="2311" max="2311" width="18.140625" style="3" bestFit="1" customWidth="1"/>
    <col min="2312" max="2560" width="9.140625" style="3"/>
    <col min="2561" max="2561" width="5.42578125" style="3" bestFit="1" customWidth="1"/>
    <col min="2562" max="2562" width="67" style="3" bestFit="1" customWidth="1"/>
    <col min="2563" max="2563" width="13.140625" style="3" bestFit="1" customWidth="1"/>
    <col min="2564" max="2564" width="27.42578125" style="3" bestFit="1" customWidth="1"/>
    <col min="2565" max="2565" width="13.5703125" style="3" bestFit="1" customWidth="1"/>
    <col min="2566" max="2566" width="10.5703125" style="3" bestFit="1" customWidth="1"/>
    <col min="2567" max="2567" width="18.140625" style="3" bestFit="1" customWidth="1"/>
    <col min="2568" max="2816" width="9.140625" style="3"/>
    <col min="2817" max="2817" width="5.42578125" style="3" bestFit="1" customWidth="1"/>
    <col min="2818" max="2818" width="67" style="3" bestFit="1" customWidth="1"/>
    <col min="2819" max="2819" width="13.140625" style="3" bestFit="1" customWidth="1"/>
    <col min="2820" max="2820" width="27.42578125" style="3" bestFit="1" customWidth="1"/>
    <col min="2821" max="2821" width="13.5703125" style="3" bestFit="1" customWidth="1"/>
    <col min="2822" max="2822" width="10.5703125" style="3" bestFit="1" customWidth="1"/>
    <col min="2823" max="2823" width="18.140625" style="3" bestFit="1" customWidth="1"/>
    <col min="2824" max="3072" width="9.140625" style="3"/>
    <col min="3073" max="3073" width="5.42578125" style="3" bestFit="1" customWidth="1"/>
    <col min="3074" max="3074" width="67" style="3" bestFit="1" customWidth="1"/>
    <col min="3075" max="3075" width="13.140625" style="3" bestFit="1" customWidth="1"/>
    <col min="3076" max="3076" width="27.42578125" style="3" bestFit="1" customWidth="1"/>
    <col min="3077" max="3077" width="13.5703125" style="3" bestFit="1" customWidth="1"/>
    <col min="3078" max="3078" width="10.5703125" style="3" bestFit="1" customWidth="1"/>
    <col min="3079" max="3079" width="18.140625" style="3" bestFit="1" customWidth="1"/>
    <col min="3080" max="3328" width="9.140625" style="3"/>
    <col min="3329" max="3329" width="5.42578125" style="3" bestFit="1" customWidth="1"/>
    <col min="3330" max="3330" width="67" style="3" bestFit="1" customWidth="1"/>
    <col min="3331" max="3331" width="13.140625" style="3" bestFit="1" customWidth="1"/>
    <col min="3332" max="3332" width="27.42578125" style="3" bestFit="1" customWidth="1"/>
    <col min="3333" max="3333" width="13.5703125" style="3" bestFit="1" customWidth="1"/>
    <col min="3334" max="3334" width="10.5703125" style="3" bestFit="1" customWidth="1"/>
    <col min="3335" max="3335" width="18.140625" style="3" bestFit="1" customWidth="1"/>
    <col min="3336" max="3584" width="9.140625" style="3"/>
    <col min="3585" max="3585" width="5.42578125" style="3" bestFit="1" customWidth="1"/>
    <col min="3586" max="3586" width="67" style="3" bestFit="1" customWidth="1"/>
    <col min="3587" max="3587" width="13.140625" style="3" bestFit="1" customWidth="1"/>
    <col min="3588" max="3588" width="27.42578125" style="3" bestFit="1" customWidth="1"/>
    <col min="3589" max="3589" width="13.5703125" style="3" bestFit="1" customWidth="1"/>
    <col min="3590" max="3590" width="10.5703125" style="3" bestFit="1" customWidth="1"/>
    <col min="3591" max="3591" width="18.140625" style="3" bestFit="1" customWidth="1"/>
    <col min="3592" max="3840" width="9.140625" style="3"/>
    <col min="3841" max="3841" width="5.42578125" style="3" bestFit="1" customWidth="1"/>
    <col min="3842" max="3842" width="67" style="3" bestFit="1" customWidth="1"/>
    <col min="3843" max="3843" width="13.140625" style="3" bestFit="1" customWidth="1"/>
    <col min="3844" max="3844" width="27.42578125" style="3" bestFit="1" customWidth="1"/>
    <col min="3845" max="3845" width="13.5703125" style="3" bestFit="1" customWidth="1"/>
    <col min="3846" max="3846" width="10.5703125" style="3" bestFit="1" customWidth="1"/>
    <col min="3847" max="3847" width="18.140625" style="3" bestFit="1" customWidth="1"/>
    <col min="3848" max="4096" width="9.140625" style="3"/>
    <col min="4097" max="4097" width="5.42578125" style="3" bestFit="1" customWidth="1"/>
    <col min="4098" max="4098" width="67" style="3" bestFit="1" customWidth="1"/>
    <col min="4099" max="4099" width="13.140625" style="3" bestFit="1" customWidth="1"/>
    <col min="4100" max="4100" width="27.42578125" style="3" bestFit="1" customWidth="1"/>
    <col min="4101" max="4101" width="13.5703125" style="3" bestFit="1" customWidth="1"/>
    <col min="4102" max="4102" width="10.5703125" style="3" bestFit="1" customWidth="1"/>
    <col min="4103" max="4103" width="18.140625" style="3" bestFit="1" customWidth="1"/>
    <col min="4104" max="4352" width="9.140625" style="3"/>
    <col min="4353" max="4353" width="5.42578125" style="3" bestFit="1" customWidth="1"/>
    <col min="4354" max="4354" width="67" style="3" bestFit="1" customWidth="1"/>
    <col min="4355" max="4355" width="13.140625" style="3" bestFit="1" customWidth="1"/>
    <col min="4356" max="4356" width="27.42578125" style="3" bestFit="1" customWidth="1"/>
    <col min="4357" max="4357" width="13.5703125" style="3" bestFit="1" customWidth="1"/>
    <col min="4358" max="4358" width="10.5703125" style="3" bestFit="1" customWidth="1"/>
    <col min="4359" max="4359" width="18.140625" style="3" bestFit="1" customWidth="1"/>
    <col min="4360" max="4608" width="9.140625" style="3"/>
    <col min="4609" max="4609" width="5.42578125" style="3" bestFit="1" customWidth="1"/>
    <col min="4610" max="4610" width="67" style="3" bestFit="1" customWidth="1"/>
    <col min="4611" max="4611" width="13.140625" style="3" bestFit="1" customWidth="1"/>
    <col min="4612" max="4612" width="27.42578125" style="3" bestFit="1" customWidth="1"/>
    <col min="4613" max="4613" width="13.5703125" style="3" bestFit="1" customWidth="1"/>
    <col min="4614" max="4614" width="10.5703125" style="3" bestFit="1" customWidth="1"/>
    <col min="4615" max="4615" width="18.140625" style="3" bestFit="1" customWidth="1"/>
    <col min="4616" max="4864" width="9.140625" style="3"/>
    <col min="4865" max="4865" width="5.42578125" style="3" bestFit="1" customWidth="1"/>
    <col min="4866" max="4866" width="67" style="3" bestFit="1" customWidth="1"/>
    <col min="4867" max="4867" width="13.140625" style="3" bestFit="1" customWidth="1"/>
    <col min="4868" max="4868" width="27.42578125" style="3" bestFit="1" customWidth="1"/>
    <col min="4869" max="4869" width="13.5703125" style="3" bestFit="1" customWidth="1"/>
    <col min="4870" max="4870" width="10.5703125" style="3" bestFit="1" customWidth="1"/>
    <col min="4871" max="4871" width="18.140625" style="3" bestFit="1" customWidth="1"/>
    <col min="4872" max="5120" width="9.140625" style="3"/>
    <col min="5121" max="5121" width="5.42578125" style="3" bestFit="1" customWidth="1"/>
    <col min="5122" max="5122" width="67" style="3" bestFit="1" customWidth="1"/>
    <col min="5123" max="5123" width="13.140625" style="3" bestFit="1" customWidth="1"/>
    <col min="5124" max="5124" width="27.42578125" style="3" bestFit="1" customWidth="1"/>
    <col min="5125" max="5125" width="13.5703125" style="3" bestFit="1" customWidth="1"/>
    <col min="5126" max="5126" width="10.5703125" style="3" bestFit="1" customWidth="1"/>
    <col min="5127" max="5127" width="18.140625" style="3" bestFit="1" customWidth="1"/>
    <col min="5128" max="5376" width="9.140625" style="3"/>
    <col min="5377" max="5377" width="5.42578125" style="3" bestFit="1" customWidth="1"/>
    <col min="5378" max="5378" width="67" style="3" bestFit="1" customWidth="1"/>
    <col min="5379" max="5379" width="13.140625" style="3" bestFit="1" customWidth="1"/>
    <col min="5380" max="5380" width="27.42578125" style="3" bestFit="1" customWidth="1"/>
    <col min="5381" max="5381" width="13.5703125" style="3" bestFit="1" customWidth="1"/>
    <col min="5382" max="5382" width="10.5703125" style="3" bestFit="1" customWidth="1"/>
    <col min="5383" max="5383" width="18.140625" style="3" bestFit="1" customWidth="1"/>
    <col min="5384" max="5632" width="9.140625" style="3"/>
    <col min="5633" max="5633" width="5.42578125" style="3" bestFit="1" customWidth="1"/>
    <col min="5634" max="5634" width="67" style="3" bestFit="1" customWidth="1"/>
    <col min="5635" max="5635" width="13.140625" style="3" bestFit="1" customWidth="1"/>
    <col min="5636" max="5636" width="27.42578125" style="3" bestFit="1" customWidth="1"/>
    <col min="5637" max="5637" width="13.5703125" style="3" bestFit="1" customWidth="1"/>
    <col min="5638" max="5638" width="10.5703125" style="3" bestFit="1" customWidth="1"/>
    <col min="5639" max="5639" width="18.140625" style="3" bestFit="1" customWidth="1"/>
    <col min="5640" max="5888" width="9.140625" style="3"/>
    <col min="5889" max="5889" width="5.42578125" style="3" bestFit="1" customWidth="1"/>
    <col min="5890" max="5890" width="67" style="3" bestFit="1" customWidth="1"/>
    <col min="5891" max="5891" width="13.140625" style="3" bestFit="1" customWidth="1"/>
    <col min="5892" max="5892" width="27.42578125" style="3" bestFit="1" customWidth="1"/>
    <col min="5893" max="5893" width="13.5703125" style="3" bestFit="1" customWidth="1"/>
    <col min="5894" max="5894" width="10.5703125" style="3" bestFit="1" customWidth="1"/>
    <col min="5895" max="5895" width="18.140625" style="3" bestFit="1" customWidth="1"/>
    <col min="5896" max="6144" width="9.140625" style="3"/>
    <col min="6145" max="6145" width="5.42578125" style="3" bestFit="1" customWidth="1"/>
    <col min="6146" max="6146" width="67" style="3" bestFit="1" customWidth="1"/>
    <col min="6147" max="6147" width="13.140625" style="3" bestFit="1" customWidth="1"/>
    <col min="6148" max="6148" width="27.42578125" style="3" bestFit="1" customWidth="1"/>
    <col min="6149" max="6149" width="13.5703125" style="3" bestFit="1" customWidth="1"/>
    <col min="6150" max="6150" width="10.5703125" style="3" bestFit="1" customWidth="1"/>
    <col min="6151" max="6151" width="18.140625" style="3" bestFit="1" customWidth="1"/>
    <col min="6152" max="6400" width="9.140625" style="3"/>
    <col min="6401" max="6401" width="5.42578125" style="3" bestFit="1" customWidth="1"/>
    <col min="6402" max="6402" width="67" style="3" bestFit="1" customWidth="1"/>
    <col min="6403" max="6403" width="13.140625" style="3" bestFit="1" customWidth="1"/>
    <col min="6404" max="6404" width="27.42578125" style="3" bestFit="1" customWidth="1"/>
    <col min="6405" max="6405" width="13.5703125" style="3" bestFit="1" customWidth="1"/>
    <col min="6406" max="6406" width="10.5703125" style="3" bestFit="1" customWidth="1"/>
    <col min="6407" max="6407" width="18.140625" style="3" bestFit="1" customWidth="1"/>
    <col min="6408" max="6656" width="9.140625" style="3"/>
    <col min="6657" max="6657" width="5.42578125" style="3" bestFit="1" customWidth="1"/>
    <col min="6658" max="6658" width="67" style="3" bestFit="1" customWidth="1"/>
    <col min="6659" max="6659" width="13.140625" style="3" bestFit="1" customWidth="1"/>
    <col min="6660" max="6660" width="27.42578125" style="3" bestFit="1" customWidth="1"/>
    <col min="6661" max="6661" width="13.5703125" style="3" bestFit="1" customWidth="1"/>
    <col min="6662" max="6662" width="10.5703125" style="3" bestFit="1" customWidth="1"/>
    <col min="6663" max="6663" width="18.140625" style="3" bestFit="1" customWidth="1"/>
    <col min="6664" max="6912" width="9.140625" style="3"/>
    <col min="6913" max="6913" width="5.42578125" style="3" bestFit="1" customWidth="1"/>
    <col min="6914" max="6914" width="67" style="3" bestFit="1" customWidth="1"/>
    <col min="6915" max="6915" width="13.140625" style="3" bestFit="1" customWidth="1"/>
    <col min="6916" max="6916" width="27.42578125" style="3" bestFit="1" customWidth="1"/>
    <col min="6917" max="6917" width="13.5703125" style="3" bestFit="1" customWidth="1"/>
    <col min="6918" max="6918" width="10.5703125" style="3" bestFit="1" customWidth="1"/>
    <col min="6919" max="6919" width="18.140625" style="3" bestFit="1" customWidth="1"/>
    <col min="6920" max="7168" width="9.140625" style="3"/>
    <col min="7169" max="7169" width="5.42578125" style="3" bestFit="1" customWidth="1"/>
    <col min="7170" max="7170" width="67" style="3" bestFit="1" customWidth="1"/>
    <col min="7171" max="7171" width="13.140625" style="3" bestFit="1" customWidth="1"/>
    <col min="7172" max="7172" width="27.42578125" style="3" bestFit="1" customWidth="1"/>
    <col min="7173" max="7173" width="13.5703125" style="3" bestFit="1" customWidth="1"/>
    <col min="7174" max="7174" width="10.5703125" style="3" bestFit="1" customWidth="1"/>
    <col min="7175" max="7175" width="18.140625" style="3" bestFit="1" customWidth="1"/>
    <col min="7176" max="7424" width="9.140625" style="3"/>
    <col min="7425" max="7425" width="5.42578125" style="3" bestFit="1" customWidth="1"/>
    <col min="7426" max="7426" width="67" style="3" bestFit="1" customWidth="1"/>
    <col min="7427" max="7427" width="13.140625" style="3" bestFit="1" customWidth="1"/>
    <col min="7428" max="7428" width="27.42578125" style="3" bestFit="1" customWidth="1"/>
    <col min="7429" max="7429" width="13.5703125" style="3" bestFit="1" customWidth="1"/>
    <col min="7430" max="7430" width="10.5703125" style="3" bestFit="1" customWidth="1"/>
    <col min="7431" max="7431" width="18.140625" style="3" bestFit="1" customWidth="1"/>
    <col min="7432" max="7680" width="9.140625" style="3"/>
    <col min="7681" max="7681" width="5.42578125" style="3" bestFit="1" customWidth="1"/>
    <col min="7682" max="7682" width="67" style="3" bestFit="1" customWidth="1"/>
    <col min="7683" max="7683" width="13.140625" style="3" bestFit="1" customWidth="1"/>
    <col min="7684" max="7684" width="27.42578125" style="3" bestFit="1" customWidth="1"/>
    <col min="7685" max="7685" width="13.5703125" style="3" bestFit="1" customWidth="1"/>
    <col min="7686" max="7686" width="10.5703125" style="3" bestFit="1" customWidth="1"/>
    <col min="7687" max="7687" width="18.140625" style="3" bestFit="1" customWidth="1"/>
    <col min="7688" max="7936" width="9.140625" style="3"/>
    <col min="7937" max="7937" width="5.42578125" style="3" bestFit="1" customWidth="1"/>
    <col min="7938" max="7938" width="67" style="3" bestFit="1" customWidth="1"/>
    <col min="7939" max="7939" width="13.140625" style="3" bestFit="1" customWidth="1"/>
    <col min="7940" max="7940" width="27.42578125" style="3" bestFit="1" customWidth="1"/>
    <col min="7941" max="7941" width="13.5703125" style="3" bestFit="1" customWidth="1"/>
    <col min="7942" max="7942" width="10.5703125" style="3" bestFit="1" customWidth="1"/>
    <col min="7943" max="7943" width="18.140625" style="3" bestFit="1" customWidth="1"/>
    <col min="7944" max="8192" width="9.140625" style="3"/>
    <col min="8193" max="8193" width="5.42578125" style="3" bestFit="1" customWidth="1"/>
    <col min="8194" max="8194" width="67" style="3" bestFit="1" customWidth="1"/>
    <col min="8195" max="8195" width="13.140625" style="3" bestFit="1" customWidth="1"/>
    <col min="8196" max="8196" width="27.42578125" style="3" bestFit="1" customWidth="1"/>
    <col min="8197" max="8197" width="13.5703125" style="3" bestFit="1" customWidth="1"/>
    <col min="8198" max="8198" width="10.5703125" style="3" bestFit="1" customWidth="1"/>
    <col min="8199" max="8199" width="18.140625" style="3" bestFit="1" customWidth="1"/>
    <col min="8200" max="8448" width="9.140625" style="3"/>
    <col min="8449" max="8449" width="5.42578125" style="3" bestFit="1" customWidth="1"/>
    <col min="8450" max="8450" width="67" style="3" bestFit="1" customWidth="1"/>
    <col min="8451" max="8451" width="13.140625" style="3" bestFit="1" customWidth="1"/>
    <col min="8452" max="8452" width="27.42578125" style="3" bestFit="1" customWidth="1"/>
    <col min="8453" max="8453" width="13.5703125" style="3" bestFit="1" customWidth="1"/>
    <col min="8454" max="8454" width="10.5703125" style="3" bestFit="1" customWidth="1"/>
    <col min="8455" max="8455" width="18.140625" style="3" bestFit="1" customWidth="1"/>
    <col min="8456" max="8704" width="9.140625" style="3"/>
    <col min="8705" max="8705" width="5.42578125" style="3" bestFit="1" customWidth="1"/>
    <col min="8706" max="8706" width="67" style="3" bestFit="1" customWidth="1"/>
    <col min="8707" max="8707" width="13.140625" style="3" bestFit="1" customWidth="1"/>
    <col min="8708" max="8708" width="27.42578125" style="3" bestFit="1" customWidth="1"/>
    <col min="8709" max="8709" width="13.5703125" style="3" bestFit="1" customWidth="1"/>
    <col min="8710" max="8710" width="10.5703125" style="3" bestFit="1" customWidth="1"/>
    <col min="8711" max="8711" width="18.140625" style="3" bestFit="1" customWidth="1"/>
    <col min="8712" max="8960" width="9.140625" style="3"/>
    <col min="8961" max="8961" width="5.42578125" style="3" bestFit="1" customWidth="1"/>
    <col min="8962" max="8962" width="67" style="3" bestFit="1" customWidth="1"/>
    <col min="8963" max="8963" width="13.140625" style="3" bestFit="1" customWidth="1"/>
    <col min="8964" max="8964" width="27.42578125" style="3" bestFit="1" customWidth="1"/>
    <col min="8965" max="8965" width="13.5703125" style="3" bestFit="1" customWidth="1"/>
    <col min="8966" max="8966" width="10.5703125" style="3" bestFit="1" customWidth="1"/>
    <col min="8967" max="8967" width="18.140625" style="3" bestFit="1" customWidth="1"/>
    <col min="8968" max="9216" width="9.140625" style="3"/>
    <col min="9217" max="9217" width="5.42578125" style="3" bestFit="1" customWidth="1"/>
    <col min="9218" max="9218" width="67" style="3" bestFit="1" customWidth="1"/>
    <col min="9219" max="9219" width="13.140625" style="3" bestFit="1" customWidth="1"/>
    <col min="9220" max="9220" width="27.42578125" style="3" bestFit="1" customWidth="1"/>
    <col min="9221" max="9221" width="13.5703125" style="3" bestFit="1" customWidth="1"/>
    <col min="9222" max="9222" width="10.5703125" style="3" bestFit="1" customWidth="1"/>
    <col min="9223" max="9223" width="18.140625" style="3" bestFit="1" customWidth="1"/>
    <col min="9224" max="9472" width="9.140625" style="3"/>
    <col min="9473" max="9473" width="5.42578125" style="3" bestFit="1" customWidth="1"/>
    <col min="9474" max="9474" width="67" style="3" bestFit="1" customWidth="1"/>
    <col min="9475" max="9475" width="13.140625" style="3" bestFit="1" customWidth="1"/>
    <col min="9476" max="9476" width="27.42578125" style="3" bestFit="1" customWidth="1"/>
    <col min="9477" max="9477" width="13.5703125" style="3" bestFit="1" customWidth="1"/>
    <col min="9478" max="9478" width="10.5703125" style="3" bestFit="1" customWidth="1"/>
    <col min="9479" max="9479" width="18.140625" style="3" bestFit="1" customWidth="1"/>
    <col min="9480" max="9728" width="9.140625" style="3"/>
    <col min="9729" max="9729" width="5.42578125" style="3" bestFit="1" customWidth="1"/>
    <col min="9730" max="9730" width="67" style="3" bestFit="1" customWidth="1"/>
    <col min="9731" max="9731" width="13.140625" style="3" bestFit="1" customWidth="1"/>
    <col min="9732" max="9732" width="27.42578125" style="3" bestFit="1" customWidth="1"/>
    <col min="9733" max="9733" width="13.5703125" style="3" bestFit="1" customWidth="1"/>
    <col min="9734" max="9734" width="10.5703125" style="3" bestFit="1" customWidth="1"/>
    <col min="9735" max="9735" width="18.140625" style="3" bestFit="1" customWidth="1"/>
    <col min="9736" max="9984" width="9.140625" style="3"/>
    <col min="9985" max="9985" width="5.42578125" style="3" bestFit="1" customWidth="1"/>
    <col min="9986" max="9986" width="67" style="3" bestFit="1" customWidth="1"/>
    <col min="9987" max="9987" width="13.140625" style="3" bestFit="1" customWidth="1"/>
    <col min="9988" max="9988" width="27.42578125" style="3" bestFit="1" customWidth="1"/>
    <col min="9989" max="9989" width="13.5703125" style="3" bestFit="1" customWidth="1"/>
    <col min="9990" max="9990" width="10.5703125" style="3" bestFit="1" customWidth="1"/>
    <col min="9991" max="9991" width="18.140625" style="3" bestFit="1" customWidth="1"/>
    <col min="9992" max="10240" width="9.140625" style="3"/>
    <col min="10241" max="10241" width="5.42578125" style="3" bestFit="1" customWidth="1"/>
    <col min="10242" max="10242" width="67" style="3" bestFit="1" customWidth="1"/>
    <col min="10243" max="10243" width="13.140625" style="3" bestFit="1" customWidth="1"/>
    <col min="10244" max="10244" width="27.42578125" style="3" bestFit="1" customWidth="1"/>
    <col min="10245" max="10245" width="13.5703125" style="3" bestFit="1" customWidth="1"/>
    <col min="10246" max="10246" width="10.5703125" style="3" bestFit="1" customWidth="1"/>
    <col min="10247" max="10247" width="18.140625" style="3" bestFit="1" customWidth="1"/>
    <col min="10248" max="10496" width="9.140625" style="3"/>
    <col min="10497" max="10497" width="5.42578125" style="3" bestFit="1" customWidth="1"/>
    <col min="10498" max="10498" width="67" style="3" bestFit="1" customWidth="1"/>
    <col min="10499" max="10499" width="13.140625" style="3" bestFit="1" customWidth="1"/>
    <col min="10500" max="10500" width="27.42578125" style="3" bestFit="1" customWidth="1"/>
    <col min="10501" max="10501" width="13.5703125" style="3" bestFit="1" customWidth="1"/>
    <col min="10502" max="10502" width="10.5703125" style="3" bestFit="1" customWidth="1"/>
    <col min="10503" max="10503" width="18.140625" style="3" bestFit="1" customWidth="1"/>
    <col min="10504" max="10752" width="9.140625" style="3"/>
    <col min="10753" max="10753" width="5.42578125" style="3" bestFit="1" customWidth="1"/>
    <col min="10754" max="10754" width="67" style="3" bestFit="1" customWidth="1"/>
    <col min="10755" max="10755" width="13.140625" style="3" bestFit="1" customWidth="1"/>
    <col min="10756" max="10756" width="27.42578125" style="3" bestFit="1" customWidth="1"/>
    <col min="10757" max="10757" width="13.5703125" style="3" bestFit="1" customWidth="1"/>
    <col min="10758" max="10758" width="10.5703125" style="3" bestFit="1" customWidth="1"/>
    <col min="10759" max="10759" width="18.140625" style="3" bestFit="1" customWidth="1"/>
    <col min="10760" max="11008" width="9.140625" style="3"/>
    <col min="11009" max="11009" width="5.42578125" style="3" bestFit="1" customWidth="1"/>
    <col min="11010" max="11010" width="67" style="3" bestFit="1" customWidth="1"/>
    <col min="11011" max="11011" width="13.140625" style="3" bestFit="1" customWidth="1"/>
    <col min="11012" max="11012" width="27.42578125" style="3" bestFit="1" customWidth="1"/>
    <col min="11013" max="11013" width="13.5703125" style="3" bestFit="1" customWidth="1"/>
    <col min="11014" max="11014" width="10.5703125" style="3" bestFit="1" customWidth="1"/>
    <col min="11015" max="11015" width="18.140625" style="3" bestFit="1" customWidth="1"/>
    <col min="11016" max="11264" width="9.140625" style="3"/>
    <col min="11265" max="11265" width="5.42578125" style="3" bestFit="1" customWidth="1"/>
    <col min="11266" max="11266" width="67" style="3" bestFit="1" customWidth="1"/>
    <col min="11267" max="11267" width="13.140625" style="3" bestFit="1" customWidth="1"/>
    <col min="11268" max="11268" width="27.42578125" style="3" bestFit="1" customWidth="1"/>
    <col min="11269" max="11269" width="13.5703125" style="3" bestFit="1" customWidth="1"/>
    <col min="11270" max="11270" width="10.5703125" style="3" bestFit="1" customWidth="1"/>
    <col min="11271" max="11271" width="18.140625" style="3" bestFit="1" customWidth="1"/>
    <col min="11272" max="11520" width="9.140625" style="3"/>
    <col min="11521" max="11521" width="5.42578125" style="3" bestFit="1" customWidth="1"/>
    <col min="11522" max="11522" width="67" style="3" bestFit="1" customWidth="1"/>
    <col min="11523" max="11523" width="13.140625" style="3" bestFit="1" customWidth="1"/>
    <col min="11524" max="11524" width="27.42578125" style="3" bestFit="1" customWidth="1"/>
    <col min="11525" max="11525" width="13.5703125" style="3" bestFit="1" customWidth="1"/>
    <col min="11526" max="11526" width="10.5703125" style="3" bestFit="1" customWidth="1"/>
    <col min="11527" max="11527" width="18.140625" style="3" bestFit="1" customWidth="1"/>
    <col min="11528" max="11776" width="9.140625" style="3"/>
    <col min="11777" max="11777" width="5.42578125" style="3" bestFit="1" customWidth="1"/>
    <col min="11778" max="11778" width="67" style="3" bestFit="1" customWidth="1"/>
    <col min="11779" max="11779" width="13.140625" style="3" bestFit="1" customWidth="1"/>
    <col min="11780" max="11780" width="27.42578125" style="3" bestFit="1" customWidth="1"/>
    <col min="11781" max="11781" width="13.5703125" style="3" bestFit="1" customWidth="1"/>
    <col min="11782" max="11782" width="10.5703125" style="3" bestFit="1" customWidth="1"/>
    <col min="11783" max="11783" width="18.140625" style="3" bestFit="1" customWidth="1"/>
    <col min="11784" max="12032" width="9.140625" style="3"/>
    <col min="12033" max="12033" width="5.42578125" style="3" bestFit="1" customWidth="1"/>
    <col min="12034" max="12034" width="67" style="3" bestFit="1" customWidth="1"/>
    <col min="12035" max="12035" width="13.140625" style="3" bestFit="1" customWidth="1"/>
    <col min="12036" max="12036" width="27.42578125" style="3" bestFit="1" customWidth="1"/>
    <col min="12037" max="12037" width="13.5703125" style="3" bestFit="1" customWidth="1"/>
    <col min="12038" max="12038" width="10.5703125" style="3" bestFit="1" customWidth="1"/>
    <col min="12039" max="12039" width="18.140625" style="3" bestFit="1" customWidth="1"/>
    <col min="12040" max="12288" width="9.140625" style="3"/>
    <col min="12289" max="12289" width="5.42578125" style="3" bestFit="1" customWidth="1"/>
    <col min="12290" max="12290" width="67" style="3" bestFit="1" customWidth="1"/>
    <col min="12291" max="12291" width="13.140625" style="3" bestFit="1" customWidth="1"/>
    <col min="12292" max="12292" width="27.42578125" style="3" bestFit="1" customWidth="1"/>
    <col min="12293" max="12293" width="13.5703125" style="3" bestFit="1" customWidth="1"/>
    <col min="12294" max="12294" width="10.5703125" style="3" bestFit="1" customWidth="1"/>
    <col min="12295" max="12295" width="18.140625" style="3" bestFit="1" customWidth="1"/>
    <col min="12296" max="12544" width="9.140625" style="3"/>
    <col min="12545" max="12545" width="5.42578125" style="3" bestFit="1" customWidth="1"/>
    <col min="12546" max="12546" width="67" style="3" bestFit="1" customWidth="1"/>
    <col min="12547" max="12547" width="13.140625" style="3" bestFit="1" customWidth="1"/>
    <col min="12548" max="12548" width="27.42578125" style="3" bestFit="1" customWidth="1"/>
    <col min="12549" max="12549" width="13.5703125" style="3" bestFit="1" customWidth="1"/>
    <col min="12550" max="12550" width="10.5703125" style="3" bestFit="1" customWidth="1"/>
    <col min="12551" max="12551" width="18.140625" style="3" bestFit="1" customWidth="1"/>
    <col min="12552" max="12800" width="9.140625" style="3"/>
    <col min="12801" max="12801" width="5.42578125" style="3" bestFit="1" customWidth="1"/>
    <col min="12802" max="12802" width="67" style="3" bestFit="1" customWidth="1"/>
    <col min="12803" max="12803" width="13.140625" style="3" bestFit="1" customWidth="1"/>
    <col min="12804" max="12804" width="27.42578125" style="3" bestFit="1" customWidth="1"/>
    <col min="12805" max="12805" width="13.5703125" style="3" bestFit="1" customWidth="1"/>
    <col min="12806" max="12806" width="10.5703125" style="3" bestFit="1" customWidth="1"/>
    <col min="12807" max="12807" width="18.140625" style="3" bestFit="1" customWidth="1"/>
    <col min="12808" max="13056" width="9.140625" style="3"/>
    <col min="13057" max="13057" width="5.42578125" style="3" bestFit="1" customWidth="1"/>
    <col min="13058" max="13058" width="67" style="3" bestFit="1" customWidth="1"/>
    <col min="13059" max="13059" width="13.140625" style="3" bestFit="1" customWidth="1"/>
    <col min="13060" max="13060" width="27.42578125" style="3" bestFit="1" customWidth="1"/>
    <col min="13061" max="13061" width="13.5703125" style="3" bestFit="1" customWidth="1"/>
    <col min="13062" max="13062" width="10.5703125" style="3" bestFit="1" customWidth="1"/>
    <col min="13063" max="13063" width="18.140625" style="3" bestFit="1" customWidth="1"/>
    <col min="13064" max="13312" width="9.140625" style="3"/>
    <col min="13313" max="13313" width="5.42578125" style="3" bestFit="1" customWidth="1"/>
    <col min="13314" max="13314" width="67" style="3" bestFit="1" customWidth="1"/>
    <col min="13315" max="13315" width="13.140625" style="3" bestFit="1" customWidth="1"/>
    <col min="13316" max="13316" width="27.42578125" style="3" bestFit="1" customWidth="1"/>
    <col min="13317" max="13317" width="13.5703125" style="3" bestFit="1" customWidth="1"/>
    <col min="13318" max="13318" width="10.5703125" style="3" bestFit="1" customWidth="1"/>
    <col min="13319" max="13319" width="18.140625" style="3" bestFit="1" customWidth="1"/>
    <col min="13320" max="13568" width="9.140625" style="3"/>
    <col min="13569" max="13569" width="5.42578125" style="3" bestFit="1" customWidth="1"/>
    <col min="13570" max="13570" width="67" style="3" bestFit="1" customWidth="1"/>
    <col min="13571" max="13571" width="13.140625" style="3" bestFit="1" customWidth="1"/>
    <col min="13572" max="13572" width="27.42578125" style="3" bestFit="1" customWidth="1"/>
    <col min="13573" max="13573" width="13.5703125" style="3" bestFit="1" customWidth="1"/>
    <col min="13574" max="13574" width="10.5703125" style="3" bestFit="1" customWidth="1"/>
    <col min="13575" max="13575" width="18.140625" style="3" bestFit="1" customWidth="1"/>
    <col min="13576" max="13824" width="9.140625" style="3"/>
    <col min="13825" max="13825" width="5.42578125" style="3" bestFit="1" customWidth="1"/>
    <col min="13826" max="13826" width="67" style="3" bestFit="1" customWidth="1"/>
    <col min="13827" max="13827" width="13.140625" style="3" bestFit="1" customWidth="1"/>
    <col min="13828" max="13828" width="27.42578125" style="3" bestFit="1" customWidth="1"/>
    <col min="13829" max="13829" width="13.5703125" style="3" bestFit="1" customWidth="1"/>
    <col min="13830" max="13830" width="10.5703125" style="3" bestFit="1" customWidth="1"/>
    <col min="13831" max="13831" width="18.140625" style="3" bestFit="1" customWidth="1"/>
    <col min="13832" max="14080" width="9.140625" style="3"/>
    <col min="14081" max="14081" width="5.42578125" style="3" bestFit="1" customWidth="1"/>
    <col min="14082" max="14082" width="67" style="3" bestFit="1" customWidth="1"/>
    <col min="14083" max="14083" width="13.140625" style="3" bestFit="1" customWidth="1"/>
    <col min="14084" max="14084" width="27.42578125" style="3" bestFit="1" customWidth="1"/>
    <col min="14085" max="14085" width="13.5703125" style="3" bestFit="1" customWidth="1"/>
    <col min="14086" max="14086" width="10.5703125" style="3" bestFit="1" customWidth="1"/>
    <col min="14087" max="14087" width="18.140625" style="3" bestFit="1" customWidth="1"/>
    <col min="14088" max="14336" width="9.140625" style="3"/>
    <col min="14337" max="14337" width="5.42578125" style="3" bestFit="1" customWidth="1"/>
    <col min="14338" max="14338" width="67" style="3" bestFit="1" customWidth="1"/>
    <col min="14339" max="14339" width="13.140625" style="3" bestFit="1" customWidth="1"/>
    <col min="14340" max="14340" width="27.42578125" style="3" bestFit="1" customWidth="1"/>
    <col min="14341" max="14341" width="13.5703125" style="3" bestFit="1" customWidth="1"/>
    <col min="14342" max="14342" width="10.5703125" style="3" bestFit="1" customWidth="1"/>
    <col min="14343" max="14343" width="18.140625" style="3" bestFit="1" customWidth="1"/>
    <col min="14344" max="14592" width="9.140625" style="3"/>
    <col min="14593" max="14593" width="5.42578125" style="3" bestFit="1" customWidth="1"/>
    <col min="14594" max="14594" width="67" style="3" bestFit="1" customWidth="1"/>
    <col min="14595" max="14595" width="13.140625" style="3" bestFit="1" customWidth="1"/>
    <col min="14596" max="14596" width="27.42578125" style="3" bestFit="1" customWidth="1"/>
    <col min="14597" max="14597" width="13.5703125" style="3" bestFit="1" customWidth="1"/>
    <col min="14598" max="14598" width="10.5703125" style="3" bestFit="1" customWidth="1"/>
    <col min="14599" max="14599" width="18.140625" style="3" bestFit="1" customWidth="1"/>
    <col min="14600" max="14848" width="9.140625" style="3"/>
    <col min="14849" max="14849" width="5.42578125" style="3" bestFit="1" customWidth="1"/>
    <col min="14850" max="14850" width="67" style="3" bestFit="1" customWidth="1"/>
    <col min="14851" max="14851" width="13.140625" style="3" bestFit="1" customWidth="1"/>
    <col min="14852" max="14852" width="27.42578125" style="3" bestFit="1" customWidth="1"/>
    <col min="14853" max="14853" width="13.5703125" style="3" bestFit="1" customWidth="1"/>
    <col min="14854" max="14854" width="10.5703125" style="3" bestFit="1" customWidth="1"/>
    <col min="14855" max="14855" width="18.140625" style="3" bestFit="1" customWidth="1"/>
    <col min="14856" max="15104" width="9.140625" style="3"/>
    <col min="15105" max="15105" width="5.42578125" style="3" bestFit="1" customWidth="1"/>
    <col min="15106" max="15106" width="67" style="3" bestFit="1" customWidth="1"/>
    <col min="15107" max="15107" width="13.140625" style="3" bestFit="1" customWidth="1"/>
    <col min="15108" max="15108" width="27.42578125" style="3" bestFit="1" customWidth="1"/>
    <col min="15109" max="15109" width="13.5703125" style="3" bestFit="1" customWidth="1"/>
    <col min="15110" max="15110" width="10.5703125" style="3" bestFit="1" customWidth="1"/>
    <col min="15111" max="15111" width="18.140625" style="3" bestFit="1" customWidth="1"/>
    <col min="15112" max="15360" width="9.140625" style="3"/>
    <col min="15361" max="15361" width="5.42578125" style="3" bestFit="1" customWidth="1"/>
    <col min="15362" max="15362" width="67" style="3" bestFit="1" customWidth="1"/>
    <col min="15363" max="15363" width="13.140625" style="3" bestFit="1" customWidth="1"/>
    <col min="15364" max="15364" width="27.42578125" style="3" bestFit="1" customWidth="1"/>
    <col min="15365" max="15365" width="13.5703125" style="3" bestFit="1" customWidth="1"/>
    <col min="15366" max="15366" width="10.5703125" style="3" bestFit="1" customWidth="1"/>
    <col min="15367" max="15367" width="18.140625" style="3" bestFit="1" customWidth="1"/>
    <col min="15368" max="15616" width="9.140625" style="3"/>
    <col min="15617" max="15617" width="5.42578125" style="3" bestFit="1" customWidth="1"/>
    <col min="15618" max="15618" width="67" style="3" bestFit="1" customWidth="1"/>
    <col min="15619" max="15619" width="13.140625" style="3" bestFit="1" customWidth="1"/>
    <col min="15620" max="15620" width="27.42578125" style="3" bestFit="1" customWidth="1"/>
    <col min="15621" max="15621" width="13.5703125" style="3" bestFit="1" customWidth="1"/>
    <col min="15622" max="15622" width="10.5703125" style="3" bestFit="1" customWidth="1"/>
    <col min="15623" max="15623" width="18.140625" style="3" bestFit="1" customWidth="1"/>
    <col min="15624" max="15872" width="9.140625" style="3"/>
    <col min="15873" max="15873" width="5.42578125" style="3" bestFit="1" customWidth="1"/>
    <col min="15874" max="15874" width="67" style="3" bestFit="1" customWidth="1"/>
    <col min="15875" max="15875" width="13.140625" style="3" bestFit="1" customWidth="1"/>
    <col min="15876" max="15876" width="27.42578125" style="3" bestFit="1" customWidth="1"/>
    <col min="15877" max="15877" width="13.5703125" style="3" bestFit="1" customWidth="1"/>
    <col min="15878" max="15878" width="10.5703125" style="3" bestFit="1" customWidth="1"/>
    <col min="15879" max="15879" width="18.140625" style="3" bestFit="1" customWidth="1"/>
    <col min="15880" max="16128" width="9.140625" style="3"/>
    <col min="16129" max="16129" width="5.42578125" style="3" bestFit="1" customWidth="1"/>
    <col min="16130" max="16130" width="67" style="3" bestFit="1" customWidth="1"/>
    <col min="16131" max="16131" width="13.140625" style="3" bestFit="1" customWidth="1"/>
    <col min="16132" max="16132" width="27.42578125" style="3" bestFit="1" customWidth="1"/>
    <col min="16133" max="16133" width="13.5703125" style="3" bestFit="1" customWidth="1"/>
    <col min="16134" max="16134" width="10.5703125" style="3" bestFit="1" customWidth="1"/>
    <col min="16135" max="16135" width="18.140625" style="3" bestFit="1" customWidth="1"/>
    <col min="16136" max="16384" width="9.140625" style="3"/>
  </cols>
  <sheetData>
    <row r="1" spans="1:9">
      <c r="A1" s="1" t="s">
        <v>0</v>
      </c>
      <c r="B1" s="263" t="s">
        <v>1618</v>
      </c>
      <c r="C1" s="263"/>
      <c r="D1" s="263"/>
      <c r="E1" s="263"/>
    </row>
    <row r="2" spans="1:9" ht="13.5" thickBot="1"/>
    <row r="3" spans="1:9" ht="15">
      <c r="B3" s="69" t="s">
        <v>2442</v>
      </c>
      <c r="C3" s="285"/>
    </row>
    <row r="4" spans="1:9" ht="30">
      <c r="B4" s="71" t="s">
        <v>2443</v>
      </c>
      <c r="C4" s="286"/>
    </row>
    <row r="5" spans="1:9" ht="15">
      <c r="B5" s="71" t="s">
        <v>2381</v>
      </c>
      <c r="C5" s="286"/>
    </row>
    <row r="6" spans="1:9" ht="45.75" thickBot="1">
      <c r="B6" s="72" t="s">
        <v>2446</v>
      </c>
      <c r="C6" s="287"/>
    </row>
    <row r="8" spans="1:9">
      <c r="B8" s="3" t="s">
        <v>2</v>
      </c>
    </row>
    <row r="10" spans="1:9">
      <c r="B10" s="5" t="s">
        <v>3</v>
      </c>
      <c r="C10" s="15" t="s">
        <v>4</v>
      </c>
      <c r="D10" s="5" t="s">
        <v>5</v>
      </c>
      <c r="E10" s="5" t="s">
        <v>6</v>
      </c>
      <c r="F10" s="7" t="s">
        <v>7</v>
      </c>
      <c r="G10" s="7" t="s">
        <v>8</v>
      </c>
      <c r="H10" s="7" t="s">
        <v>9</v>
      </c>
      <c r="I10" s="8" t="s">
        <v>10</v>
      </c>
    </row>
    <row r="11" spans="1:9">
      <c r="B11" s="8" t="s">
        <v>11</v>
      </c>
    </row>
    <row r="12" spans="1:9">
      <c r="B12" s="8" t="s">
        <v>12</v>
      </c>
    </row>
    <row r="13" spans="1:9">
      <c r="B13" s="3" t="s">
        <v>261</v>
      </c>
      <c r="C13" s="14" t="s">
        <v>13</v>
      </c>
      <c r="D13" s="3" t="s">
        <v>14</v>
      </c>
      <c r="E13" s="3" t="s">
        <v>18</v>
      </c>
      <c r="F13" s="2">
        <v>533500</v>
      </c>
      <c r="G13" s="2">
        <v>8186.02</v>
      </c>
      <c r="H13" s="2">
        <v>8.3800000000000008</v>
      </c>
    </row>
    <row r="14" spans="1:9">
      <c r="B14" s="3" t="s">
        <v>1572</v>
      </c>
      <c r="C14" s="14" t="s">
        <v>13</v>
      </c>
      <c r="D14" s="3" t="s">
        <v>14</v>
      </c>
      <c r="E14" s="3" t="s">
        <v>15</v>
      </c>
      <c r="F14" s="2">
        <v>1305000</v>
      </c>
      <c r="G14" s="2">
        <v>7800.64</v>
      </c>
      <c r="H14" s="2">
        <v>7.98</v>
      </c>
    </row>
    <row r="15" spans="1:9">
      <c r="B15" s="3" t="s">
        <v>1573</v>
      </c>
      <c r="C15" s="14" t="s">
        <v>13</v>
      </c>
      <c r="D15" s="3" t="s">
        <v>16</v>
      </c>
      <c r="E15" s="3" t="s">
        <v>17</v>
      </c>
      <c r="F15" s="2">
        <v>363000</v>
      </c>
      <c r="G15" s="2">
        <v>7571.45</v>
      </c>
      <c r="H15" s="2">
        <v>7.75</v>
      </c>
    </row>
    <row r="16" spans="1:9">
      <c r="B16" s="3" t="s">
        <v>1571</v>
      </c>
      <c r="C16" s="14" t="s">
        <v>13</v>
      </c>
      <c r="D16" s="3" t="s">
        <v>21</v>
      </c>
      <c r="E16" s="3" t="s">
        <v>23</v>
      </c>
      <c r="F16" s="2">
        <v>297000</v>
      </c>
      <c r="G16" s="2">
        <v>3722.3</v>
      </c>
      <c r="H16" s="2">
        <v>3.81</v>
      </c>
    </row>
    <row r="17" spans="2:8">
      <c r="B17" s="3" t="s">
        <v>1569</v>
      </c>
      <c r="C17" s="14" t="s">
        <v>13</v>
      </c>
      <c r="D17" s="3" t="s">
        <v>28</v>
      </c>
      <c r="E17" s="3" t="s">
        <v>34</v>
      </c>
      <c r="F17" s="2">
        <v>1613000</v>
      </c>
      <c r="G17" s="2">
        <v>3288.1</v>
      </c>
      <c r="H17" s="2">
        <v>3.36</v>
      </c>
    </row>
    <row r="18" spans="2:8">
      <c r="B18" s="3" t="s">
        <v>1570</v>
      </c>
      <c r="C18" s="14" t="s">
        <v>13</v>
      </c>
      <c r="D18" s="3" t="s">
        <v>14</v>
      </c>
      <c r="E18" s="3" t="s">
        <v>184</v>
      </c>
      <c r="F18" s="2">
        <v>452000</v>
      </c>
      <c r="G18" s="2">
        <v>3276.1</v>
      </c>
      <c r="H18" s="2">
        <v>3.35</v>
      </c>
    </row>
    <row r="19" spans="2:8">
      <c r="B19" s="3" t="s">
        <v>1568</v>
      </c>
      <c r="C19" s="14" t="s">
        <v>13</v>
      </c>
      <c r="D19" s="3" t="s">
        <v>21</v>
      </c>
      <c r="E19" s="3" t="s">
        <v>178</v>
      </c>
      <c r="F19" s="2">
        <v>294000</v>
      </c>
      <c r="G19" s="2">
        <v>2673.78</v>
      </c>
      <c r="H19" s="2">
        <v>2.74</v>
      </c>
    </row>
    <row r="20" spans="2:8">
      <c r="B20" s="3" t="s">
        <v>1567</v>
      </c>
      <c r="C20" s="14" t="s">
        <v>13</v>
      </c>
      <c r="D20" s="3" t="s">
        <v>26</v>
      </c>
      <c r="E20" s="3" t="s">
        <v>1566</v>
      </c>
      <c r="F20" s="2">
        <v>249000</v>
      </c>
      <c r="G20" s="2">
        <v>2660.81</v>
      </c>
      <c r="H20" s="2">
        <v>2.72</v>
      </c>
    </row>
    <row r="21" spans="2:8">
      <c r="B21" s="3" t="s">
        <v>1565</v>
      </c>
      <c r="C21" s="14" t="s">
        <v>13</v>
      </c>
      <c r="D21" s="3" t="s">
        <v>215</v>
      </c>
      <c r="E21" s="3" t="s">
        <v>1564</v>
      </c>
      <c r="F21" s="2">
        <v>12500</v>
      </c>
      <c r="G21" s="2">
        <v>2481.11</v>
      </c>
      <c r="H21" s="2">
        <v>2.54</v>
      </c>
    </row>
    <row r="22" spans="2:8">
      <c r="B22" s="3" t="s">
        <v>1562</v>
      </c>
      <c r="C22" s="14" t="s">
        <v>13</v>
      </c>
      <c r="D22" s="3" t="s">
        <v>21</v>
      </c>
      <c r="E22" s="3" t="s">
        <v>22</v>
      </c>
      <c r="F22" s="2">
        <v>78500</v>
      </c>
      <c r="G22" s="2">
        <v>2272.0300000000002</v>
      </c>
      <c r="H22" s="2">
        <v>2.33</v>
      </c>
    </row>
    <row r="23" spans="2:8">
      <c r="B23" s="3" t="s">
        <v>1563</v>
      </c>
      <c r="C23" s="14" t="s">
        <v>13</v>
      </c>
      <c r="D23" s="3" t="s">
        <v>43</v>
      </c>
      <c r="E23" s="3" t="s">
        <v>185</v>
      </c>
      <c r="F23" s="2">
        <v>51200</v>
      </c>
      <c r="G23" s="2">
        <v>2266.39</v>
      </c>
      <c r="H23" s="2">
        <v>2.3199999999999998</v>
      </c>
    </row>
    <row r="24" spans="2:8">
      <c r="B24" s="3" t="s">
        <v>1561</v>
      </c>
      <c r="C24" s="14" t="s">
        <v>13</v>
      </c>
      <c r="D24" s="3" t="s">
        <v>28</v>
      </c>
      <c r="E24" s="3" t="s">
        <v>36</v>
      </c>
      <c r="F24" s="2">
        <v>100400</v>
      </c>
      <c r="G24" s="2">
        <v>2140.58</v>
      </c>
      <c r="H24" s="2">
        <v>2.19</v>
      </c>
    </row>
    <row r="25" spans="2:8">
      <c r="B25" s="3" t="s">
        <v>1551</v>
      </c>
      <c r="C25" s="14" t="s">
        <v>13</v>
      </c>
      <c r="D25" s="3" t="s">
        <v>47</v>
      </c>
      <c r="E25" s="3" t="s">
        <v>208</v>
      </c>
      <c r="F25" s="2">
        <v>149000</v>
      </c>
      <c r="G25" s="2">
        <v>1992.28</v>
      </c>
      <c r="H25" s="2">
        <v>2.04</v>
      </c>
    </row>
    <row r="26" spans="2:8">
      <c r="B26" s="3" t="s">
        <v>1560</v>
      </c>
      <c r="C26" s="14" t="s">
        <v>13</v>
      </c>
      <c r="D26" s="3" t="s">
        <v>28</v>
      </c>
      <c r="E26" s="3" t="s">
        <v>1559</v>
      </c>
      <c r="F26" s="2">
        <v>66500</v>
      </c>
      <c r="G26" s="2">
        <v>1991.61</v>
      </c>
      <c r="H26" s="2">
        <v>2.04</v>
      </c>
    </row>
    <row r="27" spans="2:8">
      <c r="B27" s="3" t="s">
        <v>1558</v>
      </c>
      <c r="C27" s="14" t="s">
        <v>13</v>
      </c>
      <c r="D27" s="3" t="s">
        <v>26</v>
      </c>
      <c r="E27" s="3" t="s">
        <v>304</v>
      </c>
      <c r="F27" s="2">
        <v>282000</v>
      </c>
      <c r="G27" s="2">
        <v>1975.83</v>
      </c>
      <c r="H27" s="2">
        <v>2.02</v>
      </c>
    </row>
    <row r="28" spans="2:8">
      <c r="B28" s="3" t="s">
        <v>1557</v>
      </c>
      <c r="C28" s="14" t="s">
        <v>13</v>
      </c>
      <c r="D28" s="3" t="s">
        <v>28</v>
      </c>
      <c r="E28" s="3" t="s">
        <v>201</v>
      </c>
      <c r="F28" s="2">
        <v>314000</v>
      </c>
      <c r="G28" s="2">
        <v>1912.73</v>
      </c>
      <c r="H28" s="2">
        <v>1.96</v>
      </c>
    </row>
    <row r="29" spans="2:8">
      <c r="B29" s="3" t="s">
        <v>1555</v>
      </c>
      <c r="C29" s="14" t="s">
        <v>13</v>
      </c>
      <c r="D29" s="3" t="s">
        <v>21</v>
      </c>
      <c r="E29" s="3" t="s">
        <v>303</v>
      </c>
      <c r="F29" s="2">
        <v>37300</v>
      </c>
      <c r="G29" s="2">
        <v>1831.56</v>
      </c>
      <c r="H29" s="2">
        <v>1.87</v>
      </c>
    </row>
    <row r="30" spans="2:8">
      <c r="B30" s="3" t="s">
        <v>1553</v>
      </c>
      <c r="C30" s="14" t="s">
        <v>13</v>
      </c>
      <c r="D30" s="3" t="s">
        <v>179</v>
      </c>
      <c r="E30" s="3" t="s">
        <v>181</v>
      </c>
      <c r="F30" s="2">
        <v>850000</v>
      </c>
      <c r="G30" s="2">
        <v>1821.55</v>
      </c>
      <c r="H30" s="2">
        <v>1.86</v>
      </c>
    </row>
    <row r="31" spans="2:8">
      <c r="B31" s="3" t="s">
        <v>1554</v>
      </c>
      <c r="C31" s="14" t="s">
        <v>13</v>
      </c>
      <c r="D31" s="3" t="s">
        <v>215</v>
      </c>
      <c r="E31" s="3" t="s">
        <v>275</v>
      </c>
      <c r="F31" s="2">
        <v>128000</v>
      </c>
      <c r="G31" s="2">
        <v>1800.83</v>
      </c>
      <c r="H31" s="2">
        <v>1.84</v>
      </c>
    </row>
    <row r="32" spans="2:8">
      <c r="B32" s="3" t="s">
        <v>1550</v>
      </c>
      <c r="C32" s="14" t="s">
        <v>13</v>
      </c>
      <c r="D32" s="3" t="s">
        <v>28</v>
      </c>
      <c r="E32" s="3" t="s">
        <v>1549</v>
      </c>
      <c r="F32" s="2">
        <v>289000</v>
      </c>
      <c r="G32" s="2">
        <v>1646.29</v>
      </c>
      <c r="H32" s="2">
        <v>1.68</v>
      </c>
    </row>
    <row r="33" spans="2:8">
      <c r="B33" s="3" t="s">
        <v>1556</v>
      </c>
      <c r="C33" s="14" t="s">
        <v>13</v>
      </c>
      <c r="D33" s="3" t="s">
        <v>206</v>
      </c>
      <c r="E33" s="3" t="s">
        <v>207</v>
      </c>
      <c r="F33" s="2">
        <v>7100</v>
      </c>
      <c r="G33" s="2">
        <v>1621.13</v>
      </c>
      <c r="H33" s="2">
        <v>1.66</v>
      </c>
    </row>
    <row r="34" spans="2:8">
      <c r="B34" s="3" t="s">
        <v>1552</v>
      </c>
      <c r="C34" s="14" t="s">
        <v>13</v>
      </c>
      <c r="D34" s="3" t="s">
        <v>215</v>
      </c>
      <c r="E34" s="3" t="s">
        <v>311</v>
      </c>
      <c r="F34" s="2">
        <v>155000</v>
      </c>
      <c r="G34" s="2">
        <v>1578.13</v>
      </c>
      <c r="H34" s="2">
        <v>1.61</v>
      </c>
    </row>
    <row r="35" spans="2:8">
      <c r="B35" s="3" t="s">
        <v>1548</v>
      </c>
      <c r="C35" s="14" t="s">
        <v>13</v>
      </c>
      <c r="D35" s="3" t="s">
        <v>21</v>
      </c>
      <c r="E35" s="3" t="s">
        <v>51</v>
      </c>
      <c r="F35" s="2">
        <v>49000</v>
      </c>
      <c r="G35" s="2">
        <v>1491.36</v>
      </c>
      <c r="H35" s="2">
        <v>1.53</v>
      </c>
    </row>
    <row r="36" spans="2:8">
      <c r="B36" s="3" t="s">
        <v>1544</v>
      </c>
      <c r="C36" s="14" t="s">
        <v>13</v>
      </c>
      <c r="D36" s="3" t="s">
        <v>26</v>
      </c>
      <c r="E36" s="3" t="s">
        <v>322</v>
      </c>
      <c r="F36" s="2">
        <v>114000</v>
      </c>
      <c r="G36" s="2">
        <v>1481.66</v>
      </c>
      <c r="H36" s="2">
        <v>1.52</v>
      </c>
    </row>
    <row r="37" spans="2:8">
      <c r="B37" s="3" t="s">
        <v>1547</v>
      </c>
      <c r="C37" s="14" t="s">
        <v>13</v>
      </c>
      <c r="D37" s="3" t="s">
        <v>41</v>
      </c>
      <c r="E37" s="3" t="s">
        <v>327</v>
      </c>
      <c r="F37" s="2">
        <v>535000</v>
      </c>
      <c r="G37" s="2">
        <v>1463.23</v>
      </c>
      <c r="H37" s="2">
        <v>1.5</v>
      </c>
    </row>
    <row r="38" spans="2:8">
      <c r="B38" s="3" t="s">
        <v>1545</v>
      </c>
      <c r="C38" s="14" t="s">
        <v>13</v>
      </c>
      <c r="D38" s="3" t="s">
        <v>24</v>
      </c>
      <c r="E38" s="3" t="s">
        <v>25</v>
      </c>
      <c r="F38" s="2">
        <v>261060</v>
      </c>
      <c r="G38" s="2">
        <v>1452.28</v>
      </c>
      <c r="H38" s="2">
        <v>1.49</v>
      </c>
    </row>
    <row r="39" spans="2:8">
      <c r="B39" s="3" t="s">
        <v>1518</v>
      </c>
      <c r="C39" s="14" t="s">
        <v>13</v>
      </c>
      <c r="D39" s="3" t="s">
        <v>37</v>
      </c>
      <c r="E39" s="3" t="s">
        <v>279</v>
      </c>
      <c r="F39" s="2">
        <v>55000</v>
      </c>
      <c r="G39" s="2">
        <v>1374.23</v>
      </c>
      <c r="H39" s="2">
        <v>1.41</v>
      </c>
    </row>
    <row r="40" spans="2:8">
      <c r="B40" s="3" t="s">
        <v>1543</v>
      </c>
      <c r="C40" s="14" t="s">
        <v>13</v>
      </c>
      <c r="D40" s="3" t="s">
        <v>28</v>
      </c>
      <c r="E40" s="3" t="s">
        <v>1542</v>
      </c>
      <c r="F40" s="2">
        <v>235000</v>
      </c>
      <c r="G40" s="2">
        <v>1313.53</v>
      </c>
      <c r="H40" s="2">
        <v>1.34</v>
      </c>
    </row>
    <row r="41" spans="2:8">
      <c r="B41" s="3" t="s">
        <v>1546</v>
      </c>
      <c r="C41" s="14" t="s">
        <v>13</v>
      </c>
      <c r="D41" s="3" t="s">
        <v>54</v>
      </c>
      <c r="E41" s="3" t="s">
        <v>346</v>
      </c>
      <c r="F41" s="2">
        <v>1540</v>
      </c>
      <c r="G41" s="2">
        <v>1301.27</v>
      </c>
      <c r="H41" s="2">
        <v>1.33</v>
      </c>
    </row>
    <row r="42" spans="2:8">
      <c r="B42" s="3" t="s">
        <v>1541</v>
      </c>
      <c r="C42" s="14" t="s">
        <v>13</v>
      </c>
      <c r="D42" s="3" t="s">
        <v>26</v>
      </c>
      <c r="E42" s="3" t="s">
        <v>200</v>
      </c>
      <c r="F42" s="2">
        <v>85000</v>
      </c>
      <c r="G42" s="2">
        <v>1212.0999999999999</v>
      </c>
      <c r="H42" s="2">
        <v>1.24</v>
      </c>
    </row>
    <row r="43" spans="2:8">
      <c r="B43" s="3" t="s">
        <v>19</v>
      </c>
      <c r="C43" s="14" t="s">
        <v>13</v>
      </c>
      <c r="D43" s="3" t="s">
        <v>14</v>
      </c>
      <c r="E43" s="3" t="s">
        <v>20</v>
      </c>
      <c r="F43" s="2">
        <v>310000</v>
      </c>
      <c r="G43" s="2">
        <v>1209.47</v>
      </c>
      <c r="H43" s="2">
        <v>1.24</v>
      </c>
    </row>
    <row r="44" spans="2:8">
      <c r="B44" s="3" t="s">
        <v>1540</v>
      </c>
      <c r="C44" s="14" t="s">
        <v>13</v>
      </c>
      <c r="D44" s="3" t="s">
        <v>43</v>
      </c>
      <c r="E44" s="3" t="s">
        <v>213</v>
      </c>
      <c r="F44" s="2">
        <v>35600</v>
      </c>
      <c r="G44" s="2">
        <v>1197.26</v>
      </c>
      <c r="H44" s="2">
        <v>1.23</v>
      </c>
    </row>
    <row r="45" spans="2:8">
      <c r="B45" s="3" t="s">
        <v>1535</v>
      </c>
      <c r="C45" s="14" t="s">
        <v>13</v>
      </c>
      <c r="D45" s="3" t="s">
        <v>26</v>
      </c>
      <c r="E45" s="3" t="s">
        <v>202</v>
      </c>
      <c r="F45" s="2">
        <v>258000</v>
      </c>
      <c r="G45" s="2">
        <v>1190.8</v>
      </c>
      <c r="H45" s="2">
        <v>1.22</v>
      </c>
    </row>
    <row r="46" spans="2:8">
      <c r="B46" s="3" t="s">
        <v>1537</v>
      </c>
      <c r="C46" s="14" t="s">
        <v>13</v>
      </c>
      <c r="D46" s="3" t="s">
        <v>43</v>
      </c>
      <c r="E46" s="3" t="s">
        <v>1536</v>
      </c>
      <c r="F46" s="2">
        <v>25600</v>
      </c>
      <c r="G46" s="2">
        <v>1165.25</v>
      </c>
      <c r="H46" s="2">
        <v>1.19</v>
      </c>
    </row>
    <row r="47" spans="2:8">
      <c r="B47" s="3" t="s">
        <v>1538</v>
      </c>
      <c r="C47" s="14" t="s">
        <v>13</v>
      </c>
      <c r="D47" s="3" t="s">
        <v>62</v>
      </c>
      <c r="E47" s="3" t="s">
        <v>196</v>
      </c>
      <c r="F47" s="2">
        <v>21960</v>
      </c>
      <c r="G47" s="2">
        <v>1129.22</v>
      </c>
      <c r="H47" s="2">
        <v>1.1599999999999999</v>
      </c>
    </row>
    <row r="48" spans="2:8">
      <c r="B48" s="3" t="s">
        <v>1539</v>
      </c>
      <c r="C48" s="14" t="s">
        <v>13</v>
      </c>
      <c r="D48" s="3" t="s">
        <v>41</v>
      </c>
      <c r="E48" s="3" t="s">
        <v>42</v>
      </c>
      <c r="F48" s="2">
        <v>18000</v>
      </c>
      <c r="G48" s="2">
        <v>1100.7</v>
      </c>
      <c r="H48" s="2">
        <v>1.1299999999999999</v>
      </c>
    </row>
    <row r="49" spans="2:8">
      <c r="B49" s="3" t="s">
        <v>1534</v>
      </c>
      <c r="C49" s="14" t="s">
        <v>13</v>
      </c>
      <c r="D49" s="3" t="s">
        <v>43</v>
      </c>
      <c r="E49" s="3" t="s">
        <v>1533</v>
      </c>
      <c r="F49" s="2">
        <v>116100</v>
      </c>
      <c r="G49" s="2">
        <v>1068.99</v>
      </c>
      <c r="H49" s="2">
        <v>1.0900000000000001</v>
      </c>
    </row>
    <row r="50" spans="2:8">
      <c r="B50" s="3" t="s">
        <v>1532</v>
      </c>
      <c r="C50" s="14" t="s">
        <v>13</v>
      </c>
      <c r="D50" s="3" t="s">
        <v>41</v>
      </c>
      <c r="E50" s="3" t="s">
        <v>59</v>
      </c>
      <c r="F50" s="2">
        <v>60000</v>
      </c>
      <c r="G50" s="2">
        <v>1039.92</v>
      </c>
      <c r="H50" s="2">
        <v>1.06</v>
      </c>
    </row>
    <row r="51" spans="2:8">
      <c r="B51" s="3" t="s">
        <v>1528</v>
      </c>
      <c r="C51" s="14" t="s">
        <v>13</v>
      </c>
      <c r="D51" s="3" t="s">
        <v>37</v>
      </c>
      <c r="E51" s="3" t="s">
        <v>53</v>
      </c>
      <c r="F51" s="2">
        <v>15000</v>
      </c>
      <c r="G51" s="2">
        <v>1029.92</v>
      </c>
      <c r="H51" s="2">
        <v>1.05</v>
      </c>
    </row>
    <row r="52" spans="2:8">
      <c r="B52" s="3" t="s">
        <v>1531</v>
      </c>
      <c r="C52" s="14" t="s">
        <v>13</v>
      </c>
      <c r="D52" s="3" t="s">
        <v>62</v>
      </c>
      <c r="E52" s="3" t="s">
        <v>63</v>
      </c>
      <c r="F52" s="2">
        <v>47000</v>
      </c>
      <c r="G52" s="2">
        <v>1023.24</v>
      </c>
      <c r="H52" s="2">
        <v>1.05</v>
      </c>
    </row>
    <row r="53" spans="2:8">
      <c r="B53" s="3" t="s">
        <v>1530</v>
      </c>
      <c r="C53" s="14" t="s">
        <v>13</v>
      </c>
      <c r="D53" s="3" t="s">
        <v>215</v>
      </c>
      <c r="E53" s="3" t="s">
        <v>1529</v>
      </c>
      <c r="F53" s="2">
        <v>39000</v>
      </c>
      <c r="G53" s="2">
        <v>1004.15</v>
      </c>
      <c r="H53" s="2">
        <v>1.03</v>
      </c>
    </row>
    <row r="54" spans="2:8">
      <c r="B54" s="3" t="s">
        <v>1526</v>
      </c>
      <c r="C54" s="14" t="s">
        <v>13</v>
      </c>
      <c r="D54" s="3" t="s">
        <v>21</v>
      </c>
      <c r="E54" s="3" t="s">
        <v>319</v>
      </c>
      <c r="F54" s="2">
        <v>60000</v>
      </c>
      <c r="G54" s="2">
        <v>959.85</v>
      </c>
      <c r="H54" s="2">
        <v>0.98</v>
      </c>
    </row>
    <row r="55" spans="2:8">
      <c r="B55" s="3" t="s">
        <v>1527</v>
      </c>
      <c r="C55" s="14" t="s">
        <v>13</v>
      </c>
      <c r="D55" s="3" t="s">
        <v>43</v>
      </c>
      <c r="E55" s="3" t="s">
        <v>194</v>
      </c>
      <c r="F55" s="2">
        <v>118000</v>
      </c>
      <c r="G55" s="2">
        <v>928.72</v>
      </c>
      <c r="H55" s="2">
        <v>0.95</v>
      </c>
    </row>
    <row r="56" spans="2:8">
      <c r="B56" s="3" t="s">
        <v>1524</v>
      </c>
      <c r="C56" s="14" t="s">
        <v>13</v>
      </c>
      <c r="D56" s="3" t="s">
        <v>62</v>
      </c>
      <c r="E56" s="3" t="s">
        <v>1523</v>
      </c>
      <c r="F56" s="2">
        <v>84360</v>
      </c>
      <c r="G56" s="2">
        <v>896.07</v>
      </c>
      <c r="H56" s="2">
        <v>0.92</v>
      </c>
    </row>
    <row r="57" spans="2:8">
      <c r="B57" s="3" t="s">
        <v>1525</v>
      </c>
      <c r="C57" s="14" t="s">
        <v>13</v>
      </c>
      <c r="D57" s="3" t="s">
        <v>37</v>
      </c>
      <c r="E57" s="3" t="s">
        <v>280</v>
      </c>
      <c r="F57" s="2">
        <v>23250</v>
      </c>
      <c r="G57" s="2">
        <v>883.2</v>
      </c>
      <c r="H57" s="2">
        <v>0.9</v>
      </c>
    </row>
    <row r="58" spans="2:8">
      <c r="B58" s="3" t="s">
        <v>1520</v>
      </c>
      <c r="C58" s="14" t="s">
        <v>13</v>
      </c>
      <c r="D58" s="3" t="s">
        <v>32</v>
      </c>
      <c r="E58" s="3" t="s">
        <v>1519</v>
      </c>
      <c r="F58" s="2">
        <v>300000</v>
      </c>
      <c r="G58" s="2">
        <v>883.05</v>
      </c>
      <c r="H58" s="2">
        <v>0.9</v>
      </c>
    </row>
    <row r="59" spans="2:8">
      <c r="B59" s="3" t="s">
        <v>1522</v>
      </c>
      <c r="C59" s="14" t="s">
        <v>13</v>
      </c>
      <c r="D59" s="3" t="s">
        <v>43</v>
      </c>
      <c r="E59" s="3" t="s">
        <v>1521</v>
      </c>
      <c r="F59" s="2">
        <v>54560</v>
      </c>
      <c r="G59" s="2">
        <v>796.88</v>
      </c>
      <c r="H59" s="2">
        <v>0.82</v>
      </c>
    </row>
    <row r="60" spans="2:8">
      <c r="B60" s="8" t="s">
        <v>64</v>
      </c>
      <c r="C60" s="16"/>
      <c r="D60" s="8"/>
      <c r="E60" s="8"/>
      <c r="F60" s="10"/>
      <c r="G60" s="10">
        <f>SUM(G10:G59)</f>
        <v>95107.60000000002</v>
      </c>
      <c r="H60" s="10">
        <f>SUM(H10:H59)</f>
        <v>97.329999999999984</v>
      </c>
    </row>
    <row r="61" spans="2:8">
      <c r="B61" s="8" t="s">
        <v>427</v>
      </c>
      <c r="C61" s="16"/>
      <c r="D61" s="8"/>
      <c r="E61" s="8"/>
      <c r="F61" s="10"/>
      <c r="G61" s="10">
        <v>3376.5</v>
      </c>
      <c r="H61" s="10">
        <v>3.45</v>
      </c>
    </row>
    <row r="62" spans="2:8">
      <c r="B62" s="8" t="s">
        <v>153</v>
      </c>
      <c r="C62" s="16"/>
      <c r="D62" s="8"/>
      <c r="E62" s="8"/>
      <c r="F62" s="10"/>
      <c r="G62" s="10">
        <v>98484.1</v>
      </c>
      <c r="H62" s="10">
        <v>100.78</v>
      </c>
    </row>
    <row r="63" spans="2:8">
      <c r="B63" s="8" t="s">
        <v>154</v>
      </c>
      <c r="C63" s="16"/>
      <c r="D63" s="8"/>
      <c r="E63" s="8"/>
      <c r="F63" s="10"/>
      <c r="G63" s="10">
        <v>-763.85266370000318</v>
      </c>
      <c r="H63" s="10">
        <v>-0.78000000000000114</v>
      </c>
    </row>
    <row r="64" spans="2:8">
      <c r="B64" s="8" t="s">
        <v>155</v>
      </c>
      <c r="C64" s="16"/>
      <c r="D64" s="8"/>
      <c r="E64" s="8"/>
      <c r="F64" s="10"/>
      <c r="G64" s="10">
        <v>97720.247336300003</v>
      </c>
      <c r="H64" s="10">
        <v>100</v>
      </c>
    </row>
    <row r="65" spans="2:3">
      <c r="B65" s="8" t="s">
        <v>156</v>
      </c>
    </row>
    <row r="66" spans="2:3">
      <c r="B66" s="8" t="s">
        <v>157</v>
      </c>
    </row>
    <row r="67" spans="2:3">
      <c r="B67" s="8" t="s">
        <v>160</v>
      </c>
    </row>
    <row r="68" spans="2:3">
      <c r="B68" s="8" t="s">
        <v>161</v>
      </c>
    </row>
    <row r="69" spans="2:3">
      <c r="B69" s="8" t="s">
        <v>162</v>
      </c>
    </row>
    <row r="70" spans="2:3">
      <c r="B70" s="8" t="s">
        <v>1617</v>
      </c>
      <c r="C70" s="16"/>
    </row>
    <row r="71" spans="2:3">
      <c r="B71" s="8" t="s">
        <v>1616</v>
      </c>
      <c r="C71" s="16"/>
    </row>
    <row r="72" spans="2:3">
      <c r="B72" s="8" t="s">
        <v>1615</v>
      </c>
      <c r="C72" s="16"/>
    </row>
    <row r="73" spans="2:3">
      <c r="B73" s="8" t="s">
        <v>1614</v>
      </c>
      <c r="C73" s="16"/>
    </row>
    <row r="74" spans="2:3">
      <c r="B74" s="8" t="s">
        <v>1613</v>
      </c>
      <c r="C74" s="16"/>
    </row>
    <row r="75" spans="2:3">
      <c r="B75" s="8" t="s">
        <v>175</v>
      </c>
    </row>
    <row r="76" spans="2:3">
      <c r="B76" s="8" t="s">
        <v>176</v>
      </c>
    </row>
  </sheetData>
  <mergeCells count="2">
    <mergeCell ref="B1:E1"/>
    <mergeCell ref="C3:C6"/>
  </mergeCells>
  <hyperlinks>
    <hyperlink ref="A1" location="Index!A1" display="Index" xr:uid="{2A7EF735-1849-4914-ACF4-73A61AC39C42}"/>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F8DC3-2ADB-434E-86D8-A11C24256372}">
  <dimension ref="A1:I130"/>
  <sheetViews>
    <sheetView workbookViewId="0">
      <selection activeCell="B1" sqref="B1:E1"/>
    </sheetView>
  </sheetViews>
  <sheetFormatPr defaultRowHeight="12.75"/>
  <cols>
    <col min="1" max="1" width="5.42578125" style="3" bestFit="1" customWidth="1"/>
    <col min="2" max="2" width="73.7109375" style="3" bestFit="1" customWidth="1"/>
    <col min="3" max="3" width="24.5703125" style="14" customWidth="1"/>
    <col min="4" max="4" width="27.42578125" style="3" bestFit="1" customWidth="1"/>
    <col min="5" max="5" width="14.140625" style="3" bestFit="1" customWidth="1"/>
    <col min="6" max="6" width="11.5703125" style="2" bestFit="1" customWidth="1"/>
    <col min="7" max="7" width="18.140625" style="2" bestFit="1" customWidth="1"/>
    <col min="8" max="8" width="9.140625" style="2" bestFit="1" customWidth="1"/>
    <col min="9" max="256" width="9.140625" style="3"/>
    <col min="257" max="257" width="5.42578125" style="3" bestFit="1" customWidth="1"/>
    <col min="258" max="258" width="73.7109375" style="3" bestFit="1" customWidth="1"/>
    <col min="259" max="259" width="13.140625" style="3" bestFit="1" customWidth="1"/>
    <col min="260" max="260" width="27.42578125" style="3" bestFit="1" customWidth="1"/>
    <col min="261" max="261" width="14.140625" style="3" bestFit="1" customWidth="1"/>
    <col min="262" max="262" width="11.5703125" style="3" bestFit="1" customWidth="1"/>
    <col min="263" max="263" width="18.140625" style="3" bestFit="1" customWidth="1"/>
    <col min="264" max="512" width="9.140625" style="3"/>
    <col min="513" max="513" width="5.42578125" style="3" bestFit="1" customWidth="1"/>
    <col min="514" max="514" width="73.7109375" style="3" bestFit="1" customWidth="1"/>
    <col min="515" max="515" width="13.140625" style="3" bestFit="1" customWidth="1"/>
    <col min="516" max="516" width="27.42578125" style="3" bestFit="1" customWidth="1"/>
    <col min="517" max="517" width="14.140625" style="3" bestFit="1" customWidth="1"/>
    <col min="518" max="518" width="11.5703125" style="3" bestFit="1" customWidth="1"/>
    <col min="519" max="519" width="18.140625" style="3" bestFit="1" customWidth="1"/>
    <col min="520" max="768" width="9.140625" style="3"/>
    <col min="769" max="769" width="5.42578125" style="3" bestFit="1" customWidth="1"/>
    <col min="770" max="770" width="73.7109375" style="3" bestFit="1" customWidth="1"/>
    <col min="771" max="771" width="13.140625" style="3" bestFit="1" customWidth="1"/>
    <col min="772" max="772" width="27.42578125" style="3" bestFit="1" customWidth="1"/>
    <col min="773" max="773" width="14.140625" style="3" bestFit="1" customWidth="1"/>
    <col min="774" max="774" width="11.5703125" style="3" bestFit="1" customWidth="1"/>
    <col min="775" max="775" width="18.140625" style="3" bestFit="1" customWidth="1"/>
    <col min="776" max="1024" width="9.140625" style="3"/>
    <col min="1025" max="1025" width="5.42578125" style="3" bestFit="1" customWidth="1"/>
    <col min="1026" max="1026" width="73.7109375" style="3" bestFit="1" customWidth="1"/>
    <col min="1027" max="1027" width="13.140625" style="3" bestFit="1" customWidth="1"/>
    <col min="1028" max="1028" width="27.42578125" style="3" bestFit="1" customWidth="1"/>
    <col min="1029" max="1029" width="14.140625" style="3" bestFit="1" customWidth="1"/>
    <col min="1030" max="1030" width="11.5703125" style="3" bestFit="1" customWidth="1"/>
    <col min="1031" max="1031" width="18.140625" style="3" bestFit="1" customWidth="1"/>
    <col min="1032" max="1280" width="9.140625" style="3"/>
    <col min="1281" max="1281" width="5.42578125" style="3" bestFit="1" customWidth="1"/>
    <col min="1282" max="1282" width="73.7109375" style="3" bestFit="1" customWidth="1"/>
    <col min="1283" max="1283" width="13.140625" style="3" bestFit="1" customWidth="1"/>
    <col min="1284" max="1284" width="27.42578125" style="3" bestFit="1" customWidth="1"/>
    <col min="1285" max="1285" width="14.140625" style="3" bestFit="1" customWidth="1"/>
    <col min="1286" max="1286" width="11.5703125" style="3" bestFit="1" customWidth="1"/>
    <col min="1287" max="1287" width="18.140625" style="3" bestFit="1" customWidth="1"/>
    <col min="1288" max="1536" width="9.140625" style="3"/>
    <col min="1537" max="1537" width="5.42578125" style="3" bestFit="1" customWidth="1"/>
    <col min="1538" max="1538" width="73.7109375" style="3" bestFit="1" customWidth="1"/>
    <col min="1539" max="1539" width="13.140625" style="3" bestFit="1" customWidth="1"/>
    <col min="1540" max="1540" width="27.42578125" style="3" bestFit="1" customWidth="1"/>
    <col min="1541" max="1541" width="14.140625" style="3" bestFit="1" customWidth="1"/>
    <col min="1542" max="1542" width="11.5703125" style="3" bestFit="1" customWidth="1"/>
    <col min="1543" max="1543" width="18.140625" style="3" bestFit="1" customWidth="1"/>
    <col min="1544" max="1792" width="9.140625" style="3"/>
    <col min="1793" max="1793" width="5.42578125" style="3" bestFit="1" customWidth="1"/>
    <col min="1794" max="1794" width="73.7109375" style="3" bestFit="1" customWidth="1"/>
    <col min="1795" max="1795" width="13.140625" style="3" bestFit="1" customWidth="1"/>
    <col min="1796" max="1796" width="27.42578125" style="3" bestFit="1" customWidth="1"/>
    <col min="1797" max="1797" width="14.140625" style="3" bestFit="1" customWidth="1"/>
    <col min="1798" max="1798" width="11.5703125" style="3" bestFit="1" customWidth="1"/>
    <col min="1799" max="1799" width="18.140625" style="3" bestFit="1" customWidth="1"/>
    <col min="1800" max="2048" width="9.140625" style="3"/>
    <col min="2049" max="2049" width="5.42578125" style="3" bestFit="1" customWidth="1"/>
    <col min="2050" max="2050" width="73.7109375" style="3" bestFit="1" customWidth="1"/>
    <col min="2051" max="2051" width="13.140625" style="3" bestFit="1" customWidth="1"/>
    <col min="2052" max="2052" width="27.42578125" style="3" bestFit="1" customWidth="1"/>
    <col min="2053" max="2053" width="14.140625" style="3" bestFit="1" customWidth="1"/>
    <col min="2054" max="2054" width="11.5703125" style="3" bestFit="1" customWidth="1"/>
    <col min="2055" max="2055" width="18.140625" style="3" bestFit="1" customWidth="1"/>
    <col min="2056" max="2304" width="9.140625" style="3"/>
    <col min="2305" max="2305" width="5.42578125" style="3" bestFit="1" customWidth="1"/>
    <col min="2306" max="2306" width="73.7109375" style="3" bestFit="1" customWidth="1"/>
    <col min="2307" max="2307" width="13.140625" style="3" bestFit="1" customWidth="1"/>
    <col min="2308" max="2308" width="27.42578125" style="3" bestFit="1" customWidth="1"/>
    <col min="2309" max="2309" width="14.140625" style="3" bestFit="1" customWidth="1"/>
    <col min="2310" max="2310" width="11.5703125" style="3" bestFit="1" customWidth="1"/>
    <col min="2311" max="2311" width="18.140625" style="3" bestFit="1" customWidth="1"/>
    <col min="2312" max="2560" width="9.140625" style="3"/>
    <col min="2561" max="2561" width="5.42578125" style="3" bestFit="1" customWidth="1"/>
    <col min="2562" max="2562" width="73.7109375" style="3" bestFit="1" customWidth="1"/>
    <col min="2563" max="2563" width="13.140625" style="3" bestFit="1" customWidth="1"/>
    <col min="2564" max="2564" width="27.42578125" style="3" bestFit="1" customWidth="1"/>
    <col min="2565" max="2565" width="14.140625" style="3" bestFit="1" customWidth="1"/>
    <col min="2566" max="2566" width="11.5703125" style="3" bestFit="1" customWidth="1"/>
    <col min="2567" max="2567" width="18.140625" style="3" bestFit="1" customWidth="1"/>
    <col min="2568" max="2816" width="9.140625" style="3"/>
    <col min="2817" max="2817" width="5.42578125" style="3" bestFit="1" customWidth="1"/>
    <col min="2818" max="2818" width="73.7109375" style="3" bestFit="1" customWidth="1"/>
    <col min="2819" max="2819" width="13.140625" style="3" bestFit="1" customWidth="1"/>
    <col min="2820" max="2820" width="27.42578125" style="3" bestFit="1" customWidth="1"/>
    <col min="2821" max="2821" width="14.140625" style="3" bestFit="1" customWidth="1"/>
    <col min="2822" max="2822" width="11.5703125" style="3" bestFit="1" customWidth="1"/>
    <col min="2823" max="2823" width="18.140625" style="3" bestFit="1" customWidth="1"/>
    <col min="2824" max="3072" width="9.140625" style="3"/>
    <col min="3073" max="3073" width="5.42578125" style="3" bestFit="1" customWidth="1"/>
    <col min="3074" max="3074" width="73.7109375" style="3" bestFit="1" customWidth="1"/>
    <col min="3075" max="3075" width="13.140625" style="3" bestFit="1" customWidth="1"/>
    <col min="3076" max="3076" width="27.42578125" style="3" bestFit="1" customWidth="1"/>
    <col min="3077" max="3077" width="14.140625" style="3" bestFit="1" customWidth="1"/>
    <col min="3078" max="3078" width="11.5703125" style="3" bestFit="1" customWidth="1"/>
    <col min="3079" max="3079" width="18.140625" style="3" bestFit="1" customWidth="1"/>
    <col min="3080" max="3328" width="9.140625" style="3"/>
    <col min="3329" max="3329" width="5.42578125" style="3" bestFit="1" customWidth="1"/>
    <col min="3330" max="3330" width="73.7109375" style="3" bestFit="1" customWidth="1"/>
    <col min="3331" max="3331" width="13.140625" style="3" bestFit="1" customWidth="1"/>
    <col min="3332" max="3332" width="27.42578125" style="3" bestFit="1" customWidth="1"/>
    <col min="3333" max="3333" width="14.140625" style="3" bestFit="1" customWidth="1"/>
    <col min="3334" max="3334" width="11.5703125" style="3" bestFit="1" customWidth="1"/>
    <col min="3335" max="3335" width="18.140625" style="3" bestFit="1" customWidth="1"/>
    <col min="3336" max="3584" width="9.140625" style="3"/>
    <col min="3585" max="3585" width="5.42578125" style="3" bestFit="1" customWidth="1"/>
    <col min="3586" max="3586" width="73.7109375" style="3" bestFit="1" customWidth="1"/>
    <col min="3587" max="3587" width="13.140625" style="3" bestFit="1" customWidth="1"/>
    <col min="3588" max="3588" width="27.42578125" style="3" bestFit="1" customWidth="1"/>
    <col min="3589" max="3589" width="14.140625" style="3" bestFit="1" customWidth="1"/>
    <col min="3590" max="3590" width="11.5703125" style="3" bestFit="1" customWidth="1"/>
    <col min="3591" max="3591" width="18.140625" style="3" bestFit="1" customWidth="1"/>
    <col min="3592" max="3840" width="9.140625" style="3"/>
    <col min="3841" max="3841" width="5.42578125" style="3" bestFit="1" customWidth="1"/>
    <col min="3842" max="3842" width="73.7109375" style="3" bestFit="1" customWidth="1"/>
    <col min="3843" max="3843" width="13.140625" style="3" bestFit="1" customWidth="1"/>
    <col min="3844" max="3844" width="27.42578125" style="3" bestFit="1" customWidth="1"/>
    <col min="3845" max="3845" width="14.140625" style="3" bestFit="1" customWidth="1"/>
    <col min="3846" max="3846" width="11.5703125" style="3" bestFit="1" customWidth="1"/>
    <col min="3847" max="3847" width="18.140625" style="3" bestFit="1" customWidth="1"/>
    <col min="3848" max="4096" width="9.140625" style="3"/>
    <col min="4097" max="4097" width="5.42578125" style="3" bestFit="1" customWidth="1"/>
    <col min="4098" max="4098" width="73.7109375" style="3" bestFit="1" customWidth="1"/>
    <col min="4099" max="4099" width="13.140625" style="3" bestFit="1" customWidth="1"/>
    <col min="4100" max="4100" width="27.42578125" style="3" bestFit="1" customWidth="1"/>
    <col min="4101" max="4101" width="14.140625" style="3" bestFit="1" customWidth="1"/>
    <col min="4102" max="4102" width="11.5703125" style="3" bestFit="1" customWidth="1"/>
    <col min="4103" max="4103" width="18.140625" style="3" bestFit="1" customWidth="1"/>
    <col min="4104" max="4352" width="9.140625" style="3"/>
    <col min="4353" max="4353" width="5.42578125" style="3" bestFit="1" customWidth="1"/>
    <col min="4354" max="4354" width="73.7109375" style="3" bestFit="1" customWidth="1"/>
    <col min="4355" max="4355" width="13.140625" style="3" bestFit="1" customWidth="1"/>
    <col min="4356" max="4356" width="27.42578125" style="3" bestFit="1" customWidth="1"/>
    <col min="4357" max="4357" width="14.140625" style="3" bestFit="1" customWidth="1"/>
    <col min="4358" max="4358" width="11.5703125" style="3" bestFit="1" customWidth="1"/>
    <col min="4359" max="4359" width="18.140625" style="3" bestFit="1" customWidth="1"/>
    <col min="4360" max="4608" width="9.140625" style="3"/>
    <col min="4609" max="4609" width="5.42578125" style="3" bestFit="1" customWidth="1"/>
    <col min="4610" max="4610" width="73.7109375" style="3" bestFit="1" customWidth="1"/>
    <col min="4611" max="4611" width="13.140625" style="3" bestFit="1" customWidth="1"/>
    <col min="4612" max="4612" width="27.42578125" style="3" bestFit="1" customWidth="1"/>
    <col min="4613" max="4613" width="14.140625" style="3" bestFit="1" customWidth="1"/>
    <col min="4614" max="4614" width="11.5703125" style="3" bestFit="1" customWidth="1"/>
    <col min="4615" max="4615" width="18.140625" style="3" bestFit="1" customWidth="1"/>
    <col min="4616" max="4864" width="9.140625" style="3"/>
    <col min="4865" max="4865" width="5.42578125" style="3" bestFit="1" customWidth="1"/>
    <col min="4866" max="4866" width="73.7109375" style="3" bestFit="1" customWidth="1"/>
    <col min="4867" max="4867" width="13.140625" style="3" bestFit="1" customWidth="1"/>
    <col min="4868" max="4868" width="27.42578125" style="3" bestFit="1" customWidth="1"/>
    <col min="4869" max="4869" width="14.140625" style="3" bestFit="1" customWidth="1"/>
    <col min="4870" max="4870" width="11.5703125" style="3" bestFit="1" customWidth="1"/>
    <col min="4871" max="4871" width="18.140625" style="3" bestFit="1" customWidth="1"/>
    <col min="4872" max="5120" width="9.140625" style="3"/>
    <col min="5121" max="5121" width="5.42578125" style="3" bestFit="1" customWidth="1"/>
    <col min="5122" max="5122" width="73.7109375" style="3" bestFit="1" customWidth="1"/>
    <col min="5123" max="5123" width="13.140625" style="3" bestFit="1" customWidth="1"/>
    <col min="5124" max="5124" width="27.42578125" style="3" bestFit="1" customWidth="1"/>
    <col min="5125" max="5125" width="14.140625" style="3" bestFit="1" customWidth="1"/>
    <col min="5126" max="5126" width="11.5703125" style="3" bestFit="1" customWidth="1"/>
    <col min="5127" max="5127" width="18.140625" style="3" bestFit="1" customWidth="1"/>
    <col min="5128" max="5376" width="9.140625" style="3"/>
    <col min="5377" max="5377" width="5.42578125" style="3" bestFit="1" customWidth="1"/>
    <col min="5378" max="5378" width="73.7109375" style="3" bestFit="1" customWidth="1"/>
    <col min="5379" max="5379" width="13.140625" style="3" bestFit="1" customWidth="1"/>
    <col min="5380" max="5380" width="27.42578125" style="3" bestFit="1" customWidth="1"/>
    <col min="5381" max="5381" width="14.140625" style="3" bestFit="1" customWidth="1"/>
    <col min="5382" max="5382" width="11.5703125" style="3" bestFit="1" customWidth="1"/>
    <col min="5383" max="5383" width="18.140625" style="3" bestFit="1" customWidth="1"/>
    <col min="5384" max="5632" width="9.140625" style="3"/>
    <col min="5633" max="5633" width="5.42578125" style="3" bestFit="1" customWidth="1"/>
    <col min="5634" max="5634" width="73.7109375" style="3" bestFit="1" customWidth="1"/>
    <col min="5635" max="5635" width="13.140625" style="3" bestFit="1" customWidth="1"/>
    <col min="5636" max="5636" width="27.42578125" style="3" bestFit="1" customWidth="1"/>
    <col min="5637" max="5637" width="14.140625" style="3" bestFit="1" customWidth="1"/>
    <col min="5638" max="5638" width="11.5703125" style="3" bestFit="1" customWidth="1"/>
    <col min="5639" max="5639" width="18.140625" style="3" bestFit="1" customWidth="1"/>
    <col min="5640" max="5888" width="9.140625" style="3"/>
    <col min="5889" max="5889" width="5.42578125" style="3" bestFit="1" customWidth="1"/>
    <col min="5890" max="5890" width="73.7109375" style="3" bestFit="1" customWidth="1"/>
    <col min="5891" max="5891" width="13.140625" style="3" bestFit="1" customWidth="1"/>
    <col min="5892" max="5892" width="27.42578125" style="3" bestFit="1" customWidth="1"/>
    <col min="5893" max="5893" width="14.140625" style="3" bestFit="1" customWidth="1"/>
    <col min="5894" max="5894" width="11.5703125" style="3" bestFit="1" customWidth="1"/>
    <col min="5895" max="5895" width="18.140625" style="3" bestFit="1" customWidth="1"/>
    <col min="5896" max="6144" width="9.140625" style="3"/>
    <col min="6145" max="6145" width="5.42578125" style="3" bestFit="1" customWidth="1"/>
    <col min="6146" max="6146" width="73.7109375" style="3" bestFit="1" customWidth="1"/>
    <col min="6147" max="6147" width="13.140625" style="3" bestFit="1" customWidth="1"/>
    <col min="6148" max="6148" width="27.42578125" style="3" bestFit="1" customWidth="1"/>
    <col min="6149" max="6149" width="14.140625" style="3" bestFit="1" customWidth="1"/>
    <col min="6150" max="6150" width="11.5703125" style="3" bestFit="1" customWidth="1"/>
    <col min="6151" max="6151" width="18.140625" style="3" bestFit="1" customWidth="1"/>
    <col min="6152" max="6400" width="9.140625" style="3"/>
    <col min="6401" max="6401" width="5.42578125" style="3" bestFit="1" customWidth="1"/>
    <col min="6402" max="6402" width="73.7109375" style="3" bestFit="1" customWidth="1"/>
    <col min="6403" max="6403" width="13.140625" style="3" bestFit="1" customWidth="1"/>
    <col min="6404" max="6404" width="27.42578125" style="3" bestFit="1" customWidth="1"/>
    <col min="6405" max="6405" width="14.140625" style="3" bestFit="1" customWidth="1"/>
    <col min="6406" max="6406" width="11.5703125" style="3" bestFit="1" customWidth="1"/>
    <col min="6407" max="6407" width="18.140625" style="3" bestFit="1" customWidth="1"/>
    <col min="6408" max="6656" width="9.140625" style="3"/>
    <col min="6657" max="6657" width="5.42578125" style="3" bestFit="1" customWidth="1"/>
    <col min="6658" max="6658" width="73.7109375" style="3" bestFit="1" customWidth="1"/>
    <col min="6659" max="6659" width="13.140625" style="3" bestFit="1" customWidth="1"/>
    <col min="6660" max="6660" width="27.42578125" style="3" bestFit="1" customWidth="1"/>
    <col min="6661" max="6661" width="14.140625" style="3" bestFit="1" customWidth="1"/>
    <col min="6662" max="6662" width="11.5703125" style="3" bestFit="1" customWidth="1"/>
    <col min="6663" max="6663" width="18.140625" style="3" bestFit="1" customWidth="1"/>
    <col min="6664" max="6912" width="9.140625" style="3"/>
    <col min="6913" max="6913" width="5.42578125" style="3" bestFit="1" customWidth="1"/>
    <col min="6914" max="6914" width="73.7109375" style="3" bestFit="1" customWidth="1"/>
    <col min="6915" max="6915" width="13.140625" style="3" bestFit="1" customWidth="1"/>
    <col min="6916" max="6916" width="27.42578125" style="3" bestFit="1" customWidth="1"/>
    <col min="6917" max="6917" width="14.140625" style="3" bestFit="1" customWidth="1"/>
    <col min="6918" max="6918" width="11.5703125" style="3" bestFit="1" customWidth="1"/>
    <col min="6919" max="6919" width="18.140625" style="3" bestFit="1" customWidth="1"/>
    <col min="6920" max="7168" width="9.140625" style="3"/>
    <col min="7169" max="7169" width="5.42578125" style="3" bestFit="1" customWidth="1"/>
    <col min="7170" max="7170" width="73.7109375" style="3" bestFit="1" customWidth="1"/>
    <col min="7171" max="7171" width="13.140625" style="3" bestFit="1" customWidth="1"/>
    <col min="7172" max="7172" width="27.42578125" style="3" bestFit="1" customWidth="1"/>
    <col min="7173" max="7173" width="14.140625" style="3" bestFit="1" customWidth="1"/>
    <col min="7174" max="7174" width="11.5703125" style="3" bestFit="1" customWidth="1"/>
    <col min="7175" max="7175" width="18.140625" style="3" bestFit="1" customWidth="1"/>
    <col min="7176" max="7424" width="9.140625" style="3"/>
    <col min="7425" max="7425" width="5.42578125" style="3" bestFit="1" customWidth="1"/>
    <col min="7426" max="7426" width="73.7109375" style="3" bestFit="1" customWidth="1"/>
    <col min="7427" max="7427" width="13.140625" style="3" bestFit="1" customWidth="1"/>
    <col min="7428" max="7428" width="27.42578125" style="3" bestFit="1" customWidth="1"/>
    <col min="7429" max="7429" width="14.140625" style="3" bestFit="1" customWidth="1"/>
    <col min="7430" max="7430" width="11.5703125" style="3" bestFit="1" customWidth="1"/>
    <col min="7431" max="7431" width="18.140625" style="3" bestFit="1" customWidth="1"/>
    <col min="7432" max="7680" width="9.140625" style="3"/>
    <col min="7681" max="7681" width="5.42578125" style="3" bestFit="1" customWidth="1"/>
    <col min="7682" max="7682" width="73.7109375" style="3" bestFit="1" customWidth="1"/>
    <col min="7683" max="7683" width="13.140625" style="3" bestFit="1" customWidth="1"/>
    <col min="7684" max="7684" width="27.42578125" style="3" bestFit="1" customWidth="1"/>
    <col min="7685" max="7685" width="14.140625" style="3" bestFit="1" customWidth="1"/>
    <col min="7686" max="7686" width="11.5703125" style="3" bestFit="1" customWidth="1"/>
    <col min="7687" max="7687" width="18.140625" style="3" bestFit="1" customWidth="1"/>
    <col min="7688" max="7936" width="9.140625" style="3"/>
    <col min="7937" max="7937" width="5.42578125" style="3" bestFit="1" customWidth="1"/>
    <col min="7938" max="7938" width="73.7109375" style="3" bestFit="1" customWidth="1"/>
    <col min="7939" max="7939" width="13.140625" style="3" bestFit="1" customWidth="1"/>
    <col min="7940" max="7940" width="27.42578125" style="3" bestFit="1" customWidth="1"/>
    <col min="7941" max="7941" width="14.140625" style="3" bestFit="1" customWidth="1"/>
    <col min="7942" max="7942" width="11.5703125" style="3" bestFit="1" customWidth="1"/>
    <col min="7943" max="7943" width="18.140625" style="3" bestFit="1" customWidth="1"/>
    <col min="7944" max="8192" width="9.140625" style="3"/>
    <col min="8193" max="8193" width="5.42578125" style="3" bestFit="1" customWidth="1"/>
    <col min="8194" max="8194" width="73.7109375" style="3" bestFit="1" customWidth="1"/>
    <col min="8195" max="8195" width="13.140625" style="3" bestFit="1" customWidth="1"/>
    <col min="8196" max="8196" width="27.42578125" style="3" bestFit="1" customWidth="1"/>
    <col min="8197" max="8197" width="14.140625" style="3" bestFit="1" customWidth="1"/>
    <col min="8198" max="8198" width="11.5703125" style="3" bestFit="1" customWidth="1"/>
    <col min="8199" max="8199" width="18.140625" style="3" bestFit="1" customWidth="1"/>
    <col min="8200" max="8448" width="9.140625" style="3"/>
    <col min="8449" max="8449" width="5.42578125" style="3" bestFit="1" customWidth="1"/>
    <col min="8450" max="8450" width="73.7109375" style="3" bestFit="1" customWidth="1"/>
    <col min="8451" max="8451" width="13.140625" style="3" bestFit="1" customWidth="1"/>
    <col min="8452" max="8452" width="27.42578125" style="3" bestFit="1" customWidth="1"/>
    <col min="8453" max="8453" width="14.140625" style="3" bestFit="1" customWidth="1"/>
    <col min="8454" max="8454" width="11.5703125" style="3" bestFit="1" customWidth="1"/>
    <col min="8455" max="8455" width="18.140625" style="3" bestFit="1" customWidth="1"/>
    <col min="8456" max="8704" width="9.140625" style="3"/>
    <col min="8705" max="8705" width="5.42578125" style="3" bestFit="1" customWidth="1"/>
    <col min="8706" max="8706" width="73.7109375" style="3" bestFit="1" customWidth="1"/>
    <col min="8707" max="8707" width="13.140625" style="3" bestFit="1" customWidth="1"/>
    <col min="8708" max="8708" width="27.42578125" style="3" bestFit="1" customWidth="1"/>
    <col min="8709" max="8709" width="14.140625" style="3" bestFit="1" customWidth="1"/>
    <col min="8710" max="8710" width="11.5703125" style="3" bestFit="1" customWidth="1"/>
    <col min="8711" max="8711" width="18.140625" style="3" bestFit="1" customWidth="1"/>
    <col min="8712" max="8960" width="9.140625" style="3"/>
    <col min="8961" max="8961" width="5.42578125" style="3" bestFit="1" customWidth="1"/>
    <col min="8962" max="8962" width="73.7109375" style="3" bestFit="1" customWidth="1"/>
    <col min="8963" max="8963" width="13.140625" style="3" bestFit="1" customWidth="1"/>
    <col min="8964" max="8964" width="27.42578125" style="3" bestFit="1" customWidth="1"/>
    <col min="8965" max="8965" width="14.140625" style="3" bestFit="1" customWidth="1"/>
    <col min="8966" max="8966" width="11.5703125" style="3" bestFit="1" customWidth="1"/>
    <col min="8967" max="8967" width="18.140625" style="3" bestFit="1" customWidth="1"/>
    <col min="8968" max="9216" width="9.140625" style="3"/>
    <col min="9217" max="9217" width="5.42578125" style="3" bestFit="1" customWidth="1"/>
    <col min="9218" max="9218" width="73.7109375" style="3" bestFit="1" customWidth="1"/>
    <col min="9219" max="9219" width="13.140625" style="3" bestFit="1" customWidth="1"/>
    <col min="9220" max="9220" width="27.42578125" style="3" bestFit="1" customWidth="1"/>
    <col min="9221" max="9221" width="14.140625" style="3" bestFit="1" customWidth="1"/>
    <col min="9222" max="9222" width="11.5703125" style="3" bestFit="1" customWidth="1"/>
    <col min="9223" max="9223" width="18.140625" style="3" bestFit="1" customWidth="1"/>
    <col min="9224" max="9472" width="9.140625" style="3"/>
    <col min="9473" max="9473" width="5.42578125" style="3" bestFit="1" customWidth="1"/>
    <col min="9474" max="9474" width="73.7109375" style="3" bestFit="1" customWidth="1"/>
    <col min="9475" max="9475" width="13.140625" style="3" bestFit="1" customWidth="1"/>
    <col min="9476" max="9476" width="27.42578125" style="3" bestFit="1" customWidth="1"/>
    <col min="9477" max="9477" width="14.140625" style="3" bestFit="1" customWidth="1"/>
    <col min="9478" max="9478" width="11.5703125" style="3" bestFit="1" customWidth="1"/>
    <col min="9479" max="9479" width="18.140625" style="3" bestFit="1" customWidth="1"/>
    <col min="9480" max="9728" width="9.140625" style="3"/>
    <col min="9729" max="9729" width="5.42578125" style="3" bestFit="1" customWidth="1"/>
    <col min="9730" max="9730" width="73.7109375" style="3" bestFit="1" customWidth="1"/>
    <col min="9731" max="9731" width="13.140625" style="3" bestFit="1" customWidth="1"/>
    <col min="9732" max="9732" width="27.42578125" style="3" bestFit="1" customWidth="1"/>
    <col min="9733" max="9733" width="14.140625" style="3" bestFit="1" customWidth="1"/>
    <col min="9734" max="9734" width="11.5703125" style="3" bestFit="1" customWidth="1"/>
    <col min="9735" max="9735" width="18.140625" style="3" bestFit="1" customWidth="1"/>
    <col min="9736" max="9984" width="9.140625" style="3"/>
    <col min="9985" max="9985" width="5.42578125" style="3" bestFit="1" customWidth="1"/>
    <col min="9986" max="9986" width="73.7109375" style="3" bestFit="1" customWidth="1"/>
    <col min="9987" max="9987" width="13.140625" style="3" bestFit="1" customWidth="1"/>
    <col min="9988" max="9988" width="27.42578125" style="3" bestFit="1" customWidth="1"/>
    <col min="9989" max="9989" width="14.140625" style="3" bestFit="1" customWidth="1"/>
    <col min="9990" max="9990" width="11.5703125" style="3" bestFit="1" customWidth="1"/>
    <col min="9991" max="9991" width="18.140625" style="3" bestFit="1" customWidth="1"/>
    <col min="9992" max="10240" width="9.140625" style="3"/>
    <col min="10241" max="10241" width="5.42578125" style="3" bestFit="1" customWidth="1"/>
    <col min="10242" max="10242" width="73.7109375" style="3" bestFit="1" customWidth="1"/>
    <col min="10243" max="10243" width="13.140625" style="3" bestFit="1" customWidth="1"/>
    <col min="10244" max="10244" width="27.42578125" style="3" bestFit="1" customWidth="1"/>
    <col min="10245" max="10245" width="14.140625" style="3" bestFit="1" customWidth="1"/>
    <col min="10246" max="10246" width="11.5703125" style="3" bestFit="1" customWidth="1"/>
    <col min="10247" max="10247" width="18.140625" style="3" bestFit="1" customWidth="1"/>
    <col min="10248" max="10496" width="9.140625" style="3"/>
    <col min="10497" max="10497" width="5.42578125" style="3" bestFit="1" customWidth="1"/>
    <col min="10498" max="10498" width="73.7109375" style="3" bestFit="1" customWidth="1"/>
    <col min="10499" max="10499" width="13.140625" style="3" bestFit="1" customWidth="1"/>
    <col min="10500" max="10500" width="27.42578125" style="3" bestFit="1" customWidth="1"/>
    <col min="10501" max="10501" width="14.140625" style="3" bestFit="1" customWidth="1"/>
    <col min="10502" max="10502" width="11.5703125" style="3" bestFit="1" customWidth="1"/>
    <col min="10503" max="10503" width="18.140625" style="3" bestFit="1" customWidth="1"/>
    <col min="10504" max="10752" width="9.140625" style="3"/>
    <col min="10753" max="10753" width="5.42578125" style="3" bestFit="1" customWidth="1"/>
    <col min="10754" max="10754" width="73.7109375" style="3" bestFit="1" customWidth="1"/>
    <col min="10755" max="10755" width="13.140625" style="3" bestFit="1" customWidth="1"/>
    <col min="10756" max="10756" width="27.42578125" style="3" bestFit="1" customWidth="1"/>
    <col min="10757" max="10757" width="14.140625" style="3" bestFit="1" customWidth="1"/>
    <col min="10758" max="10758" width="11.5703125" style="3" bestFit="1" customWidth="1"/>
    <col min="10759" max="10759" width="18.140625" style="3" bestFit="1" customWidth="1"/>
    <col min="10760" max="11008" width="9.140625" style="3"/>
    <col min="11009" max="11009" width="5.42578125" style="3" bestFit="1" customWidth="1"/>
    <col min="11010" max="11010" width="73.7109375" style="3" bestFit="1" customWidth="1"/>
    <col min="11011" max="11011" width="13.140625" style="3" bestFit="1" customWidth="1"/>
    <col min="11012" max="11012" width="27.42578125" style="3" bestFit="1" customWidth="1"/>
    <col min="11013" max="11013" width="14.140625" style="3" bestFit="1" customWidth="1"/>
    <col min="11014" max="11014" width="11.5703125" style="3" bestFit="1" customWidth="1"/>
    <col min="11015" max="11015" width="18.140625" style="3" bestFit="1" customWidth="1"/>
    <col min="11016" max="11264" width="9.140625" style="3"/>
    <col min="11265" max="11265" width="5.42578125" style="3" bestFit="1" customWidth="1"/>
    <col min="11266" max="11266" width="73.7109375" style="3" bestFit="1" customWidth="1"/>
    <col min="11267" max="11267" width="13.140625" style="3" bestFit="1" customWidth="1"/>
    <col min="11268" max="11268" width="27.42578125" style="3" bestFit="1" customWidth="1"/>
    <col min="11269" max="11269" width="14.140625" style="3" bestFit="1" customWidth="1"/>
    <col min="11270" max="11270" width="11.5703125" style="3" bestFit="1" customWidth="1"/>
    <col min="11271" max="11271" width="18.140625" style="3" bestFit="1" customWidth="1"/>
    <col min="11272" max="11520" width="9.140625" style="3"/>
    <col min="11521" max="11521" width="5.42578125" style="3" bestFit="1" customWidth="1"/>
    <col min="11522" max="11522" width="73.7109375" style="3" bestFit="1" customWidth="1"/>
    <col min="11523" max="11523" width="13.140625" style="3" bestFit="1" customWidth="1"/>
    <col min="11524" max="11524" width="27.42578125" style="3" bestFit="1" customWidth="1"/>
    <col min="11525" max="11525" width="14.140625" style="3" bestFit="1" customWidth="1"/>
    <col min="11526" max="11526" width="11.5703125" style="3" bestFit="1" customWidth="1"/>
    <col min="11527" max="11527" width="18.140625" style="3" bestFit="1" customWidth="1"/>
    <col min="11528" max="11776" width="9.140625" style="3"/>
    <col min="11777" max="11777" width="5.42578125" style="3" bestFit="1" customWidth="1"/>
    <col min="11778" max="11778" width="73.7109375" style="3" bestFit="1" customWidth="1"/>
    <col min="11779" max="11779" width="13.140625" style="3" bestFit="1" customWidth="1"/>
    <col min="11780" max="11780" width="27.42578125" style="3" bestFit="1" customWidth="1"/>
    <col min="11781" max="11781" width="14.140625" style="3" bestFit="1" customWidth="1"/>
    <col min="11782" max="11782" width="11.5703125" style="3" bestFit="1" customWidth="1"/>
    <col min="11783" max="11783" width="18.140625" style="3" bestFit="1" customWidth="1"/>
    <col min="11784" max="12032" width="9.140625" style="3"/>
    <col min="12033" max="12033" width="5.42578125" style="3" bestFit="1" customWidth="1"/>
    <col min="12034" max="12034" width="73.7109375" style="3" bestFit="1" customWidth="1"/>
    <col min="12035" max="12035" width="13.140625" style="3" bestFit="1" customWidth="1"/>
    <col min="12036" max="12036" width="27.42578125" style="3" bestFit="1" customWidth="1"/>
    <col min="12037" max="12037" width="14.140625" style="3" bestFit="1" customWidth="1"/>
    <col min="12038" max="12038" width="11.5703125" style="3" bestFit="1" customWidth="1"/>
    <col min="12039" max="12039" width="18.140625" style="3" bestFit="1" customWidth="1"/>
    <col min="12040" max="12288" width="9.140625" style="3"/>
    <col min="12289" max="12289" width="5.42578125" style="3" bestFit="1" customWidth="1"/>
    <col min="12290" max="12290" width="73.7109375" style="3" bestFit="1" customWidth="1"/>
    <col min="12291" max="12291" width="13.140625" style="3" bestFit="1" customWidth="1"/>
    <col min="12292" max="12292" width="27.42578125" style="3" bestFit="1" customWidth="1"/>
    <col min="12293" max="12293" width="14.140625" style="3" bestFit="1" customWidth="1"/>
    <col min="12294" max="12294" width="11.5703125" style="3" bestFit="1" customWidth="1"/>
    <col min="12295" max="12295" width="18.140625" style="3" bestFit="1" customWidth="1"/>
    <col min="12296" max="12544" width="9.140625" style="3"/>
    <col min="12545" max="12545" width="5.42578125" style="3" bestFit="1" customWidth="1"/>
    <col min="12546" max="12546" width="73.7109375" style="3" bestFit="1" customWidth="1"/>
    <col min="12547" max="12547" width="13.140625" style="3" bestFit="1" customWidth="1"/>
    <col min="12548" max="12548" width="27.42578125" style="3" bestFit="1" customWidth="1"/>
    <col min="12549" max="12549" width="14.140625" style="3" bestFit="1" customWidth="1"/>
    <col min="12550" max="12550" width="11.5703125" style="3" bestFit="1" customWidth="1"/>
    <col min="12551" max="12551" width="18.140625" style="3" bestFit="1" customWidth="1"/>
    <col min="12552" max="12800" width="9.140625" style="3"/>
    <col min="12801" max="12801" width="5.42578125" style="3" bestFit="1" customWidth="1"/>
    <col min="12802" max="12802" width="73.7109375" style="3" bestFit="1" customWidth="1"/>
    <col min="12803" max="12803" width="13.140625" style="3" bestFit="1" customWidth="1"/>
    <col min="12804" max="12804" width="27.42578125" style="3" bestFit="1" customWidth="1"/>
    <col min="12805" max="12805" width="14.140625" style="3" bestFit="1" customWidth="1"/>
    <col min="12806" max="12806" width="11.5703125" style="3" bestFit="1" customWidth="1"/>
    <col min="12807" max="12807" width="18.140625" style="3" bestFit="1" customWidth="1"/>
    <col min="12808" max="13056" width="9.140625" style="3"/>
    <col min="13057" max="13057" width="5.42578125" style="3" bestFit="1" customWidth="1"/>
    <col min="13058" max="13058" width="73.7109375" style="3" bestFit="1" customWidth="1"/>
    <col min="13059" max="13059" width="13.140625" style="3" bestFit="1" customWidth="1"/>
    <col min="13060" max="13060" width="27.42578125" style="3" bestFit="1" customWidth="1"/>
    <col min="13061" max="13061" width="14.140625" style="3" bestFit="1" customWidth="1"/>
    <col min="13062" max="13062" width="11.5703125" style="3" bestFit="1" customWidth="1"/>
    <col min="13063" max="13063" width="18.140625" style="3" bestFit="1" customWidth="1"/>
    <col min="13064" max="13312" width="9.140625" style="3"/>
    <col min="13313" max="13313" width="5.42578125" style="3" bestFit="1" customWidth="1"/>
    <col min="13314" max="13314" width="73.7109375" style="3" bestFit="1" customWidth="1"/>
    <col min="13315" max="13315" width="13.140625" style="3" bestFit="1" customWidth="1"/>
    <col min="13316" max="13316" width="27.42578125" style="3" bestFit="1" customWidth="1"/>
    <col min="13317" max="13317" width="14.140625" style="3" bestFit="1" customWidth="1"/>
    <col min="13318" max="13318" width="11.5703125" style="3" bestFit="1" customWidth="1"/>
    <col min="13319" max="13319" width="18.140625" style="3" bestFit="1" customWidth="1"/>
    <col min="13320" max="13568" width="9.140625" style="3"/>
    <col min="13569" max="13569" width="5.42578125" style="3" bestFit="1" customWidth="1"/>
    <col min="13570" max="13570" width="73.7109375" style="3" bestFit="1" customWidth="1"/>
    <col min="13571" max="13571" width="13.140625" style="3" bestFit="1" customWidth="1"/>
    <col min="13572" max="13572" width="27.42578125" style="3" bestFit="1" customWidth="1"/>
    <col min="13573" max="13573" width="14.140625" style="3" bestFit="1" customWidth="1"/>
    <col min="13574" max="13574" width="11.5703125" style="3" bestFit="1" customWidth="1"/>
    <col min="13575" max="13575" width="18.140625" style="3" bestFit="1" customWidth="1"/>
    <col min="13576" max="13824" width="9.140625" style="3"/>
    <col min="13825" max="13825" width="5.42578125" style="3" bestFit="1" customWidth="1"/>
    <col min="13826" max="13826" width="73.7109375" style="3" bestFit="1" customWidth="1"/>
    <col min="13827" max="13827" width="13.140625" style="3" bestFit="1" customWidth="1"/>
    <col min="13828" max="13828" width="27.42578125" style="3" bestFit="1" customWidth="1"/>
    <col min="13829" max="13829" width="14.140625" style="3" bestFit="1" customWidth="1"/>
    <col min="13830" max="13830" width="11.5703125" style="3" bestFit="1" customWidth="1"/>
    <col min="13831" max="13831" width="18.140625" style="3" bestFit="1" customWidth="1"/>
    <col min="13832" max="14080" width="9.140625" style="3"/>
    <col min="14081" max="14081" width="5.42578125" style="3" bestFit="1" customWidth="1"/>
    <col min="14082" max="14082" width="73.7109375" style="3" bestFit="1" customWidth="1"/>
    <col min="14083" max="14083" width="13.140625" style="3" bestFit="1" customWidth="1"/>
    <col min="14084" max="14084" width="27.42578125" style="3" bestFit="1" customWidth="1"/>
    <col min="14085" max="14085" width="14.140625" style="3" bestFit="1" customWidth="1"/>
    <col min="14086" max="14086" width="11.5703125" style="3" bestFit="1" customWidth="1"/>
    <col min="14087" max="14087" width="18.140625" style="3" bestFit="1" customWidth="1"/>
    <col min="14088" max="14336" width="9.140625" style="3"/>
    <col min="14337" max="14337" width="5.42578125" style="3" bestFit="1" customWidth="1"/>
    <col min="14338" max="14338" width="73.7109375" style="3" bestFit="1" customWidth="1"/>
    <col min="14339" max="14339" width="13.140625" style="3" bestFit="1" customWidth="1"/>
    <col min="14340" max="14340" width="27.42578125" style="3" bestFit="1" customWidth="1"/>
    <col min="14341" max="14341" width="14.140625" style="3" bestFit="1" customWidth="1"/>
    <col min="14342" max="14342" width="11.5703125" style="3" bestFit="1" customWidth="1"/>
    <col min="14343" max="14343" width="18.140625" style="3" bestFit="1" customWidth="1"/>
    <col min="14344" max="14592" width="9.140625" style="3"/>
    <col min="14593" max="14593" width="5.42578125" style="3" bestFit="1" customWidth="1"/>
    <col min="14594" max="14594" width="73.7109375" style="3" bestFit="1" customWidth="1"/>
    <col min="14595" max="14595" width="13.140625" style="3" bestFit="1" customWidth="1"/>
    <col min="14596" max="14596" width="27.42578125" style="3" bestFit="1" customWidth="1"/>
    <col min="14597" max="14597" width="14.140625" style="3" bestFit="1" customWidth="1"/>
    <col min="14598" max="14598" width="11.5703125" style="3" bestFit="1" customWidth="1"/>
    <col min="14599" max="14599" width="18.140625" style="3" bestFit="1" customWidth="1"/>
    <col min="14600" max="14848" width="9.140625" style="3"/>
    <col min="14849" max="14849" width="5.42578125" style="3" bestFit="1" customWidth="1"/>
    <col min="14850" max="14850" width="73.7109375" style="3" bestFit="1" customWidth="1"/>
    <col min="14851" max="14851" width="13.140625" style="3" bestFit="1" customWidth="1"/>
    <col min="14852" max="14852" width="27.42578125" style="3" bestFit="1" customWidth="1"/>
    <col min="14853" max="14853" width="14.140625" style="3" bestFit="1" customWidth="1"/>
    <col min="14854" max="14854" width="11.5703125" style="3" bestFit="1" customWidth="1"/>
    <col min="14855" max="14855" width="18.140625" style="3" bestFit="1" customWidth="1"/>
    <col min="14856" max="15104" width="9.140625" style="3"/>
    <col min="15105" max="15105" width="5.42578125" style="3" bestFit="1" customWidth="1"/>
    <col min="15106" max="15106" width="73.7109375" style="3" bestFit="1" customWidth="1"/>
    <col min="15107" max="15107" width="13.140625" style="3" bestFit="1" customWidth="1"/>
    <col min="15108" max="15108" width="27.42578125" style="3" bestFit="1" customWidth="1"/>
    <col min="15109" max="15109" width="14.140625" style="3" bestFit="1" customWidth="1"/>
    <col min="15110" max="15110" width="11.5703125" style="3" bestFit="1" customWidth="1"/>
    <col min="15111" max="15111" width="18.140625" style="3" bestFit="1" customWidth="1"/>
    <col min="15112" max="15360" width="9.140625" style="3"/>
    <col min="15361" max="15361" width="5.42578125" style="3" bestFit="1" customWidth="1"/>
    <col min="15362" max="15362" width="73.7109375" style="3" bestFit="1" customWidth="1"/>
    <col min="15363" max="15363" width="13.140625" style="3" bestFit="1" customWidth="1"/>
    <col min="15364" max="15364" width="27.42578125" style="3" bestFit="1" customWidth="1"/>
    <col min="15365" max="15365" width="14.140625" style="3" bestFit="1" customWidth="1"/>
    <col min="15366" max="15366" width="11.5703125" style="3" bestFit="1" customWidth="1"/>
    <col min="15367" max="15367" width="18.140625" style="3" bestFit="1" customWidth="1"/>
    <col min="15368" max="15616" width="9.140625" style="3"/>
    <col min="15617" max="15617" width="5.42578125" style="3" bestFit="1" customWidth="1"/>
    <col min="15618" max="15618" width="73.7109375" style="3" bestFit="1" customWidth="1"/>
    <col min="15619" max="15619" width="13.140625" style="3" bestFit="1" customWidth="1"/>
    <col min="15620" max="15620" width="27.42578125" style="3" bestFit="1" customWidth="1"/>
    <col min="15621" max="15621" width="14.140625" style="3" bestFit="1" customWidth="1"/>
    <col min="15622" max="15622" width="11.5703125" style="3" bestFit="1" customWidth="1"/>
    <col min="15623" max="15623" width="18.140625" style="3" bestFit="1" customWidth="1"/>
    <col min="15624" max="15872" width="9.140625" style="3"/>
    <col min="15873" max="15873" width="5.42578125" style="3" bestFit="1" customWidth="1"/>
    <col min="15874" max="15874" width="73.7109375" style="3" bestFit="1" customWidth="1"/>
    <col min="15875" max="15875" width="13.140625" style="3" bestFit="1" customWidth="1"/>
    <col min="15876" max="15876" width="27.42578125" style="3" bestFit="1" customWidth="1"/>
    <col min="15877" max="15877" width="14.140625" style="3" bestFit="1" customWidth="1"/>
    <col min="15878" max="15878" width="11.5703125" style="3" bestFit="1" customWidth="1"/>
    <col min="15879" max="15879" width="18.140625" style="3" bestFit="1" customWidth="1"/>
    <col min="15880" max="16128" width="9.140625" style="3"/>
    <col min="16129" max="16129" width="5.42578125" style="3" bestFit="1" customWidth="1"/>
    <col min="16130" max="16130" width="73.7109375" style="3" bestFit="1" customWidth="1"/>
    <col min="16131" max="16131" width="13.140625" style="3" bestFit="1" customWidth="1"/>
    <col min="16132" max="16132" width="27.42578125" style="3" bestFit="1" customWidth="1"/>
    <col min="16133" max="16133" width="14.140625" style="3" bestFit="1" customWidth="1"/>
    <col min="16134" max="16134" width="11.5703125" style="3" bestFit="1" customWidth="1"/>
    <col min="16135" max="16135" width="18.140625" style="3" bestFit="1" customWidth="1"/>
    <col min="16136" max="16384" width="9.140625" style="3"/>
  </cols>
  <sheetData>
    <row r="1" spans="1:9">
      <c r="A1" s="1" t="s">
        <v>0</v>
      </c>
      <c r="B1" s="263" t="s">
        <v>1</v>
      </c>
      <c r="C1" s="263"/>
      <c r="D1" s="263"/>
      <c r="E1" s="263"/>
    </row>
    <row r="2" spans="1:9" ht="13.5" thickBot="1"/>
    <row r="3" spans="1:9" ht="15">
      <c r="B3" s="69" t="s">
        <v>2396</v>
      </c>
      <c r="C3" s="282"/>
    </row>
    <row r="4" spans="1:9" ht="30">
      <c r="B4" s="71" t="s">
        <v>2397</v>
      </c>
      <c r="C4" s="283"/>
    </row>
    <row r="5" spans="1:9" ht="15">
      <c r="B5" s="71"/>
      <c r="C5" s="283"/>
    </row>
    <row r="6" spans="1:9" ht="15">
      <c r="B6" s="71" t="s">
        <v>2381</v>
      </c>
      <c r="C6" s="283"/>
    </row>
    <row r="7" spans="1:9" ht="15">
      <c r="B7" s="71" t="s">
        <v>2398</v>
      </c>
      <c r="C7" s="283"/>
    </row>
    <row r="8" spans="1:9" ht="30.75" thickBot="1">
      <c r="B8" s="72" t="s">
        <v>2399</v>
      </c>
      <c r="C8" s="284"/>
    </row>
    <row r="10" spans="1:9">
      <c r="B10" s="3" t="s">
        <v>2</v>
      </c>
    </row>
    <row r="12" spans="1:9">
      <c r="B12" s="5" t="s">
        <v>3</v>
      </c>
      <c r="C12" s="15" t="s">
        <v>4</v>
      </c>
      <c r="D12" s="5" t="s">
        <v>5</v>
      </c>
      <c r="E12" s="5" t="s">
        <v>6</v>
      </c>
      <c r="F12" s="7" t="s">
        <v>7</v>
      </c>
      <c r="G12" s="7" t="s">
        <v>8</v>
      </c>
      <c r="H12" s="7" t="s">
        <v>9</v>
      </c>
      <c r="I12" s="8" t="s">
        <v>10</v>
      </c>
    </row>
    <row r="13" spans="1:9">
      <c r="B13" s="8" t="s">
        <v>11</v>
      </c>
    </row>
    <row r="14" spans="1:9">
      <c r="B14" s="8" t="s">
        <v>12</v>
      </c>
    </row>
    <row r="15" spans="1:9">
      <c r="B15" s="3" t="s">
        <v>1572</v>
      </c>
      <c r="C15" s="14" t="s">
        <v>13</v>
      </c>
      <c r="D15" s="3" t="s">
        <v>14</v>
      </c>
      <c r="E15" s="3" t="s">
        <v>15</v>
      </c>
      <c r="F15" s="2">
        <v>4800000</v>
      </c>
      <c r="G15" s="2">
        <v>28692</v>
      </c>
      <c r="H15" s="2">
        <v>8.6199999999999992</v>
      </c>
    </row>
    <row r="16" spans="1:9">
      <c r="B16" s="3" t="s">
        <v>1573</v>
      </c>
      <c r="C16" s="14" t="s">
        <v>13</v>
      </c>
      <c r="D16" s="3" t="s">
        <v>16</v>
      </c>
      <c r="E16" s="3" t="s">
        <v>17</v>
      </c>
      <c r="F16" s="2">
        <v>1250000</v>
      </c>
      <c r="G16" s="2">
        <v>26072.5</v>
      </c>
      <c r="H16" s="2">
        <v>7.83</v>
      </c>
    </row>
    <row r="17" spans="2:8">
      <c r="B17" s="3" t="s">
        <v>261</v>
      </c>
      <c r="C17" s="14" t="s">
        <v>13</v>
      </c>
      <c r="D17" s="3" t="s">
        <v>14</v>
      </c>
      <c r="E17" s="3" t="s">
        <v>18</v>
      </c>
      <c r="F17" s="2">
        <v>1600000</v>
      </c>
      <c r="G17" s="2">
        <v>24550.400000000001</v>
      </c>
      <c r="H17" s="2">
        <v>7.37</v>
      </c>
    </row>
    <row r="18" spans="2:8">
      <c r="B18" s="3" t="s">
        <v>19</v>
      </c>
      <c r="C18" s="14" t="s">
        <v>13</v>
      </c>
      <c r="D18" s="3" t="s">
        <v>14</v>
      </c>
      <c r="E18" s="3" t="s">
        <v>20</v>
      </c>
      <c r="F18" s="2">
        <v>4750000</v>
      </c>
      <c r="G18" s="2">
        <v>18532.13</v>
      </c>
      <c r="H18" s="2">
        <v>5.57</v>
      </c>
    </row>
    <row r="19" spans="2:8">
      <c r="B19" s="3" t="s">
        <v>1562</v>
      </c>
      <c r="C19" s="14" t="s">
        <v>13</v>
      </c>
      <c r="D19" s="3" t="s">
        <v>21</v>
      </c>
      <c r="E19" s="3" t="s">
        <v>22</v>
      </c>
      <c r="F19" s="2">
        <v>540000</v>
      </c>
      <c r="G19" s="2">
        <v>15629.22</v>
      </c>
      <c r="H19" s="2">
        <v>4.6900000000000004</v>
      </c>
    </row>
    <row r="20" spans="2:8">
      <c r="B20" s="3" t="s">
        <v>1571</v>
      </c>
      <c r="C20" s="14" t="s">
        <v>13</v>
      </c>
      <c r="D20" s="3" t="s">
        <v>21</v>
      </c>
      <c r="E20" s="3" t="s">
        <v>23</v>
      </c>
      <c r="F20" s="2">
        <v>1065000</v>
      </c>
      <c r="G20" s="2">
        <v>13347.65</v>
      </c>
      <c r="H20" s="2">
        <v>4.01</v>
      </c>
    </row>
    <row r="21" spans="2:8">
      <c r="B21" s="3" t="s">
        <v>1545</v>
      </c>
      <c r="C21" s="14" t="s">
        <v>13</v>
      </c>
      <c r="D21" s="3" t="s">
        <v>24</v>
      </c>
      <c r="E21" s="3" t="s">
        <v>25</v>
      </c>
      <c r="F21" s="2">
        <v>2200000</v>
      </c>
      <c r="G21" s="2">
        <v>12238.6</v>
      </c>
      <c r="H21" s="2">
        <v>3.68</v>
      </c>
    </row>
    <row r="22" spans="2:8">
      <c r="B22" s="3" t="s">
        <v>2015</v>
      </c>
      <c r="C22" s="14" t="s">
        <v>13</v>
      </c>
      <c r="D22" s="3" t="s">
        <v>26</v>
      </c>
      <c r="E22" s="3" t="s">
        <v>27</v>
      </c>
      <c r="F22" s="2">
        <v>420000</v>
      </c>
      <c r="G22" s="2">
        <v>10665.48</v>
      </c>
      <c r="H22" s="2">
        <v>3.2</v>
      </c>
    </row>
    <row r="23" spans="2:8">
      <c r="B23" s="3" t="s">
        <v>2221</v>
      </c>
      <c r="C23" s="14" t="s">
        <v>13</v>
      </c>
      <c r="D23" s="3" t="s">
        <v>28</v>
      </c>
      <c r="E23" s="3" t="s">
        <v>29</v>
      </c>
      <c r="F23" s="2">
        <v>997645</v>
      </c>
      <c r="G23" s="2">
        <v>10404.94</v>
      </c>
      <c r="H23" s="2">
        <v>3.13</v>
      </c>
    </row>
    <row r="24" spans="2:8">
      <c r="B24" s="3" t="s">
        <v>2219</v>
      </c>
      <c r="C24" s="14" t="s">
        <v>13</v>
      </c>
      <c r="D24" s="3" t="s">
        <v>30</v>
      </c>
      <c r="E24" s="3" t="s">
        <v>31</v>
      </c>
      <c r="F24" s="2">
        <v>4017464</v>
      </c>
      <c r="G24" s="2">
        <v>10035.629999999999</v>
      </c>
      <c r="H24" s="2">
        <v>3.01</v>
      </c>
    </row>
    <row r="25" spans="2:8">
      <c r="B25" s="3" t="s">
        <v>2245</v>
      </c>
      <c r="C25" s="14" t="s">
        <v>13</v>
      </c>
      <c r="D25" s="3" t="s">
        <v>32</v>
      </c>
      <c r="E25" s="3" t="s">
        <v>33</v>
      </c>
      <c r="F25" s="2">
        <v>427442</v>
      </c>
      <c r="G25" s="2">
        <v>8235.74</v>
      </c>
      <c r="H25" s="2">
        <v>2.4700000000000002</v>
      </c>
    </row>
    <row r="26" spans="2:8">
      <c r="B26" s="3" t="s">
        <v>1569</v>
      </c>
      <c r="C26" s="14" t="s">
        <v>13</v>
      </c>
      <c r="D26" s="3" t="s">
        <v>28</v>
      </c>
      <c r="E26" s="3" t="s">
        <v>34</v>
      </c>
      <c r="F26" s="2">
        <v>3900000</v>
      </c>
      <c r="G26" s="2">
        <v>7950.15</v>
      </c>
      <c r="H26" s="2">
        <v>2.39</v>
      </c>
    </row>
    <row r="27" spans="2:8">
      <c r="B27" s="3" t="s">
        <v>2089</v>
      </c>
      <c r="C27" s="14" t="s">
        <v>13</v>
      </c>
      <c r="D27" s="3" t="s">
        <v>14</v>
      </c>
      <c r="E27" s="3" t="s">
        <v>35</v>
      </c>
      <c r="F27" s="2">
        <v>420000</v>
      </c>
      <c r="G27" s="2">
        <v>7477.47</v>
      </c>
      <c r="H27" s="2">
        <v>2.25</v>
      </c>
    </row>
    <row r="28" spans="2:8">
      <c r="B28" s="3" t="s">
        <v>1561</v>
      </c>
      <c r="C28" s="14" t="s">
        <v>13</v>
      </c>
      <c r="D28" s="3" t="s">
        <v>28</v>
      </c>
      <c r="E28" s="3" t="s">
        <v>36</v>
      </c>
      <c r="F28" s="2">
        <v>310000</v>
      </c>
      <c r="G28" s="2">
        <v>6609.36</v>
      </c>
      <c r="H28" s="2">
        <v>1.99</v>
      </c>
    </row>
    <row r="29" spans="2:8">
      <c r="B29" s="3" t="s">
        <v>2022</v>
      </c>
      <c r="C29" s="14" t="s">
        <v>13</v>
      </c>
      <c r="D29" s="3" t="s">
        <v>37</v>
      </c>
      <c r="E29" s="3" t="s">
        <v>38</v>
      </c>
      <c r="F29" s="2">
        <v>800000</v>
      </c>
      <c r="G29" s="2">
        <v>6451.2</v>
      </c>
      <c r="H29" s="2">
        <v>1.94</v>
      </c>
    </row>
    <row r="30" spans="2:8">
      <c r="B30" s="3" t="s">
        <v>2014</v>
      </c>
      <c r="C30" s="14" t="s">
        <v>13</v>
      </c>
      <c r="D30" s="3" t="s">
        <v>39</v>
      </c>
      <c r="E30" s="3" t="s">
        <v>40</v>
      </c>
      <c r="F30" s="2">
        <v>445000</v>
      </c>
      <c r="G30" s="2">
        <v>6419.13</v>
      </c>
      <c r="H30" s="2">
        <v>1.93</v>
      </c>
    </row>
    <row r="31" spans="2:8">
      <c r="B31" s="3" t="s">
        <v>1539</v>
      </c>
      <c r="C31" s="14" t="s">
        <v>13</v>
      </c>
      <c r="D31" s="3" t="s">
        <v>41</v>
      </c>
      <c r="E31" s="3" t="s">
        <v>42</v>
      </c>
      <c r="F31" s="2">
        <v>80000</v>
      </c>
      <c r="G31" s="2">
        <v>4892</v>
      </c>
      <c r="H31" s="2">
        <v>1.47</v>
      </c>
    </row>
    <row r="32" spans="2:8">
      <c r="B32" s="3" t="s">
        <v>2229</v>
      </c>
      <c r="C32" s="14" t="s">
        <v>13</v>
      </c>
      <c r="D32" s="3" t="s">
        <v>43</v>
      </c>
      <c r="E32" s="3" t="s">
        <v>44</v>
      </c>
      <c r="F32" s="2">
        <v>500000</v>
      </c>
      <c r="G32" s="2">
        <v>4056.75</v>
      </c>
      <c r="H32" s="2">
        <v>1.22</v>
      </c>
    </row>
    <row r="33" spans="2:8">
      <c r="B33" s="3" t="s">
        <v>2246</v>
      </c>
      <c r="C33" s="14" t="s">
        <v>13</v>
      </c>
      <c r="D33" s="3" t="s">
        <v>45</v>
      </c>
      <c r="E33" s="3" t="s">
        <v>46</v>
      </c>
      <c r="F33" s="2">
        <v>521806</v>
      </c>
      <c r="G33" s="2">
        <v>3917.72</v>
      </c>
      <c r="H33" s="2">
        <v>1.18</v>
      </c>
    </row>
    <row r="34" spans="2:8">
      <c r="B34" s="3" t="s">
        <v>2247</v>
      </c>
      <c r="C34" s="14" t="s">
        <v>13</v>
      </c>
      <c r="D34" s="3" t="s">
        <v>47</v>
      </c>
      <c r="E34" s="3" t="s">
        <v>48</v>
      </c>
      <c r="F34" s="2">
        <v>600000</v>
      </c>
      <c r="G34" s="2">
        <v>3678.6</v>
      </c>
      <c r="H34" s="2">
        <v>1.1000000000000001</v>
      </c>
    </row>
    <row r="35" spans="2:8">
      <c r="B35" s="3" t="s">
        <v>2248</v>
      </c>
      <c r="C35" s="14" t="s">
        <v>13</v>
      </c>
      <c r="D35" s="3" t="s">
        <v>49</v>
      </c>
      <c r="E35" s="3" t="s">
        <v>50</v>
      </c>
      <c r="F35" s="2">
        <v>2000000</v>
      </c>
      <c r="G35" s="2">
        <v>3660</v>
      </c>
      <c r="H35" s="2">
        <v>1.1000000000000001</v>
      </c>
    </row>
    <row r="36" spans="2:8">
      <c r="B36" s="3" t="s">
        <v>1548</v>
      </c>
      <c r="C36" s="14" t="s">
        <v>13</v>
      </c>
      <c r="D36" s="3" t="s">
        <v>21</v>
      </c>
      <c r="E36" s="3" t="s">
        <v>51</v>
      </c>
      <c r="F36" s="2">
        <v>120000</v>
      </c>
      <c r="G36" s="2">
        <v>3652.32</v>
      </c>
      <c r="H36" s="2">
        <v>1.1000000000000001</v>
      </c>
    </row>
    <row r="37" spans="2:8">
      <c r="B37" s="3" t="s">
        <v>2249</v>
      </c>
      <c r="C37" s="14" t="s">
        <v>13</v>
      </c>
      <c r="D37" s="3" t="s">
        <v>47</v>
      </c>
      <c r="E37" s="3" t="s">
        <v>52</v>
      </c>
      <c r="F37" s="2">
        <v>70000</v>
      </c>
      <c r="G37" s="2">
        <v>3635.14</v>
      </c>
      <c r="H37" s="2">
        <v>1.0900000000000001</v>
      </c>
    </row>
    <row r="38" spans="2:8">
      <c r="B38" s="3" t="s">
        <v>1528</v>
      </c>
      <c r="C38" s="14" t="s">
        <v>13</v>
      </c>
      <c r="D38" s="3" t="s">
        <v>37</v>
      </c>
      <c r="E38" s="3" t="s">
        <v>53</v>
      </c>
      <c r="F38" s="2">
        <v>47000</v>
      </c>
      <c r="G38" s="2">
        <v>3227.09</v>
      </c>
      <c r="H38" s="2">
        <v>0.97</v>
      </c>
    </row>
    <row r="39" spans="2:8">
      <c r="B39" s="3" t="s">
        <v>2250</v>
      </c>
      <c r="C39" s="14" t="s">
        <v>13</v>
      </c>
      <c r="D39" s="3" t="s">
        <v>54</v>
      </c>
      <c r="E39" s="3" t="s">
        <v>55</v>
      </c>
      <c r="F39" s="2">
        <v>270000</v>
      </c>
      <c r="G39" s="2">
        <v>2917.22</v>
      </c>
      <c r="H39" s="2">
        <v>0.88</v>
      </c>
    </row>
    <row r="40" spans="2:8">
      <c r="B40" s="3" t="s">
        <v>2064</v>
      </c>
      <c r="C40" s="14" t="s">
        <v>13</v>
      </c>
      <c r="D40" s="3" t="s">
        <v>54</v>
      </c>
      <c r="E40" s="3" t="s">
        <v>56</v>
      </c>
      <c r="F40" s="2">
        <v>18000</v>
      </c>
      <c r="G40" s="2">
        <v>2673.88</v>
      </c>
      <c r="H40" s="2">
        <v>0.8</v>
      </c>
    </row>
    <row r="41" spans="2:8">
      <c r="B41" s="3" t="s">
        <v>2251</v>
      </c>
      <c r="C41" s="14" t="s">
        <v>13</v>
      </c>
      <c r="D41" s="3" t="s">
        <v>32</v>
      </c>
      <c r="E41" s="3" t="s">
        <v>57</v>
      </c>
      <c r="F41" s="2">
        <v>186266</v>
      </c>
      <c r="G41" s="2">
        <v>2430.31</v>
      </c>
      <c r="H41" s="2">
        <v>0.73</v>
      </c>
    </row>
    <row r="42" spans="2:8">
      <c r="B42" s="3" t="s">
        <v>2252</v>
      </c>
      <c r="C42" s="14" t="s">
        <v>13</v>
      </c>
      <c r="D42" s="3" t="s">
        <v>49</v>
      </c>
      <c r="E42" s="3" t="s">
        <v>58</v>
      </c>
      <c r="F42" s="2">
        <v>1800000</v>
      </c>
      <c r="G42" s="2">
        <v>1780.2</v>
      </c>
      <c r="H42" s="2">
        <v>0.53</v>
      </c>
    </row>
    <row r="43" spans="2:8">
      <c r="B43" s="3" t="s">
        <v>1532</v>
      </c>
      <c r="C43" s="14" t="s">
        <v>13</v>
      </c>
      <c r="D43" s="3" t="s">
        <v>41</v>
      </c>
      <c r="E43" s="3" t="s">
        <v>59</v>
      </c>
      <c r="F43" s="2">
        <v>85000</v>
      </c>
      <c r="G43" s="2">
        <v>1473.22</v>
      </c>
      <c r="H43" s="2">
        <v>0.44</v>
      </c>
    </row>
    <row r="44" spans="2:8">
      <c r="B44" s="3" t="s">
        <v>2023</v>
      </c>
      <c r="C44" s="14" t="s">
        <v>13</v>
      </c>
      <c r="D44" s="3" t="s">
        <v>43</v>
      </c>
      <c r="E44" s="3" t="s">
        <v>60</v>
      </c>
      <c r="F44" s="2">
        <v>125000</v>
      </c>
      <c r="G44" s="2">
        <v>1069</v>
      </c>
      <c r="H44" s="2">
        <v>0.32</v>
      </c>
    </row>
    <row r="45" spans="2:8">
      <c r="B45" s="3" t="s">
        <v>2218</v>
      </c>
      <c r="C45" s="14" t="s">
        <v>13</v>
      </c>
      <c r="D45" s="3" t="s">
        <v>47</v>
      </c>
      <c r="E45" s="3" t="s">
        <v>61</v>
      </c>
      <c r="F45" s="2">
        <v>100000</v>
      </c>
      <c r="G45" s="2">
        <v>787.75</v>
      </c>
      <c r="H45" s="2">
        <v>0.24</v>
      </c>
    </row>
    <row r="46" spans="2:8">
      <c r="B46" s="3" t="s">
        <v>1531</v>
      </c>
      <c r="C46" s="14" t="s">
        <v>13</v>
      </c>
      <c r="D46" s="3" t="s">
        <v>62</v>
      </c>
      <c r="E46" s="3" t="s">
        <v>63</v>
      </c>
      <c r="F46" s="2">
        <v>12600</v>
      </c>
      <c r="G46" s="2">
        <v>274.31</v>
      </c>
      <c r="H46" s="2">
        <v>0.08</v>
      </c>
    </row>
    <row r="47" spans="2:8">
      <c r="B47" s="8" t="s">
        <v>64</v>
      </c>
      <c r="C47" s="16"/>
      <c r="D47" s="8"/>
      <c r="E47" s="8"/>
      <c r="F47" s="10"/>
      <c r="G47" s="10">
        <f>SUM(G12:G46)</f>
        <v>257437.11000000004</v>
      </c>
      <c r="H47" s="10">
        <f>SUM(H12:H46)</f>
        <v>77.32999999999997</v>
      </c>
    </row>
    <row r="48" spans="2:8">
      <c r="B48" s="5" t="s">
        <v>3</v>
      </c>
      <c r="C48" s="15" t="s">
        <v>4</v>
      </c>
      <c r="D48" s="5" t="s">
        <v>65</v>
      </c>
      <c r="E48" s="5" t="s">
        <v>6</v>
      </c>
      <c r="F48" s="7" t="s">
        <v>7</v>
      </c>
      <c r="G48" s="7" t="s">
        <v>8</v>
      </c>
      <c r="H48" s="7" t="s">
        <v>9</v>
      </c>
    </row>
    <row r="49" spans="2:9">
      <c r="B49" s="8" t="s">
        <v>66</v>
      </c>
    </row>
    <row r="50" spans="2:9">
      <c r="B50" s="8" t="s">
        <v>12</v>
      </c>
    </row>
    <row r="51" spans="2:9">
      <c r="B51" s="8" t="s">
        <v>67</v>
      </c>
    </row>
    <row r="52" spans="2:9">
      <c r="B52" s="3" t="s">
        <v>68</v>
      </c>
      <c r="C52" s="14">
        <v>6.81</v>
      </c>
      <c r="D52" s="3" t="s">
        <v>69</v>
      </c>
      <c r="E52" s="3" t="s">
        <v>70</v>
      </c>
      <c r="F52" s="2">
        <v>10348600</v>
      </c>
      <c r="G52" s="2">
        <v>9805.75</v>
      </c>
      <c r="H52" s="2">
        <v>2.95</v>
      </c>
    </row>
    <row r="53" spans="2:9">
      <c r="B53" s="3" t="s">
        <v>71</v>
      </c>
      <c r="C53" s="14">
        <v>5.34</v>
      </c>
      <c r="D53" s="3" t="s">
        <v>69</v>
      </c>
      <c r="E53" s="3" t="s">
        <v>72</v>
      </c>
      <c r="F53" s="2">
        <v>869100</v>
      </c>
      <c r="G53" s="2">
        <v>893.01</v>
      </c>
      <c r="H53" s="2">
        <v>0.27</v>
      </c>
    </row>
    <row r="54" spans="2:9">
      <c r="B54" s="3" t="s">
        <v>73</v>
      </c>
      <c r="C54" s="14">
        <v>6.74</v>
      </c>
      <c r="D54" s="3" t="s">
        <v>69</v>
      </c>
      <c r="E54" s="3" t="s">
        <v>74</v>
      </c>
      <c r="F54" s="2">
        <v>500000</v>
      </c>
      <c r="G54" s="2">
        <v>547.91999999999996</v>
      </c>
      <c r="H54" s="2">
        <v>0.16</v>
      </c>
    </row>
    <row r="55" spans="2:9">
      <c r="B55" s="3" t="s">
        <v>75</v>
      </c>
      <c r="C55" s="14">
        <v>6.03</v>
      </c>
      <c r="D55" s="3" t="s">
        <v>69</v>
      </c>
      <c r="E55" s="3" t="s">
        <v>76</v>
      </c>
      <c r="F55" s="2">
        <v>444100</v>
      </c>
      <c r="G55" s="2">
        <v>467.99</v>
      </c>
      <c r="H55" s="2">
        <v>0.14000000000000001</v>
      </c>
    </row>
    <row r="56" spans="2:9">
      <c r="B56" s="3" t="s">
        <v>77</v>
      </c>
      <c r="C56" s="14">
        <v>4.01</v>
      </c>
      <c r="D56" s="3" t="s">
        <v>69</v>
      </c>
      <c r="E56" s="3" t="s">
        <v>78</v>
      </c>
      <c r="F56" s="2">
        <v>309000</v>
      </c>
      <c r="G56" s="2">
        <v>312.58999999999997</v>
      </c>
      <c r="H56" s="2">
        <v>0.09</v>
      </c>
    </row>
    <row r="57" spans="2:9">
      <c r="B57" s="3" t="s">
        <v>79</v>
      </c>
      <c r="C57" s="14">
        <v>6.78</v>
      </c>
      <c r="D57" s="3" t="s">
        <v>69</v>
      </c>
      <c r="E57" s="3" t="s">
        <v>80</v>
      </c>
      <c r="F57" s="2">
        <v>200000</v>
      </c>
      <c r="G57" s="2">
        <v>212.98</v>
      </c>
      <c r="H57" s="2">
        <v>0.06</v>
      </c>
    </row>
    <row r="58" spans="2:9">
      <c r="B58" s="3" t="s">
        <v>81</v>
      </c>
      <c r="C58" s="14">
        <v>6.95</v>
      </c>
      <c r="D58" s="3" t="s">
        <v>69</v>
      </c>
      <c r="E58" s="3" t="s">
        <v>82</v>
      </c>
      <c r="F58" s="2">
        <v>173000</v>
      </c>
      <c r="G58" s="2">
        <v>197.59</v>
      </c>
      <c r="H58" s="2">
        <v>0.06</v>
      </c>
    </row>
    <row r="59" spans="2:9">
      <c r="B59" s="3" t="s">
        <v>83</v>
      </c>
      <c r="C59" s="14">
        <v>6.91</v>
      </c>
      <c r="D59" s="3" t="s">
        <v>69</v>
      </c>
      <c r="E59" s="3" t="s">
        <v>84</v>
      </c>
      <c r="F59" s="2">
        <v>89600</v>
      </c>
      <c r="G59" s="2">
        <v>102.32</v>
      </c>
      <c r="H59" s="2">
        <v>0.03</v>
      </c>
    </row>
    <row r="60" spans="2:9">
      <c r="B60" s="3" t="s">
        <v>85</v>
      </c>
      <c r="C60" s="14">
        <v>5.0599999999999996</v>
      </c>
      <c r="D60" s="3" t="s">
        <v>69</v>
      </c>
      <c r="E60" s="3" t="s">
        <v>86</v>
      </c>
      <c r="F60" s="2">
        <v>75500</v>
      </c>
      <c r="G60" s="2">
        <v>80.58</v>
      </c>
      <c r="H60" s="2">
        <v>0.02</v>
      </c>
    </row>
    <row r="61" spans="2:9">
      <c r="B61" s="3" t="s">
        <v>87</v>
      </c>
      <c r="C61" s="14">
        <v>6</v>
      </c>
      <c r="D61" s="3" t="s">
        <v>69</v>
      </c>
      <c r="E61" s="3" t="s">
        <v>88</v>
      </c>
      <c r="F61" s="2">
        <v>48500</v>
      </c>
      <c r="G61" s="2">
        <v>52.32</v>
      </c>
      <c r="H61" s="2">
        <v>0.02</v>
      </c>
    </row>
    <row r="62" spans="2:9">
      <c r="B62" s="3" t="s">
        <v>89</v>
      </c>
      <c r="C62" s="14">
        <v>6.52</v>
      </c>
      <c r="D62" s="3" t="s">
        <v>69</v>
      </c>
      <c r="E62" s="3" t="s">
        <v>90</v>
      </c>
      <c r="F62" s="2">
        <v>29200</v>
      </c>
      <c r="G62" s="2">
        <v>30.51</v>
      </c>
      <c r="H62" s="2">
        <v>0.01</v>
      </c>
    </row>
    <row r="63" spans="2:9">
      <c r="B63" s="3" t="s">
        <v>91</v>
      </c>
      <c r="C63" s="14">
        <v>6.76</v>
      </c>
      <c r="D63" s="3" t="s">
        <v>69</v>
      </c>
      <c r="E63" s="3" t="s">
        <v>92</v>
      </c>
      <c r="F63" s="2">
        <v>31600</v>
      </c>
      <c r="G63" s="2">
        <v>30.02</v>
      </c>
      <c r="H63" s="2">
        <v>0.01</v>
      </c>
    </row>
    <row r="64" spans="2:9">
      <c r="B64" s="3" t="s">
        <v>93</v>
      </c>
      <c r="C64" s="14">
        <v>6.75</v>
      </c>
      <c r="D64" s="3" t="s">
        <v>69</v>
      </c>
      <c r="E64" s="3" t="s">
        <v>94</v>
      </c>
      <c r="F64" s="2">
        <v>13000</v>
      </c>
      <c r="G64" s="2">
        <v>13.39</v>
      </c>
      <c r="H64" s="2">
        <v>0</v>
      </c>
      <c r="I64" s="3" t="s">
        <v>348</v>
      </c>
    </row>
    <row r="65" spans="2:9">
      <c r="B65" s="3" t="s">
        <v>95</v>
      </c>
      <c r="C65" s="14">
        <v>6.57</v>
      </c>
      <c r="D65" s="3" t="s">
        <v>69</v>
      </c>
      <c r="E65" s="3" t="s">
        <v>96</v>
      </c>
      <c r="F65" s="2">
        <v>2000</v>
      </c>
      <c r="G65" s="2">
        <v>2</v>
      </c>
      <c r="H65" s="2">
        <v>0</v>
      </c>
      <c r="I65" s="3" t="s">
        <v>348</v>
      </c>
    </row>
    <row r="66" spans="2:9">
      <c r="B66" s="3" t="s">
        <v>97</v>
      </c>
      <c r="C66" s="14">
        <v>6.38</v>
      </c>
      <c r="D66" s="3" t="s">
        <v>69</v>
      </c>
      <c r="E66" s="3" t="s">
        <v>98</v>
      </c>
      <c r="F66" s="2">
        <v>1400</v>
      </c>
      <c r="G66" s="2">
        <v>1.46</v>
      </c>
      <c r="H66" s="2">
        <v>0</v>
      </c>
      <c r="I66" s="3" t="s">
        <v>348</v>
      </c>
    </row>
    <row r="67" spans="2:9">
      <c r="B67" s="8" t="s">
        <v>99</v>
      </c>
      <c r="C67" s="16"/>
      <c r="D67" s="8"/>
      <c r="E67" s="8"/>
      <c r="F67" s="10"/>
      <c r="G67" s="10">
        <f>SUM(G48:G66)</f>
        <v>12750.429999999998</v>
      </c>
      <c r="H67" s="10">
        <f>SUM(H48:H66)</f>
        <v>3.82</v>
      </c>
    </row>
    <row r="68" spans="2:9">
      <c r="B68" s="8" t="s">
        <v>100</v>
      </c>
    </row>
    <row r="69" spans="2:9">
      <c r="B69" s="3" t="s">
        <v>1252</v>
      </c>
      <c r="C69" s="14">
        <v>9.66</v>
      </c>
      <c r="D69" s="3" t="s">
        <v>101</v>
      </c>
      <c r="E69" s="3" t="s">
        <v>102</v>
      </c>
      <c r="F69" s="2">
        <v>700</v>
      </c>
      <c r="G69" s="2">
        <v>6801.21</v>
      </c>
      <c r="H69" s="2">
        <v>2.04</v>
      </c>
    </row>
    <row r="70" spans="2:9">
      <c r="B70" s="3" t="s">
        <v>103</v>
      </c>
      <c r="C70" s="14">
        <v>6.96</v>
      </c>
      <c r="D70" s="3" t="s">
        <v>104</v>
      </c>
      <c r="E70" s="3" t="s">
        <v>105</v>
      </c>
      <c r="F70" s="2">
        <v>500</v>
      </c>
      <c r="G70" s="2">
        <v>4948.7700000000004</v>
      </c>
      <c r="H70" s="2">
        <v>1.49</v>
      </c>
    </row>
    <row r="71" spans="2:9">
      <c r="B71" s="3" t="s">
        <v>106</v>
      </c>
      <c r="C71" s="14">
        <v>5.53</v>
      </c>
      <c r="D71" s="3" t="s">
        <v>104</v>
      </c>
      <c r="E71" s="3" t="s">
        <v>107</v>
      </c>
      <c r="F71" s="2">
        <v>300</v>
      </c>
      <c r="G71" s="2">
        <v>2999.94</v>
      </c>
      <c r="H71" s="2">
        <v>0.9</v>
      </c>
    </row>
    <row r="72" spans="2:9">
      <c r="B72" s="3" t="s">
        <v>1492</v>
      </c>
      <c r="C72" s="14">
        <v>6.22</v>
      </c>
      <c r="D72" s="3" t="s">
        <v>104</v>
      </c>
      <c r="E72" s="3" t="s">
        <v>108</v>
      </c>
      <c r="F72" s="2">
        <v>250</v>
      </c>
      <c r="G72" s="2">
        <v>2763.34</v>
      </c>
      <c r="H72" s="2">
        <v>0.83</v>
      </c>
    </row>
    <row r="73" spans="2:9">
      <c r="B73" s="3" t="s">
        <v>109</v>
      </c>
      <c r="C73" s="14">
        <v>6.13</v>
      </c>
      <c r="D73" s="3" t="s">
        <v>110</v>
      </c>
      <c r="E73" s="3" t="s">
        <v>111</v>
      </c>
      <c r="F73" s="2">
        <v>250</v>
      </c>
      <c r="G73" s="2">
        <v>2612.98</v>
      </c>
      <c r="H73" s="2">
        <v>0.78</v>
      </c>
    </row>
    <row r="74" spans="2:9">
      <c r="B74" s="3" t="s">
        <v>112</v>
      </c>
      <c r="C74" s="14">
        <v>6.48</v>
      </c>
      <c r="D74" s="3" t="s">
        <v>104</v>
      </c>
      <c r="E74" s="3" t="s">
        <v>113</v>
      </c>
      <c r="F74" s="2">
        <v>250</v>
      </c>
      <c r="G74" s="2">
        <v>2578.66</v>
      </c>
      <c r="H74" s="2">
        <v>0.77</v>
      </c>
    </row>
    <row r="75" spans="2:9">
      <c r="B75" s="3" t="s">
        <v>1074</v>
      </c>
      <c r="C75" s="14">
        <v>5.63</v>
      </c>
      <c r="D75" s="3" t="s">
        <v>104</v>
      </c>
      <c r="E75" s="3" t="s">
        <v>114</v>
      </c>
      <c r="F75" s="2">
        <v>250</v>
      </c>
      <c r="G75" s="2">
        <v>2502.46</v>
      </c>
      <c r="H75" s="2">
        <v>0.75</v>
      </c>
    </row>
    <row r="76" spans="2:9">
      <c r="B76" s="3" t="s">
        <v>1248</v>
      </c>
      <c r="C76" s="14">
        <v>7.45</v>
      </c>
      <c r="D76" s="3" t="s">
        <v>115</v>
      </c>
      <c r="E76" s="3" t="s">
        <v>116</v>
      </c>
      <c r="F76" s="2">
        <v>215</v>
      </c>
      <c r="G76" s="2">
        <v>2167.69</v>
      </c>
      <c r="H76" s="2">
        <v>0.65</v>
      </c>
    </row>
    <row r="77" spans="2:9">
      <c r="B77" s="3" t="s">
        <v>117</v>
      </c>
      <c r="C77" s="14">
        <v>6.25</v>
      </c>
      <c r="D77" s="3" t="s">
        <v>104</v>
      </c>
      <c r="E77" s="3" t="s">
        <v>118</v>
      </c>
      <c r="F77" s="2">
        <v>160</v>
      </c>
      <c r="G77" s="2">
        <v>1659.76</v>
      </c>
      <c r="H77" s="2">
        <v>0.5</v>
      </c>
    </row>
    <row r="78" spans="2:9">
      <c r="B78" s="3" t="s">
        <v>2253</v>
      </c>
      <c r="C78" s="14">
        <v>6.63</v>
      </c>
      <c r="D78" s="3" t="s">
        <v>104</v>
      </c>
      <c r="E78" s="3" t="s">
        <v>119</v>
      </c>
      <c r="F78" s="2">
        <v>150</v>
      </c>
      <c r="G78" s="2">
        <v>1590.14</v>
      </c>
      <c r="H78" s="2">
        <v>0.48</v>
      </c>
    </row>
    <row r="79" spans="2:9">
      <c r="B79" s="3" t="s">
        <v>2254</v>
      </c>
      <c r="C79" s="14">
        <v>4.88</v>
      </c>
      <c r="D79" s="3" t="s">
        <v>104</v>
      </c>
      <c r="E79" s="3" t="s">
        <v>120</v>
      </c>
      <c r="F79" s="2">
        <v>150</v>
      </c>
      <c r="G79" s="2">
        <v>1558.59</v>
      </c>
      <c r="H79" s="2">
        <v>0.47</v>
      </c>
    </row>
    <row r="80" spans="2:9">
      <c r="B80" s="3" t="s">
        <v>597</v>
      </c>
      <c r="C80" s="14">
        <v>4.0999999999999996</v>
      </c>
      <c r="D80" s="3" t="s">
        <v>104</v>
      </c>
      <c r="E80" s="3" t="s">
        <v>121</v>
      </c>
      <c r="F80" s="2">
        <v>150</v>
      </c>
      <c r="G80" s="2">
        <v>1527.84</v>
      </c>
      <c r="H80" s="2">
        <v>0.46</v>
      </c>
    </row>
    <row r="81" spans="2:8">
      <c r="B81" s="3" t="s">
        <v>122</v>
      </c>
      <c r="C81" s="14">
        <v>5.09</v>
      </c>
      <c r="D81" s="3" t="s">
        <v>110</v>
      </c>
      <c r="E81" s="3" t="s">
        <v>123</v>
      </c>
      <c r="F81" s="2">
        <v>150</v>
      </c>
      <c r="G81" s="2">
        <v>1516.94</v>
      </c>
      <c r="H81" s="2">
        <v>0.46</v>
      </c>
    </row>
    <row r="82" spans="2:8">
      <c r="B82" s="3" t="s">
        <v>1374</v>
      </c>
      <c r="C82" s="14">
        <v>3.32</v>
      </c>
      <c r="D82" s="3" t="s">
        <v>110</v>
      </c>
      <c r="E82" s="3" t="s">
        <v>124</v>
      </c>
      <c r="F82" s="2">
        <v>150</v>
      </c>
      <c r="G82" s="2">
        <v>1503.39</v>
      </c>
      <c r="H82" s="2">
        <v>0.45</v>
      </c>
    </row>
    <row r="83" spans="2:8">
      <c r="B83" s="3" t="s">
        <v>1042</v>
      </c>
      <c r="C83" s="14">
        <v>6.3</v>
      </c>
      <c r="D83" s="3" t="s">
        <v>104</v>
      </c>
      <c r="E83" s="3" t="s">
        <v>125</v>
      </c>
      <c r="F83" s="2">
        <v>60</v>
      </c>
      <c r="G83" s="2">
        <v>614.51</v>
      </c>
      <c r="H83" s="2">
        <v>0.18</v>
      </c>
    </row>
    <row r="84" spans="2:8">
      <c r="B84" s="3" t="s">
        <v>1249</v>
      </c>
      <c r="C84" s="14">
        <v>7.69</v>
      </c>
      <c r="D84" s="3" t="s">
        <v>126</v>
      </c>
      <c r="E84" s="3" t="s">
        <v>127</v>
      </c>
      <c r="F84" s="2">
        <v>60</v>
      </c>
      <c r="G84" s="2">
        <v>593.73</v>
      </c>
      <c r="H84" s="2">
        <v>0.18</v>
      </c>
    </row>
    <row r="85" spans="2:8">
      <c r="B85" s="3" t="s">
        <v>2255</v>
      </c>
      <c r="C85" s="14">
        <v>5.62</v>
      </c>
      <c r="D85" s="3" t="s">
        <v>104</v>
      </c>
      <c r="E85" s="3" t="s">
        <v>128</v>
      </c>
      <c r="F85" s="2">
        <v>50</v>
      </c>
      <c r="G85" s="2">
        <v>521.99</v>
      </c>
      <c r="H85" s="2">
        <v>0.16</v>
      </c>
    </row>
    <row r="86" spans="2:8">
      <c r="B86" s="3" t="s">
        <v>1056</v>
      </c>
      <c r="C86" s="14">
        <v>6.19</v>
      </c>
      <c r="D86" s="3" t="s">
        <v>129</v>
      </c>
      <c r="E86" s="3" t="s">
        <v>130</v>
      </c>
      <c r="F86" s="2">
        <v>250</v>
      </c>
      <c r="G86" s="2">
        <v>519.52</v>
      </c>
      <c r="H86" s="2">
        <v>0.16</v>
      </c>
    </row>
    <row r="87" spans="2:8">
      <c r="B87" s="3" t="s">
        <v>1055</v>
      </c>
      <c r="C87" s="14">
        <v>6.54</v>
      </c>
      <c r="D87" s="3" t="s">
        <v>129</v>
      </c>
      <c r="E87" s="3" t="s">
        <v>131</v>
      </c>
      <c r="F87" s="2">
        <v>250</v>
      </c>
      <c r="G87" s="2">
        <v>514.24</v>
      </c>
      <c r="H87" s="2">
        <v>0.15</v>
      </c>
    </row>
    <row r="88" spans="2:8">
      <c r="B88" s="3" t="s">
        <v>594</v>
      </c>
      <c r="C88" s="14">
        <v>3.8</v>
      </c>
      <c r="D88" s="3" t="s">
        <v>104</v>
      </c>
      <c r="E88" s="3" t="s">
        <v>132</v>
      </c>
      <c r="F88" s="2">
        <v>50</v>
      </c>
      <c r="G88" s="2">
        <v>508.69</v>
      </c>
      <c r="H88" s="2">
        <v>0.15</v>
      </c>
    </row>
    <row r="89" spans="2:8">
      <c r="B89" s="3" t="s">
        <v>133</v>
      </c>
      <c r="C89" s="14">
        <v>5.8</v>
      </c>
      <c r="D89" s="3" t="s">
        <v>104</v>
      </c>
      <c r="E89" s="3" t="s">
        <v>134</v>
      </c>
      <c r="F89" s="2">
        <v>49</v>
      </c>
      <c r="G89" s="2">
        <v>507.78</v>
      </c>
      <c r="H89" s="2">
        <v>0.15</v>
      </c>
    </row>
    <row r="90" spans="2:8">
      <c r="B90" s="3" t="s">
        <v>2256</v>
      </c>
      <c r="C90" s="14">
        <v>7.05</v>
      </c>
      <c r="D90" s="3" t="s">
        <v>129</v>
      </c>
      <c r="E90" s="3" t="s">
        <v>135</v>
      </c>
      <c r="F90" s="2">
        <v>250</v>
      </c>
      <c r="G90" s="2">
        <v>502.33</v>
      </c>
      <c r="H90" s="2">
        <v>0.15</v>
      </c>
    </row>
    <row r="91" spans="2:8">
      <c r="B91" s="3" t="s">
        <v>560</v>
      </c>
      <c r="C91" s="14">
        <v>5</v>
      </c>
      <c r="D91" s="3" t="s">
        <v>129</v>
      </c>
      <c r="E91" s="3" t="s">
        <v>136</v>
      </c>
      <c r="F91" s="2">
        <v>26</v>
      </c>
      <c r="G91" s="2">
        <v>330.09</v>
      </c>
      <c r="H91" s="2">
        <v>0.1</v>
      </c>
    </row>
    <row r="92" spans="2:8">
      <c r="B92" s="3" t="s">
        <v>1185</v>
      </c>
      <c r="C92" s="14">
        <v>4.57</v>
      </c>
      <c r="D92" s="3" t="s">
        <v>129</v>
      </c>
      <c r="E92" s="3" t="s">
        <v>137</v>
      </c>
      <c r="F92" s="2">
        <v>30</v>
      </c>
      <c r="G92" s="2">
        <v>311.81</v>
      </c>
      <c r="H92" s="2">
        <v>0.09</v>
      </c>
    </row>
    <row r="93" spans="2:8">
      <c r="B93" s="3" t="s">
        <v>138</v>
      </c>
      <c r="C93" s="14">
        <v>7.46</v>
      </c>
      <c r="D93" s="3" t="s">
        <v>110</v>
      </c>
      <c r="E93" s="3" t="s">
        <v>139</v>
      </c>
      <c r="F93" s="2">
        <v>30</v>
      </c>
      <c r="G93" s="2">
        <v>297.54000000000002</v>
      </c>
      <c r="H93" s="2">
        <v>0.09</v>
      </c>
    </row>
    <row r="94" spans="2:8">
      <c r="B94" s="3" t="s">
        <v>719</v>
      </c>
      <c r="C94" s="14">
        <v>4.13</v>
      </c>
      <c r="D94" s="3" t="s">
        <v>104</v>
      </c>
      <c r="E94" s="3" t="s">
        <v>140</v>
      </c>
      <c r="F94" s="2">
        <v>11</v>
      </c>
      <c r="G94" s="2">
        <v>111.72</v>
      </c>
      <c r="H94" s="2">
        <v>0.03</v>
      </c>
    </row>
    <row r="95" spans="2:8">
      <c r="B95" s="3" t="s">
        <v>141</v>
      </c>
      <c r="C95" s="14">
        <v>3.58</v>
      </c>
      <c r="D95" s="3" t="s">
        <v>104</v>
      </c>
      <c r="E95" s="3" t="s">
        <v>142</v>
      </c>
      <c r="F95" s="2">
        <v>758</v>
      </c>
      <c r="G95" s="2">
        <v>75.97</v>
      </c>
      <c r="H95" s="2">
        <v>0.02</v>
      </c>
    </row>
    <row r="96" spans="2:8">
      <c r="B96" s="3" t="s">
        <v>527</v>
      </c>
      <c r="C96" s="14">
        <v>4.37</v>
      </c>
      <c r="D96" s="3" t="s">
        <v>104</v>
      </c>
      <c r="E96" s="3" t="s">
        <v>143</v>
      </c>
      <c r="F96" s="2">
        <v>2</v>
      </c>
      <c r="G96" s="2">
        <v>20.84</v>
      </c>
      <c r="H96" s="2">
        <v>0.01</v>
      </c>
    </row>
    <row r="97" spans="2:8">
      <c r="B97" s="8" t="s">
        <v>548</v>
      </c>
      <c r="C97" s="16"/>
      <c r="D97" s="8"/>
      <c r="E97" s="8"/>
      <c r="F97" s="10"/>
      <c r="G97" s="10">
        <f>SUM(G68:G96)</f>
        <v>42162.469999999994</v>
      </c>
      <c r="H97" s="10">
        <f>SUM(H68:H96)</f>
        <v>12.650000000000002</v>
      </c>
    </row>
    <row r="98" spans="2:8">
      <c r="B98" s="8" t="s">
        <v>145</v>
      </c>
    </row>
    <row r="99" spans="2:8">
      <c r="B99" s="3" t="s">
        <v>944</v>
      </c>
      <c r="C99" s="14">
        <v>4.8499999999999996</v>
      </c>
      <c r="D99" s="3" t="s">
        <v>146</v>
      </c>
      <c r="E99" s="3" t="s">
        <v>147</v>
      </c>
      <c r="F99" s="2">
        <v>1000</v>
      </c>
      <c r="G99" s="2">
        <v>4781.66</v>
      </c>
      <c r="H99" s="2">
        <v>1.44</v>
      </c>
    </row>
    <row r="100" spans="2:8">
      <c r="B100" s="3" t="s">
        <v>148</v>
      </c>
      <c r="C100" s="14">
        <v>3.52</v>
      </c>
      <c r="D100" s="3" t="s">
        <v>69</v>
      </c>
      <c r="E100" s="3" t="s">
        <v>149</v>
      </c>
      <c r="F100" s="2">
        <v>2500000</v>
      </c>
      <c r="G100" s="2">
        <v>2448.14</v>
      </c>
      <c r="H100" s="2">
        <v>0.74</v>
      </c>
    </row>
    <row r="101" spans="2:8">
      <c r="B101" s="8" t="s">
        <v>150</v>
      </c>
      <c r="C101" s="16"/>
      <c r="D101" s="8"/>
      <c r="E101" s="8"/>
      <c r="F101" s="10"/>
      <c r="G101" s="10">
        <f>SUM(G98:G100)</f>
        <v>7229.7999999999993</v>
      </c>
      <c r="H101" s="10">
        <f>SUM(H98:H100)</f>
        <v>2.1799999999999997</v>
      </c>
    </row>
    <row r="102" spans="2:8">
      <c r="B102" s="8" t="s">
        <v>151</v>
      </c>
      <c r="C102" s="16"/>
      <c r="D102" s="8"/>
      <c r="E102" s="8"/>
      <c r="F102" s="10"/>
      <c r="G102" s="10">
        <v>13696.38</v>
      </c>
      <c r="H102" s="10">
        <v>4.1100000000000003</v>
      </c>
    </row>
    <row r="103" spans="2:8">
      <c r="B103" s="8" t="s">
        <v>152</v>
      </c>
      <c r="C103" s="16"/>
      <c r="D103" s="8"/>
      <c r="E103" s="8"/>
      <c r="F103" s="10"/>
      <c r="G103" s="10">
        <v>126.9</v>
      </c>
      <c r="H103" s="10">
        <v>0.04</v>
      </c>
    </row>
    <row r="104" spans="2:8">
      <c r="B104" s="8" t="s">
        <v>153</v>
      </c>
      <c r="C104" s="16"/>
      <c r="D104" s="8"/>
      <c r="E104" s="8"/>
      <c r="F104" s="10"/>
      <c r="G104" s="10">
        <v>333403.09000000003</v>
      </c>
      <c r="H104" s="10">
        <v>100.15</v>
      </c>
    </row>
    <row r="105" spans="2:8">
      <c r="B105" s="8" t="s">
        <v>154</v>
      </c>
      <c r="C105" s="16"/>
      <c r="D105" s="8"/>
      <c r="E105" s="8"/>
      <c r="F105" s="10"/>
      <c r="G105" s="10">
        <v>-490.61023597998462</v>
      </c>
      <c r="H105" s="10">
        <v>-0.15000000000000568</v>
      </c>
    </row>
    <row r="106" spans="2:8">
      <c r="B106" s="8" t="s">
        <v>155</v>
      </c>
      <c r="C106" s="16"/>
      <c r="D106" s="8"/>
      <c r="E106" s="8"/>
      <c r="F106" s="10"/>
      <c r="G106" s="10">
        <v>332912.47976402001</v>
      </c>
      <c r="H106" s="10">
        <v>100</v>
      </c>
    </row>
    <row r="107" spans="2:8">
      <c r="B107" s="3" t="s">
        <v>156</v>
      </c>
    </row>
    <row r="108" spans="2:8">
      <c r="B108" s="3" t="s">
        <v>157</v>
      </c>
    </row>
    <row r="110" spans="2:8" ht="25.5">
      <c r="B110" s="11" t="s">
        <v>158</v>
      </c>
      <c r="C110" s="14" t="s">
        <v>159</v>
      </c>
    </row>
    <row r="111" spans="2:8">
      <c r="B111" s="8"/>
    </row>
    <row r="112" spans="2:8">
      <c r="B112" s="8" t="s">
        <v>160</v>
      </c>
    </row>
    <row r="113" spans="2:3">
      <c r="B113" s="8" t="s">
        <v>161</v>
      </c>
    </row>
    <row r="114" spans="2:3">
      <c r="B114" s="8" t="s">
        <v>162</v>
      </c>
    </row>
    <row r="115" spans="2:3">
      <c r="B115" s="8" t="s">
        <v>163</v>
      </c>
      <c r="C115" s="16"/>
    </row>
    <row r="116" spans="2:3">
      <c r="B116" s="8" t="s">
        <v>164</v>
      </c>
      <c r="C116" s="16"/>
    </row>
    <row r="117" spans="2:3">
      <c r="B117" s="8" t="s">
        <v>165</v>
      </c>
      <c r="C117" s="16"/>
    </row>
    <row r="118" spans="2:3">
      <c r="B118" s="8" t="s">
        <v>166</v>
      </c>
      <c r="C118" s="16"/>
    </row>
    <row r="119" spans="2:3">
      <c r="B119" s="8" t="s">
        <v>167</v>
      </c>
      <c r="C119" s="16"/>
    </row>
    <row r="120" spans="2:3">
      <c r="B120" s="8" t="s">
        <v>168</v>
      </c>
      <c r="C120" s="16"/>
    </row>
    <row r="121" spans="2:3">
      <c r="B121" s="8" t="s">
        <v>169</v>
      </c>
      <c r="C121" s="16"/>
    </row>
    <row r="122" spans="2:3">
      <c r="B122" s="8" t="s">
        <v>170</v>
      </c>
      <c r="C122" s="16"/>
    </row>
    <row r="123" spans="2:3">
      <c r="B123" s="8" t="s">
        <v>171</v>
      </c>
      <c r="C123" s="16"/>
    </row>
    <row r="124" spans="2:3">
      <c r="B124" s="8" t="s">
        <v>172</v>
      </c>
      <c r="C124" s="16"/>
    </row>
    <row r="125" spans="2:3">
      <c r="B125" s="8" t="s">
        <v>173</v>
      </c>
      <c r="C125" s="16"/>
    </row>
    <row r="126" spans="2:3">
      <c r="B126" s="8" t="s">
        <v>174</v>
      </c>
      <c r="C126" s="16"/>
    </row>
    <row r="127" spans="2:3">
      <c r="B127" s="8" t="s">
        <v>1619</v>
      </c>
      <c r="C127" s="16"/>
    </row>
    <row r="128" spans="2:3">
      <c r="B128" s="8" t="s">
        <v>2363</v>
      </c>
    </row>
    <row r="129" spans="2:2">
      <c r="B129" s="8" t="s">
        <v>894</v>
      </c>
    </row>
    <row r="130" spans="2:2">
      <c r="B130" s="8" t="s">
        <v>176</v>
      </c>
    </row>
  </sheetData>
  <mergeCells count="2">
    <mergeCell ref="B1:E1"/>
    <mergeCell ref="C3:C8"/>
  </mergeCells>
  <hyperlinks>
    <hyperlink ref="A1" location="Index!A1" display="Index" xr:uid="{4C730A3E-0525-444A-A6A9-F61BF816F10D}"/>
  </hyperlinks>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72795-AAFC-495A-A815-5CAF93A8837D}">
  <dimension ref="A1:I76"/>
  <sheetViews>
    <sheetView workbookViewId="0">
      <selection activeCell="B1" sqref="B1:E1"/>
    </sheetView>
  </sheetViews>
  <sheetFormatPr defaultRowHeight="12.75"/>
  <cols>
    <col min="1" max="1" width="5.42578125" style="3" bestFit="1" customWidth="1"/>
    <col min="2" max="2" width="76.140625" style="3" bestFit="1" customWidth="1"/>
    <col min="3" max="3" width="22" style="14" customWidth="1"/>
    <col min="4" max="4" width="27.42578125" style="3" bestFit="1" customWidth="1"/>
    <col min="5" max="5" width="13.5703125" style="3" bestFit="1" customWidth="1"/>
    <col min="6" max="6" width="11.5703125" style="2" bestFit="1" customWidth="1"/>
    <col min="7" max="7" width="18.140625" style="2" bestFit="1" customWidth="1"/>
    <col min="8" max="8" width="9.140625" style="2" bestFit="1"/>
    <col min="9" max="256" width="9.140625" style="3"/>
    <col min="257" max="257" width="5.42578125" style="3" bestFit="1" customWidth="1"/>
    <col min="258" max="258" width="76.140625" style="3" bestFit="1" customWidth="1"/>
    <col min="259" max="259" width="13.140625" style="3" bestFit="1" customWidth="1"/>
    <col min="260" max="260" width="27.42578125" style="3" bestFit="1" customWidth="1"/>
    <col min="261" max="261" width="13.5703125" style="3" bestFit="1" customWidth="1"/>
    <col min="262" max="262" width="11.5703125" style="3" bestFit="1" customWidth="1"/>
    <col min="263" max="263" width="18.140625" style="3" bestFit="1" customWidth="1"/>
    <col min="264" max="512" width="9.140625" style="3"/>
    <col min="513" max="513" width="5.42578125" style="3" bestFit="1" customWidth="1"/>
    <col min="514" max="514" width="76.140625" style="3" bestFit="1" customWidth="1"/>
    <col min="515" max="515" width="13.140625" style="3" bestFit="1" customWidth="1"/>
    <col min="516" max="516" width="27.42578125" style="3" bestFit="1" customWidth="1"/>
    <col min="517" max="517" width="13.5703125" style="3" bestFit="1" customWidth="1"/>
    <col min="518" max="518" width="11.5703125" style="3" bestFit="1" customWidth="1"/>
    <col min="519" max="519" width="18.140625" style="3" bestFit="1" customWidth="1"/>
    <col min="520" max="768" width="9.140625" style="3"/>
    <col min="769" max="769" width="5.42578125" style="3" bestFit="1" customWidth="1"/>
    <col min="770" max="770" width="76.140625" style="3" bestFit="1" customWidth="1"/>
    <col min="771" max="771" width="13.140625" style="3" bestFit="1" customWidth="1"/>
    <col min="772" max="772" width="27.42578125" style="3" bestFit="1" customWidth="1"/>
    <col min="773" max="773" width="13.5703125" style="3" bestFit="1" customWidth="1"/>
    <col min="774" max="774" width="11.5703125" style="3" bestFit="1" customWidth="1"/>
    <col min="775" max="775" width="18.140625" style="3" bestFit="1" customWidth="1"/>
    <col min="776" max="1024" width="9.140625" style="3"/>
    <col min="1025" max="1025" width="5.42578125" style="3" bestFit="1" customWidth="1"/>
    <col min="1026" max="1026" width="76.140625" style="3" bestFit="1" customWidth="1"/>
    <col min="1027" max="1027" width="13.140625" style="3" bestFit="1" customWidth="1"/>
    <col min="1028" max="1028" width="27.42578125" style="3" bestFit="1" customWidth="1"/>
    <col min="1029" max="1029" width="13.5703125" style="3" bestFit="1" customWidth="1"/>
    <col min="1030" max="1030" width="11.5703125" style="3" bestFit="1" customWidth="1"/>
    <col min="1031" max="1031" width="18.140625" style="3" bestFit="1" customWidth="1"/>
    <col min="1032" max="1280" width="9.140625" style="3"/>
    <col min="1281" max="1281" width="5.42578125" style="3" bestFit="1" customWidth="1"/>
    <col min="1282" max="1282" width="76.140625" style="3" bestFit="1" customWidth="1"/>
    <col min="1283" max="1283" width="13.140625" style="3" bestFit="1" customWidth="1"/>
    <col min="1284" max="1284" width="27.42578125" style="3" bestFit="1" customWidth="1"/>
    <col min="1285" max="1285" width="13.5703125" style="3" bestFit="1" customWidth="1"/>
    <col min="1286" max="1286" width="11.5703125" style="3" bestFit="1" customWidth="1"/>
    <col min="1287" max="1287" width="18.140625" style="3" bestFit="1" customWidth="1"/>
    <col min="1288" max="1536" width="9.140625" style="3"/>
    <col min="1537" max="1537" width="5.42578125" style="3" bestFit="1" customWidth="1"/>
    <col min="1538" max="1538" width="76.140625" style="3" bestFit="1" customWidth="1"/>
    <col min="1539" max="1539" width="13.140625" style="3" bestFit="1" customWidth="1"/>
    <col min="1540" max="1540" width="27.42578125" style="3" bestFit="1" customWidth="1"/>
    <col min="1541" max="1541" width="13.5703125" style="3" bestFit="1" customWidth="1"/>
    <col min="1542" max="1542" width="11.5703125" style="3" bestFit="1" customWidth="1"/>
    <col min="1543" max="1543" width="18.140625" style="3" bestFit="1" customWidth="1"/>
    <col min="1544" max="1792" width="9.140625" style="3"/>
    <col min="1793" max="1793" width="5.42578125" style="3" bestFit="1" customWidth="1"/>
    <col min="1794" max="1794" width="76.140625" style="3" bestFit="1" customWidth="1"/>
    <col min="1795" max="1795" width="13.140625" style="3" bestFit="1" customWidth="1"/>
    <col min="1796" max="1796" width="27.42578125" style="3" bestFit="1" customWidth="1"/>
    <col min="1797" max="1797" width="13.5703125" style="3" bestFit="1" customWidth="1"/>
    <col min="1798" max="1798" width="11.5703125" style="3" bestFit="1" customWidth="1"/>
    <col min="1799" max="1799" width="18.140625" style="3" bestFit="1" customWidth="1"/>
    <col min="1800" max="2048" width="9.140625" style="3"/>
    <col min="2049" max="2049" width="5.42578125" style="3" bestFit="1" customWidth="1"/>
    <col min="2050" max="2050" width="76.140625" style="3" bestFit="1" customWidth="1"/>
    <col min="2051" max="2051" width="13.140625" style="3" bestFit="1" customWidth="1"/>
    <col min="2052" max="2052" width="27.42578125" style="3" bestFit="1" customWidth="1"/>
    <col min="2053" max="2053" width="13.5703125" style="3" bestFit="1" customWidth="1"/>
    <col min="2054" max="2054" width="11.5703125" style="3" bestFit="1" customWidth="1"/>
    <col min="2055" max="2055" width="18.140625" style="3" bestFit="1" customWidth="1"/>
    <col min="2056" max="2304" width="9.140625" style="3"/>
    <col min="2305" max="2305" width="5.42578125" style="3" bestFit="1" customWidth="1"/>
    <col min="2306" max="2306" width="76.140625" style="3" bestFit="1" customWidth="1"/>
    <col min="2307" max="2307" width="13.140625" style="3" bestFit="1" customWidth="1"/>
    <col min="2308" max="2308" width="27.42578125" style="3" bestFit="1" customWidth="1"/>
    <col min="2309" max="2309" width="13.5703125" style="3" bestFit="1" customWidth="1"/>
    <col min="2310" max="2310" width="11.5703125" style="3" bestFit="1" customWidth="1"/>
    <col min="2311" max="2311" width="18.140625" style="3" bestFit="1" customWidth="1"/>
    <col min="2312" max="2560" width="9.140625" style="3"/>
    <col min="2561" max="2561" width="5.42578125" style="3" bestFit="1" customWidth="1"/>
    <col min="2562" max="2562" width="76.140625" style="3" bestFit="1" customWidth="1"/>
    <col min="2563" max="2563" width="13.140625" style="3" bestFit="1" customWidth="1"/>
    <col min="2564" max="2564" width="27.42578125" style="3" bestFit="1" customWidth="1"/>
    <col min="2565" max="2565" width="13.5703125" style="3" bestFit="1" customWidth="1"/>
    <col min="2566" max="2566" width="11.5703125" style="3" bestFit="1" customWidth="1"/>
    <col min="2567" max="2567" width="18.140625" style="3" bestFit="1" customWidth="1"/>
    <col min="2568" max="2816" width="9.140625" style="3"/>
    <col min="2817" max="2817" width="5.42578125" style="3" bestFit="1" customWidth="1"/>
    <col min="2818" max="2818" width="76.140625" style="3" bestFit="1" customWidth="1"/>
    <col min="2819" max="2819" width="13.140625" style="3" bestFit="1" customWidth="1"/>
    <col min="2820" max="2820" width="27.42578125" style="3" bestFit="1" customWidth="1"/>
    <col min="2821" max="2821" width="13.5703125" style="3" bestFit="1" customWidth="1"/>
    <col min="2822" max="2822" width="11.5703125" style="3" bestFit="1" customWidth="1"/>
    <col min="2823" max="2823" width="18.140625" style="3" bestFit="1" customWidth="1"/>
    <col min="2824" max="3072" width="9.140625" style="3"/>
    <col min="3073" max="3073" width="5.42578125" style="3" bestFit="1" customWidth="1"/>
    <col min="3074" max="3074" width="76.140625" style="3" bestFit="1" customWidth="1"/>
    <col min="3075" max="3075" width="13.140625" style="3" bestFit="1" customWidth="1"/>
    <col min="3076" max="3076" width="27.42578125" style="3" bestFit="1" customWidth="1"/>
    <col min="3077" max="3077" width="13.5703125" style="3" bestFit="1" customWidth="1"/>
    <col min="3078" max="3078" width="11.5703125" style="3" bestFit="1" customWidth="1"/>
    <col min="3079" max="3079" width="18.140625" style="3" bestFit="1" customWidth="1"/>
    <col min="3080" max="3328" width="9.140625" style="3"/>
    <col min="3329" max="3329" width="5.42578125" style="3" bestFit="1" customWidth="1"/>
    <col min="3330" max="3330" width="76.140625" style="3" bestFit="1" customWidth="1"/>
    <col min="3331" max="3331" width="13.140625" style="3" bestFit="1" customWidth="1"/>
    <col min="3332" max="3332" width="27.42578125" style="3" bestFit="1" customWidth="1"/>
    <col min="3333" max="3333" width="13.5703125" style="3" bestFit="1" customWidth="1"/>
    <col min="3334" max="3334" width="11.5703125" style="3" bestFit="1" customWidth="1"/>
    <col min="3335" max="3335" width="18.140625" style="3" bestFit="1" customWidth="1"/>
    <col min="3336" max="3584" width="9.140625" style="3"/>
    <col min="3585" max="3585" width="5.42578125" style="3" bestFit="1" customWidth="1"/>
    <col min="3586" max="3586" width="76.140625" style="3" bestFit="1" customWidth="1"/>
    <col min="3587" max="3587" width="13.140625" style="3" bestFit="1" customWidth="1"/>
    <col min="3588" max="3588" width="27.42578125" style="3" bestFit="1" customWidth="1"/>
    <col min="3589" max="3589" width="13.5703125" style="3" bestFit="1" customWidth="1"/>
    <col min="3590" max="3590" width="11.5703125" style="3" bestFit="1" customWidth="1"/>
    <col min="3591" max="3591" width="18.140625" style="3" bestFit="1" customWidth="1"/>
    <col min="3592" max="3840" width="9.140625" style="3"/>
    <col min="3841" max="3841" width="5.42578125" style="3" bestFit="1" customWidth="1"/>
    <col min="3842" max="3842" width="76.140625" style="3" bestFit="1" customWidth="1"/>
    <col min="3843" max="3843" width="13.140625" style="3" bestFit="1" customWidth="1"/>
    <col min="3844" max="3844" width="27.42578125" style="3" bestFit="1" customWidth="1"/>
    <col min="3845" max="3845" width="13.5703125" style="3" bestFit="1" customWidth="1"/>
    <col min="3846" max="3846" width="11.5703125" style="3" bestFit="1" customWidth="1"/>
    <col min="3847" max="3847" width="18.140625" style="3" bestFit="1" customWidth="1"/>
    <col min="3848" max="4096" width="9.140625" style="3"/>
    <col min="4097" max="4097" width="5.42578125" style="3" bestFit="1" customWidth="1"/>
    <col min="4098" max="4098" width="76.140625" style="3" bestFit="1" customWidth="1"/>
    <col min="4099" max="4099" width="13.140625" style="3" bestFit="1" customWidth="1"/>
    <col min="4100" max="4100" width="27.42578125" style="3" bestFit="1" customWidth="1"/>
    <col min="4101" max="4101" width="13.5703125" style="3" bestFit="1" customWidth="1"/>
    <col min="4102" max="4102" width="11.5703125" style="3" bestFit="1" customWidth="1"/>
    <col min="4103" max="4103" width="18.140625" style="3" bestFit="1" customWidth="1"/>
    <col min="4104" max="4352" width="9.140625" style="3"/>
    <col min="4353" max="4353" width="5.42578125" style="3" bestFit="1" customWidth="1"/>
    <col min="4354" max="4354" width="76.140625" style="3" bestFit="1" customWidth="1"/>
    <col min="4355" max="4355" width="13.140625" style="3" bestFit="1" customWidth="1"/>
    <col min="4356" max="4356" width="27.42578125" style="3" bestFit="1" customWidth="1"/>
    <col min="4357" max="4357" width="13.5703125" style="3" bestFit="1" customWidth="1"/>
    <col min="4358" max="4358" width="11.5703125" style="3" bestFit="1" customWidth="1"/>
    <col min="4359" max="4359" width="18.140625" style="3" bestFit="1" customWidth="1"/>
    <col min="4360" max="4608" width="9.140625" style="3"/>
    <col min="4609" max="4609" width="5.42578125" style="3" bestFit="1" customWidth="1"/>
    <col min="4610" max="4610" width="76.140625" style="3" bestFit="1" customWidth="1"/>
    <col min="4611" max="4611" width="13.140625" style="3" bestFit="1" customWidth="1"/>
    <col min="4612" max="4612" width="27.42578125" style="3" bestFit="1" customWidth="1"/>
    <col min="4613" max="4613" width="13.5703125" style="3" bestFit="1" customWidth="1"/>
    <col min="4614" max="4614" width="11.5703125" style="3" bestFit="1" customWidth="1"/>
    <col min="4615" max="4615" width="18.140625" style="3" bestFit="1" customWidth="1"/>
    <col min="4616" max="4864" width="9.140625" style="3"/>
    <col min="4865" max="4865" width="5.42578125" style="3" bestFit="1" customWidth="1"/>
    <col min="4866" max="4866" width="76.140625" style="3" bestFit="1" customWidth="1"/>
    <col min="4867" max="4867" width="13.140625" style="3" bestFit="1" customWidth="1"/>
    <col min="4868" max="4868" width="27.42578125" style="3" bestFit="1" customWidth="1"/>
    <col min="4869" max="4869" width="13.5703125" style="3" bestFit="1" customWidth="1"/>
    <col min="4870" max="4870" width="11.5703125" style="3" bestFit="1" customWidth="1"/>
    <col min="4871" max="4871" width="18.140625" style="3" bestFit="1" customWidth="1"/>
    <col min="4872" max="5120" width="9.140625" style="3"/>
    <col min="5121" max="5121" width="5.42578125" style="3" bestFit="1" customWidth="1"/>
    <col min="5122" max="5122" width="76.140625" style="3" bestFit="1" customWidth="1"/>
    <col min="5123" max="5123" width="13.140625" style="3" bestFit="1" customWidth="1"/>
    <col min="5124" max="5124" width="27.42578125" style="3" bestFit="1" customWidth="1"/>
    <col min="5125" max="5125" width="13.5703125" style="3" bestFit="1" customWidth="1"/>
    <col min="5126" max="5126" width="11.5703125" style="3" bestFit="1" customWidth="1"/>
    <col min="5127" max="5127" width="18.140625" style="3" bestFit="1" customWidth="1"/>
    <col min="5128" max="5376" width="9.140625" style="3"/>
    <col min="5377" max="5377" width="5.42578125" style="3" bestFit="1" customWidth="1"/>
    <col min="5378" max="5378" width="76.140625" style="3" bestFit="1" customWidth="1"/>
    <col min="5379" max="5379" width="13.140625" style="3" bestFit="1" customWidth="1"/>
    <col min="5380" max="5380" width="27.42578125" style="3" bestFit="1" customWidth="1"/>
    <col min="5381" max="5381" width="13.5703125" style="3" bestFit="1" customWidth="1"/>
    <col min="5382" max="5382" width="11.5703125" style="3" bestFit="1" customWidth="1"/>
    <col min="5383" max="5383" width="18.140625" style="3" bestFit="1" customWidth="1"/>
    <col min="5384" max="5632" width="9.140625" style="3"/>
    <col min="5633" max="5633" width="5.42578125" style="3" bestFit="1" customWidth="1"/>
    <col min="5634" max="5634" width="76.140625" style="3" bestFit="1" customWidth="1"/>
    <col min="5635" max="5635" width="13.140625" style="3" bestFit="1" customWidth="1"/>
    <col min="5636" max="5636" width="27.42578125" style="3" bestFit="1" customWidth="1"/>
    <col min="5637" max="5637" width="13.5703125" style="3" bestFit="1" customWidth="1"/>
    <col min="5638" max="5638" width="11.5703125" style="3" bestFit="1" customWidth="1"/>
    <col min="5639" max="5639" width="18.140625" style="3" bestFit="1" customWidth="1"/>
    <col min="5640" max="5888" width="9.140625" style="3"/>
    <col min="5889" max="5889" width="5.42578125" style="3" bestFit="1" customWidth="1"/>
    <col min="5890" max="5890" width="76.140625" style="3" bestFit="1" customWidth="1"/>
    <col min="5891" max="5891" width="13.140625" style="3" bestFit="1" customWidth="1"/>
    <col min="5892" max="5892" width="27.42578125" style="3" bestFit="1" customWidth="1"/>
    <col min="5893" max="5893" width="13.5703125" style="3" bestFit="1" customWidth="1"/>
    <col min="5894" max="5894" width="11.5703125" style="3" bestFit="1" customWidth="1"/>
    <col min="5895" max="5895" width="18.140625" style="3" bestFit="1" customWidth="1"/>
    <col min="5896" max="6144" width="9.140625" style="3"/>
    <col min="6145" max="6145" width="5.42578125" style="3" bestFit="1" customWidth="1"/>
    <col min="6146" max="6146" width="76.140625" style="3" bestFit="1" customWidth="1"/>
    <col min="6147" max="6147" width="13.140625" style="3" bestFit="1" customWidth="1"/>
    <col min="6148" max="6148" width="27.42578125" style="3" bestFit="1" customWidth="1"/>
    <col min="6149" max="6149" width="13.5703125" style="3" bestFit="1" customWidth="1"/>
    <col min="6150" max="6150" width="11.5703125" style="3" bestFit="1" customWidth="1"/>
    <col min="6151" max="6151" width="18.140625" style="3" bestFit="1" customWidth="1"/>
    <col min="6152" max="6400" width="9.140625" style="3"/>
    <col min="6401" max="6401" width="5.42578125" style="3" bestFit="1" customWidth="1"/>
    <col min="6402" max="6402" width="76.140625" style="3" bestFit="1" customWidth="1"/>
    <col min="6403" max="6403" width="13.140625" style="3" bestFit="1" customWidth="1"/>
    <col min="6404" max="6404" width="27.42578125" style="3" bestFit="1" customWidth="1"/>
    <col min="6405" max="6405" width="13.5703125" style="3" bestFit="1" customWidth="1"/>
    <col min="6406" max="6406" width="11.5703125" style="3" bestFit="1" customWidth="1"/>
    <col min="6407" max="6407" width="18.140625" style="3" bestFit="1" customWidth="1"/>
    <col min="6408" max="6656" width="9.140625" style="3"/>
    <col min="6657" max="6657" width="5.42578125" style="3" bestFit="1" customWidth="1"/>
    <col min="6658" max="6658" width="76.140625" style="3" bestFit="1" customWidth="1"/>
    <col min="6659" max="6659" width="13.140625" style="3" bestFit="1" customWidth="1"/>
    <col min="6660" max="6660" width="27.42578125" style="3" bestFit="1" customWidth="1"/>
    <col min="6661" max="6661" width="13.5703125" style="3" bestFit="1" customWidth="1"/>
    <col min="6662" max="6662" width="11.5703125" style="3" bestFit="1" customWidth="1"/>
    <col min="6663" max="6663" width="18.140625" style="3" bestFit="1" customWidth="1"/>
    <col min="6664" max="6912" width="9.140625" style="3"/>
    <col min="6913" max="6913" width="5.42578125" style="3" bestFit="1" customWidth="1"/>
    <col min="6914" max="6914" width="76.140625" style="3" bestFit="1" customWidth="1"/>
    <col min="6915" max="6915" width="13.140625" style="3" bestFit="1" customWidth="1"/>
    <col min="6916" max="6916" width="27.42578125" style="3" bestFit="1" customWidth="1"/>
    <col min="6917" max="6917" width="13.5703125" style="3" bestFit="1" customWidth="1"/>
    <col min="6918" max="6918" width="11.5703125" style="3" bestFit="1" customWidth="1"/>
    <col min="6919" max="6919" width="18.140625" style="3" bestFit="1" customWidth="1"/>
    <col min="6920" max="7168" width="9.140625" style="3"/>
    <col min="7169" max="7169" width="5.42578125" style="3" bestFit="1" customWidth="1"/>
    <col min="7170" max="7170" width="76.140625" style="3" bestFit="1" customWidth="1"/>
    <col min="7171" max="7171" width="13.140625" style="3" bestFit="1" customWidth="1"/>
    <col min="7172" max="7172" width="27.42578125" style="3" bestFit="1" customWidth="1"/>
    <col min="7173" max="7173" width="13.5703125" style="3" bestFit="1" customWidth="1"/>
    <col min="7174" max="7174" width="11.5703125" style="3" bestFit="1" customWidth="1"/>
    <col min="7175" max="7175" width="18.140625" style="3" bestFit="1" customWidth="1"/>
    <col min="7176" max="7424" width="9.140625" style="3"/>
    <col min="7425" max="7425" width="5.42578125" style="3" bestFit="1" customWidth="1"/>
    <col min="7426" max="7426" width="76.140625" style="3" bestFit="1" customWidth="1"/>
    <col min="7427" max="7427" width="13.140625" style="3" bestFit="1" customWidth="1"/>
    <col min="7428" max="7428" width="27.42578125" style="3" bestFit="1" customWidth="1"/>
    <col min="7429" max="7429" width="13.5703125" style="3" bestFit="1" customWidth="1"/>
    <col min="7430" max="7430" width="11.5703125" style="3" bestFit="1" customWidth="1"/>
    <col min="7431" max="7431" width="18.140625" style="3" bestFit="1" customWidth="1"/>
    <col min="7432" max="7680" width="9.140625" style="3"/>
    <col min="7681" max="7681" width="5.42578125" style="3" bestFit="1" customWidth="1"/>
    <col min="7682" max="7682" width="76.140625" style="3" bestFit="1" customWidth="1"/>
    <col min="7683" max="7683" width="13.140625" style="3" bestFit="1" customWidth="1"/>
    <col min="7684" max="7684" width="27.42578125" style="3" bestFit="1" customWidth="1"/>
    <col min="7685" max="7685" width="13.5703125" style="3" bestFit="1" customWidth="1"/>
    <col min="7686" max="7686" width="11.5703125" style="3" bestFit="1" customWidth="1"/>
    <col min="7687" max="7687" width="18.140625" style="3" bestFit="1" customWidth="1"/>
    <col min="7688" max="7936" width="9.140625" style="3"/>
    <col min="7937" max="7937" width="5.42578125" style="3" bestFit="1" customWidth="1"/>
    <col min="7938" max="7938" width="76.140625" style="3" bestFit="1" customWidth="1"/>
    <col min="7939" max="7939" width="13.140625" style="3" bestFit="1" customWidth="1"/>
    <col min="7940" max="7940" width="27.42578125" style="3" bestFit="1" customWidth="1"/>
    <col min="7941" max="7941" width="13.5703125" style="3" bestFit="1" customWidth="1"/>
    <col min="7942" max="7942" width="11.5703125" style="3" bestFit="1" customWidth="1"/>
    <col min="7943" max="7943" width="18.140625" style="3" bestFit="1" customWidth="1"/>
    <col min="7944" max="8192" width="9.140625" style="3"/>
    <col min="8193" max="8193" width="5.42578125" style="3" bestFit="1" customWidth="1"/>
    <col min="8194" max="8194" width="76.140625" style="3" bestFit="1" customWidth="1"/>
    <col min="8195" max="8195" width="13.140625" style="3" bestFit="1" customWidth="1"/>
    <col min="8196" max="8196" width="27.42578125" style="3" bestFit="1" customWidth="1"/>
    <col min="8197" max="8197" width="13.5703125" style="3" bestFit="1" customWidth="1"/>
    <col min="8198" max="8198" width="11.5703125" style="3" bestFit="1" customWidth="1"/>
    <col min="8199" max="8199" width="18.140625" style="3" bestFit="1" customWidth="1"/>
    <col min="8200" max="8448" width="9.140625" style="3"/>
    <col min="8449" max="8449" width="5.42578125" style="3" bestFit="1" customWidth="1"/>
    <col min="8450" max="8450" width="76.140625" style="3" bestFit="1" customWidth="1"/>
    <col min="8451" max="8451" width="13.140625" style="3" bestFit="1" customWidth="1"/>
    <col min="8452" max="8452" width="27.42578125" style="3" bestFit="1" customWidth="1"/>
    <col min="8453" max="8453" width="13.5703125" style="3" bestFit="1" customWidth="1"/>
    <col min="8454" max="8454" width="11.5703125" style="3" bestFit="1" customWidth="1"/>
    <col min="8455" max="8455" width="18.140625" style="3" bestFit="1" customWidth="1"/>
    <col min="8456" max="8704" width="9.140625" style="3"/>
    <col min="8705" max="8705" width="5.42578125" style="3" bestFit="1" customWidth="1"/>
    <col min="8706" max="8706" width="76.140625" style="3" bestFit="1" customWidth="1"/>
    <col min="8707" max="8707" width="13.140625" style="3" bestFit="1" customWidth="1"/>
    <col min="8708" max="8708" width="27.42578125" style="3" bestFit="1" customWidth="1"/>
    <col min="8709" max="8709" width="13.5703125" style="3" bestFit="1" customWidth="1"/>
    <col min="8710" max="8710" width="11.5703125" style="3" bestFit="1" customWidth="1"/>
    <col min="8711" max="8711" width="18.140625" style="3" bestFit="1" customWidth="1"/>
    <col min="8712" max="8960" width="9.140625" style="3"/>
    <col min="8961" max="8961" width="5.42578125" style="3" bestFit="1" customWidth="1"/>
    <col min="8962" max="8962" width="76.140625" style="3" bestFit="1" customWidth="1"/>
    <col min="8963" max="8963" width="13.140625" style="3" bestFit="1" customWidth="1"/>
    <col min="8964" max="8964" width="27.42578125" style="3" bestFit="1" customWidth="1"/>
    <col min="8965" max="8965" width="13.5703125" style="3" bestFit="1" customWidth="1"/>
    <col min="8966" max="8966" width="11.5703125" style="3" bestFit="1" customWidth="1"/>
    <col min="8967" max="8967" width="18.140625" style="3" bestFit="1" customWidth="1"/>
    <col min="8968" max="9216" width="9.140625" style="3"/>
    <col min="9217" max="9217" width="5.42578125" style="3" bestFit="1" customWidth="1"/>
    <col min="9218" max="9218" width="76.140625" style="3" bestFit="1" customWidth="1"/>
    <col min="9219" max="9219" width="13.140625" style="3" bestFit="1" customWidth="1"/>
    <col min="9220" max="9220" width="27.42578125" style="3" bestFit="1" customWidth="1"/>
    <col min="9221" max="9221" width="13.5703125" style="3" bestFit="1" customWidth="1"/>
    <col min="9222" max="9222" width="11.5703125" style="3" bestFit="1" customWidth="1"/>
    <col min="9223" max="9223" width="18.140625" style="3" bestFit="1" customWidth="1"/>
    <col min="9224" max="9472" width="9.140625" style="3"/>
    <col min="9473" max="9473" width="5.42578125" style="3" bestFit="1" customWidth="1"/>
    <col min="9474" max="9474" width="76.140625" style="3" bestFit="1" customWidth="1"/>
    <col min="9475" max="9475" width="13.140625" style="3" bestFit="1" customWidth="1"/>
    <col min="9476" max="9476" width="27.42578125" style="3" bestFit="1" customWidth="1"/>
    <col min="9477" max="9477" width="13.5703125" style="3" bestFit="1" customWidth="1"/>
    <col min="9478" max="9478" width="11.5703125" style="3" bestFit="1" customWidth="1"/>
    <col min="9479" max="9479" width="18.140625" style="3" bestFit="1" customWidth="1"/>
    <col min="9480" max="9728" width="9.140625" style="3"/>
    <col min="9729" max="9729" width="5.42578125" style="3" bestFit="1" customWidth="1"/>
    <col min="9730" max="9730" width="76.140625" style="3" bestFit="1" customWidth="1"/>
    <col min="9731" max="9731" width="13.140625" style="3" bestFit="1" customWidth="1"/>
    <col min="9732" max="9732" width="27.42578125" style="3" bestFit="1" customWidth="1"/>
    <col min="9733" max="9733" width="13.5703125" style="3" bestFit="1" customWidth="1"/>
    <col min="9734" max="9734" width="11.5703125" style="3" bestFit="1" customWidth="1"/>
    <col min="9735" max="9735" width="18.140625" style="3" bestFit="1" customWidth="1"/>
    <col min="9736" max="9984" width="9.140625" style="3"/>
    <col min="9985" max="9985" width="5.42578125" style="3" bestFit="1" customWidth="1"/>
    <col min="9986" max="9986" width="76.140625" style="3" bestFit="1" customWidth="1"/>
    <col min="9987" max="9987" width="13.140625" style="3" bestFit="1" customWidth="1"/>
    <col min="9988" max="9988" width="27.42578125" style="3" bestFit="1" customWidth="1"/>
    <col min="9989" max="9989" width="13.5703125" style="3" bestFit="1" customWidth="1"/>
    <col min="9990" max="9990" width="11.5703125" style="3" bestFit="1" customWidth="1"/>
    <col min="9991" max="9991" width="18.140625" style="3" bestFit="1" customWidth="1"/>
    <col min="9992" max="10240" width="9.140625" style="3"/>
    <col min="10241" max="10241" width="5.42578125" style="3" bestFit="1" customWidth="1"/>
    <col min="10242" max="10242" width="76.140625" style="3" bestFit="1" customWidth="1"/>
    <col min="10243" max="10243" width="13.140625" style="3" bestFit="1" customWidth="1"/>
    <col min="10244" max="10244" width="27.42578125" style="3" bestFit="1" customWidth="1"/>
    <col min="10245" max="10245" width="13.5703125" style="3" bestFit="1" customWidth="1"/>
    <col min="10246" max="10246" width="11.5703125" style="3" bestFit="1" customWidth="1"/>
    <col min="10247" max="10247" width="18.140625" style="3" bestFit="1" customWidth="1"/>
    <col min="10248" max="10496" width="9.140625" style="3"/>
    <col min="10497" max="10497" width="5.42578125" style="3" bestFit="1" customWidth="1"/>
    <col min="10498" max="10498" width="76.140625" style="3" bestFit="1" customWidth="1"/>
    <col min="10499" max="10499" width="13.140625" style="3" bestFit="1" customWidth="1"/>
    <col min="10500" max="10500" width="27.42578125" style="3" bestFit="1" customWidth="1"/>
    <col min="10501" max="10501" width="13.5703125" style="3" bestFit="1" customWidth="1"/>
    <col min="10502" max="10502" width="11.5703125" style="3" bestFit="1" customWidth="1"/>
    <col min="10503" max="10503" width="18.140625" style="3" bestFit="1" customWidth="1"/>
    <col min="10504" max="10752" width="9.140625" style="3"/>
    <col min="10753" max="10753" width="5.42578125" style="3" bestFit="1" customWidth="1"/>
    <col min="10754" max="10754" width="76.140625" style="3" bestFit="1" customWidth="1"/>
    <col min="10755" max="10755" width="13.140625" style="3" bestFit="1" customWidth="1"/>
    <col min="10756" max="10756" width="27.42578125" style="3" bestFit="1" customWidth="1"/>
    <col min="10757" max="10757" width="13.5703125" style="3" bestFit="1" customWidth="1"/>
    <col min="10758" max="10758" width="11.5703125" style="3" bestFit="1" customWidth="1"/>
    <col min="10759" max="10759" width="18.140625" style="3" bestFit="1" customWidth="1"/>
    <col min="10760" max="11008" width="9.140625" style="3"/>
    <col min="11009" max="11009" width="5.42578125" style="3" bestFit="1" customWidth="1"/>
    <col min="11010" max="11010" width="76.140625" style="3" bestFit="1" customWidth="1"/>
    <col min="11011" max="11011" width="13.140625" style="3" bestFit="1" customWidth="1"/>
    <col min="11012" max="11012" width="27.42578125" style="3" bestFit="1" customWidth="1"/>
    <col min="11013" max="11013" width="13.5703125" style="3" bestFit="1" customWidth="1"/>
    <col min="11014" max="11014" width="11.5703125" style="3" bestFit="1" customWidth="1"/>
    <col min="11015" max="11015" width="18.140625" style="3" bestFit="1" customWidth="1"/>
    <col min="11016" max="11264" width="9.140625" style="3"/>
    <col min="11265" max="11265" width="5.42578125" style="3" bestFit="1" customWidth="1"/>
    <col min="11266" max="11266" width="76.140625" style="3" bestFit="1" customWidth="1"/>
    <col min="11267" max="11267" width="13.140625" style="3" bestFit="1" customWidth="1"/>
    <col min="11268" max="11268" width="27.42578125" style="3" bestFit="1" customWidth="1"/>
    <col min="11269" max="11269" width="13.5703125" style="3" bestFit="1" customWidth="1"/>
    <col min="11270" max="11270" width="11.5703125" style="3" bestFit="1" customWidth="1"/>
    <col min="11271" max="11271" width="18.140625" style="3" bestFit="1" customWidth="1"/>
    <col min="11272" max="11520" width="9.140625" style="3"/>
    <col min="11521" max="11521" width="5.42578125" style="3" bestFit="1" customWidth="1"/>
    <col min="11522" max="11522" width="76.140625" style="3" bestFit="1" customWidth="1"/>
    <col min="11523" max="11523" width="13.140625" style="3" bestFit="1" customWidth="1"/>
    <col min="11524" max="11524" width="27.42578125" style="3" bestFit="1" customWidth="1"/>
    <col min="11525" max="11525" width="13.5703125" style="3" bestFit="1" customWidth="1"/>
    <col min="11526" max="11526" width="11.5703125" style="3" bestFit="1" customWidth="1"/>
    <col min="11527" max="11527" width="18.140625" style="3" bestFit="1" customWidth="1"/>
    <col min="11528" max="11776" width="9.140625" style="3"/>
    <col min="11777" max="11777" width="5.42578125" style="3" bestFit="1" customWidth="1"/>
    <col min="11778" max="11778" width="76.140625" style="3" bestFit="1" customWidth="1"/>
    <col min="11779" max="11779" width="13.140625" style="3" bestFit="1" customWidth="1"/>
    <col min="11780" max="11780" width="27.42578125" style="3" bestFit="1" customWidth="1"/>
    <col min="11781" max="11781" width="13.5703125" style="3" bestFit="1" customWidth="1"/>
    <col min="11782" max="11782" width="11.5703125" style="3" bestFit="1" customWidth="1"/>
    <col min="11783" max="11783" width="18.140625" style="3" bestFit="1" customWidth="1"/>
    <col min="11784" max="12032" width="9.140625" style="3"/>
    <col min="12033" max="12033" width="5.42578125" style="3" bestFit="1" customWidth="1"/>
    <col min="12034" max="12034" width="76.140625" style="3" bestFit="1" customWidth="1"/>
    <col min="12035" max="12035" width="13.140625" style="3" bestFit="1" customWidth="1"/>
    <col min="12036" max="12036" width="27.42578125" style="3" bestFit="1" customWidth="1"/>
    <col min="12037" max="12037" width="13.5703125" style="3" bestFit="1" customWidth="1"/>
    <col min="12038" max="12038" width="11.5703125" style="3" bestFit="1" customWidth="1"/>
    <col min="12039" max="12039" width="18.140625" style="3" bestFit="1" customWidth="1"/>
    <col min="12040" max="12288" width="9.140625" style="3"/>
    <col min="12289" max="12289" width="5.42578125" style="3" bestFit="1" customWidth="1"/>
    <col min="12290" max="12290" width="76.140625" style="3" bestFit="1" customWidth="1"/>
    <col min="12291" max="12291" width="13.140625" style="3" bestFit="1" customWidth="1"/>
    <col min="12292" max="12292" width="27.42578125" style="3" bestFit="1" customWidth="1"/>
    <col min="12293" max="12293" width="13.5703125" style="3" bestFit="1" customWidth="1"/>
    <col min="12294" max="12294" width="11.5703125" style="3" bestFit="1" customWidth="1"/>
    <col min="12295" max="12295" width="18.140625" style="3" bestFit="1" customWidth="1"/>
    <col min="12296" max="12544" width="9.140625" style="3"/>
    <col min="12545" max="12545" width="5.42578125" style="3" bestFit="1" customWidth="1"/>
    <col min="12546" max="12546" width="76.140625" style="3" bestFit="1" customWidth="1"/>
    <col min="12547" max="12547" width="13.140625" style="3" bestFit="1" customWidth="1"/>
    <col min="12548" max="12548" width="27.42578125" style="3" bestFit="1" customWidth="1"/>
    <col min="12549" max="12549" width="13.5703125" style="3" bestFit="1" customWidth="1"/>
    <col min="12550" max="12550" width="11.5703125" style="3" bestFit="1" customWidth="1"/>
    <col min="12551" max="12551" width="18.140625" style="3" bestFit="1" customWidth="1"/>
    <col min="12552" max="12800" width="9.140625" style="3"/>
    <col min="12801" max="12801" width="5.42578125" style="3" bestFit="1" customWidth="1"/>
    <col min="12802" max="12802" width="76.140625" style="3" bestFit="1" customWidth="1"/>
    <col min="12803" max="12803" width="13.140625" style="3" bestFit="1" customWidth="1"/>
    <col min="12804" max="12804" width="27.42578125" style="3" bestFit="1" customWidth="1"/>
    <col min="12805" max="12805" width="13.5703125" style="3" bestFit="1" customWidth="1"/>
    <col min="12806" max="12806" width="11.5703125" style="3" bestFit="1" customWidth="1"/>
    <col min="12807" max="12807" width="18.140625" style="3" bestFit="1" customWidth="1"/>
    <col min="12808" max="13056" width="9.140625" style="3"/>
    <col min="13057" max="13057" width="5.42578125" style="3" bestFit="1" customWidth="1"/>
    <col min="13058" max="13058" width="76.140625" style="3" bestFit="1" customWidth="1"/>
    <col min="13059" max="13059" width="13.140625" style="3" bestFit="1" customWidth="1"/>
    <col min="13060" max="13060" width="27.42578125" style="3" bestFit="1" customWidth="1"/>
    <col min="13061" max="13061" width="13.5703125" style="3" bestFit="1" customWidth="1"/>
    <col min="13062" max="13062" width="11.5703125" style="3" bestFit="1" customWidth="1"/>
    <col min="13063" max="13063" width="18.140625" style="3" bestFit="1" customWidth="1"/>
    <col min="13064" max="13312" width="9.140625" style="3"/>
    <col min="13313" max="13313" width="5.42578125" style="3" bestFit="1" customWidth="1"/>
    <col min="13314" max="13314" width="76.140625" style="3" bestFit="1" customWidth="1"/>
    <col min="13315" max="13315" width="13.140625" style="3" bestFit="1" customWidth="1"/>
    <col min="13316" max="13316" width="27.42578125" style="3" bestFit="1" customWidth="1"/>
    <col min="13317" max="13317" width="13.5703125" style="3" bestFit="1" customWidth="1"/>
    <col min="13318" max="13318" width="11.5703125" style="3" bestFit="1" customWidth="1"/>
    <col min="13319" max="13319" width="18.140625" style="3" bestFit="1" customWidth="1"/>
    <col min="13320" max="13568" width="9.140625" style="3"/>
    <col min="13569" max="13569" width="5.42578125" style="3" bestFit="1" customWidth="1"/>
    <col min="13570" max="13570" width="76.140625" style="3" bestFit="1" customWidth="1"/>
    <col min="13571" max="13571" width="13.140625" style="3" bestFit="1" customWidth="1"/>
    <col min="13572" max="13572" width="27.42578125" style="3" bestFit="1" customWidth="1"/>
    <col min="13573" max="13573" width="13.5703125" style="3" bestFit="1" customWidth="1"/>
    <col min="13574" max="13574" width="11.5703125" style="3" bestFit="1" customWidth="1"/>
    <col min="13575" max="13575" width="18.140625" style="3" bestFit="1" customWidth="1"/>
    <col min="13576" max="13824" width="9.140625" style="3"/>
    <col min="13825" max="13825" width="5.42578125" style="3" bestFit="1" customWidth="1"/>
    <col min="13826" max="13826" width="76.140625" style="3" bestFit="1" customWidth="1"/>
    <col min="13827" max="13827" width="13.140625" style="3" bestFit="1" customWidth="1"/>
    <col min="13828" max="13828" width="27.42578125" style="3" bestFit="1" customWidth="1"/>
    <col min="13829" max="13829" width="13.5703125" style="3" bestFit="1" customWidth="1"/>
    <col min="13830" max="13830" width="11.5703125" style="3" bestFit="1" customWidth="1"/>
    <col min="13831" max="13831" width="18.140625" style="3" bestFit="1" customWidth="1"/>
    <col min="13832" max="14080" width="9.140625" style="3"/>
    <col min="14081" max="14081" width="5.42578125" style="3" bestFit="1" customWidth="1"/>
    <col min="14082" max="14082" width="76.140625" style="3" bestFit="1" customWidth="1"/>
    <col min="14083" max="14083" width="13.140625" style="3" bestFit="1" customWidth="1"/>
    <col min="14084" max="14084" width="27.42578125" style="3" bestFit="1" customWidth="1"/>
    <col min="14085" max="14085" width="13.5703125" style="3" bestFit="1" customWidth="1"/>
    <col min="14086" max="14086" width="11.5703125" style="3" bestFit="1" customWidth="1"/>
    <col min="14087" max="14087" width="18.140625" style="3" bestFit="1" customWidth="1"/>
    <col min="14088" max="14336" width="9.140625" style="3"/>
    <col min="14337" max="14337" width="5.42578125" style="3" bestFit="1" customWidth="1"/>
    <col min="14338" max="14338" width="76.140625" style="3" bestFit="1" customWidth="1"/>
    <col min="14339" max="14339" width="13.140625" style="3" bestFit="1" customWidth="1"/>
    <col min="14340" max="14340" width="27.42578125" style="3" bestFit="1" customWidth="1"/>
    <col min="14341" max="14341" width="13.5703125" style="3" bestFit="1" customWidth="1"/>
    <col min="14342" max="14342" width="11.5703125" style="3" bestFit="1" customWidth="1"/>
    <col min="14343" max="14343" width="18.140625" style="3" bestFit="1" customWidth="1"/>
    <col min="14344" max="14592" width="9.140625" style="3"/>
    <col min="14593" max="14593" width="5.42578125" style="3" bestFit="1" customWidth="1"/>
    <col min="14594" max="14594" width="76.140625" style="3" bestFit="1" customWidth="1"/>
    <col min="14595" max="14595" width="13.140625" style="3" bestFit="1" customWidth="1"/>
    <col min="14596" max="14596" width="27.42578125" style="3" bestFit="1" customWidth="1"/>
    <col min="14597" max="14597" width="13.5703125" style="3" bestFit="1" customWidth="1"/>
    <col min="14598" max="14598" width="11.5703125" style="3" bestFit="1" customWidth="1"/>
    <col min="14599" max="14599" width="18.140625" style="3" bestFit="1" customWidth="1"/>
    <col min="14600" max="14848" width="9.140625" style="3"/>
    <col min="14849" max="14849" width="5.42578125" style="3" bestFit="1" customWidth="1"/>
    <col min="14850" max="14850" width="76.140625" style="3" bestFit="1" customWidth="1"/>
    <col min="14851" max="14851" width="13.140625" style="3" bestFit="1" customWidth="1"/>
    <col min="14852" max="14852" width="27.42578125" style="3" bestFit="1" customWidth="1"/>
    <col min="14853" max="14853" width="13.5703125" style="3" bestFit="1" customWidth="1"/>
    <col min="14854" max="14854" width="11.5703125" style="3" bestFit="1" customWidth="1"/>
    <col min="14855" max="14855" width="18.140625" style="3" bestFit="1" customWidth="1"/>
    <col min="14856" max="15104" width="9.140625" style="3"/>
    <col min="15105" max="15105" width="5.42578125" style="3" bestFit="1" customWidth="1"/>
    <col min="15106" max="15106" width="76.140625" style="3" bestFit="1" customWidth="1"/>
    <col min="15107" max="15107" width="13.140625" style="3" bestFit="1" customWidth="1"/>
    <col min="15108" max="15108" width="27.42578125" style="3" bestFit="1" customWidth="1"/>
    <col min="15109" max="15109" width="13.5703125" style="3" bestFit="1" customWidth="1"/>
    <col min="15110" max="15110" width="11.5703125" style="3" bestFit="1" customWidth="1"/>
    <col min="15111" max="15111" width="18.140625" style="3" bestFit="1" customWidth="1"/>
    <col min="15112" max="15360" width="9.140625" style="3"/>
    <col min="15361" max="15361" width="5.42578125" style="3" bestFit="1" customWidth="1"/>
    <col min="15362" max="15362" width="76.140625" style="3" bestFit="1" customWidth="1"/>
    <col min="15363" max="15363" width="13.140625" style="3" bestFit="1" customWidth="1"/>
    <col min="15364" max="15364" width="27.42578125" style="3" bestFit="1" customWidth="1"/>
    <col min="15365" max="15365" width="13.5703125" style="3" bestFit="1" customWidth="1"/>
    <col min="15366" max="15366" width="11.5703125" style="3" bestFit="1" customWidth="1"/>
    <col min="15367" max="15367" width="18.140625" style="3" bestFit="1" customWidth="1"/>
    <col min="15368" max="15616" width="9.140625" style="3"/>
    <col min="15617" max="15617" width="5.42578125" style="3" bestFit="1" customWidth="1"/>
    <col min="15618" max="15618" width="76.140625" style="3" bestFit="1" customWidth="1"/>
    <col min="15619" max="15619" width="13.140625" style="3" bestFit="1" customWidth="1"/>
    <col min="15620" max="15620" width="27.42578125" style="3" bestFit="1" customWidth="1"/>
    <col min="15621" max="15621" width="13.5703125" style="3" bestFit="1" customWidth="1"/>
    <col min="15622" max="15622" width="11.5703125" style="3" bestFit="1" customWidth="1"/>
    <col min="15623" max="15623" width="18.140625" style="3" bestFit="1" customWidth="1"/>
    <col min="15624" max="15872" width="9.140625" style="3"/>
    <col min="15873" max="15873" width="5.42578125" style="3" bestFit="1" customWidth="1"/>
    <col min="15874" max="15874" width="76.140625" style="3" bestFit="1" customWidth="1"/>
    <col min="15875" max="15875" width="13.140625" style="3" bestFit="1" customWidth="1"/>
    <col min="15876" max="15876" width="27.42578125" style="3" bestFit="1" customWidth="1"/>
    <col min="15877" max="15877" width="13.5703125" style="3" bestFit="1" customWidth="1"/>
    <col min="15878" max="15878" width="11.5703125" style="3" bestFit="1" customWidth="1"/>
    <col min="15879" max="15879" width="18.140625" style="3" bestFit="1" customWidth="1"/>
    <col min="15880" max="16128" width="9.140625" style="3"/>
    <col min="16129" max="16129" width="5.42578125" style="3" bestFit="1" customWidth="1"/>
    <col min="16130" max="16130" width="76.140625" style="3" bestFit="1" customWidth="1"/>
    <col min="16131" max="16131" width="13.140625" style="3" bestFit="1" customWidth="1"/>
    <col min="16132" max="16132" width="27.42578125" style="3" bestFit="1" customWidth="1"/>
    <col min="16133" max="16133" width="13.5703125" style="3" bestFit="1" customWidth="1"/>
    <col min="16134" max="16134" width="11.5703125" style="3" bestFit="1" customWidth="1"/>
    <col min="16135" max="16135" width="18.140625" style="3" bestFit="1" customWidth="1"/>
    <col min="16136" max="16384" width="9.140625" style="3"/>
  </cols>
  <sheetData>
    <row r="1" spans="1:9">
      <c r="A1" s="1" t="s">
        <v>0</v>
      </c>
      <c r="B1" s="263" t="s">
        <v>1755</v>
      </c>
      <c r="C1" s="263"/>
      <c r="D1" s="263"/>
      <c r="E1" s="263"/>
    </row>
    <row r="2" spans="1:9" ht="13.5" thickBot="1"/>
    <row r="3" spans="1:9" ht="15">
      <c r="B3" s="69" t="s">
        <v>2447</v>
      </c>
      <c r="C3" s="282"/>
    </row>
    <row r="4" spans="1:9" ht="15">
      <c r="B4" s="71" t="s">
        <v>2448</v>
      </c>
      <c r="C4" s="283"/>
    </row>
    <row r="5" spans="1:9" ht="15">
      <c r="B5" s="71"/>
      <c r="C5" s="283"/>
    </row>
    <row r="6" spans="1:9" ht="15">
      <c r="B6" s="70" t="s">
        <v>2381</v>
      </c>
      <c r="C6" s="283"/>
    </row>
    <row r="7" spans="1:9" ht="15">
      <c r="B7" s="70" t="s">
        <v>2398</v>
      </c>
      <c r="C7" s="283"/>
    </row>
    <row r="8" spans="1:9" ht="30.75" thickBot="1">
      <c r="B8" s="72" t="s">
        <v>2449</v>
      </c>
      <c r="C8" s="284"/>
    </row>
    <row r="10" spans="1:9">
      <c r="B10" s="3" t="s">
        <v>2</v>
      </c>
    </row>
    <row r="12" spans="1:9">
      <c r="B12" s="5" t="s">
        <v>3</v>
      </c>
      <c r="C12" s="15" t="s">
        <v>4</v>
      </c>
      <c r="D12" s="5" t="s">
        <v>5</v>
      </c>
      <c r="E12" s="5" t="s">
        <v>6</v>
      </c>
      <c r="F12" s="7" t="s">
        <v>7</v>
      </c>
      <c r="G12" s="7" t="s">
        <v>8</v>
      </c>
      <c r="H12" s="7" t="s">
        <v>9</v>
      </c>
      <c r="I12" s="8" t="s">
        <v>10</v>
      </c>
    </row>
    <row r="13" spans="1:9">
      <c r="B13" s="8" t="s">
        <v>11</v>
      </c>
    </row>
    <row r="14" spans="1:9">
      <c r="B14" s="8" t="s">
        <v>12</v>
      </c>
    </row>
    <row r="15" spans="1:9">
      <c r="B15" s="3" t="s">
        <v>261</v>
      </c>
      <c r="C15" s="14" t="s">
        <v>13</v>
      </c>
      <c r="D15" s="3" t="s">
        <v>14</v>
      </c>
      <c r="E15" s="3" t="s">
        <v>18</v>
      </c>
      <c r="F15" s="2">
        <v>2484000</v>
      </c>
      <c r="G15" s="2">
        <v>38114.5</v>
      </c>
      <c r="H15" s="2">
        <v>8.3699999999999992</v>
      </c>
    </row>
    <row r="16" spans="1:9">
      <c r="B16" s="3" t="s">
        <v>1572</v>
      </c>
      <c r="C16" s="14" t="s">
        <v>13</v>
      </c>
      <c r="D16" s="3" t="s">
        <v>14</v>
      </c>
      <c r="E16" s="3" t="s">
        <v>15</v>
      </c>
      <c r="F16" s="2">
        <v>6180000</v>
      </c>
      <c r="G16" s="2">
        <v>36940.949999999997</v>
      </c>
      <c r="H16" s="2">
        <v>8.11</v>
      </c>
    </row>
    <row r="17" spans="2:8">
      <c r="B17" s="3" t="s">
        <v>1573</v>
      </c>
      <c r="C17" s="14" t="s">
        <v>13</v>
      </c>
      <c r="D17" s="3" t="s">
        <v>16</v>
      </c>
      <c r="E17" s="3" t="s">
        <v>17</v>
      </c>
      <c r="F17" s="2">
        <v>1715000</v>
      </c>
      <c r="G17" s="2">
        <v>35771.47</v>
      </c>
      <c r="H17" s="2">
        <v>7.86</v>
      </c>
    </row>
    <row r="18" spans="2:8">
      <c r="B18" s="3" t="s">
        <v>1571</v>
      </c>
      <c r="C18" s="14" t="s">
        <v>13</v>
      </c>
      <c r="D18" s="3" t="s">
        <v>21</v>
      </c>
      <c r="E18" s="3" t="s">
        <v>23</v>
      </c>
      <c r="F18" s="2">
        <v>2295000</v>
      </c>
      <c r="G18" s="2">
        <v>28763.24</v>
      </c>
      <c r="H18" s="2">
        <v>6.32</v>
      </c>
    </row>
    <row r="19" spans="2:8">
      <c r="B19" s="3" t="s">
        <v>2015</v>
      </c>
      <c r="C19" s="14" t="s">
        <v>13</v>
      </c>
      <c r="D19" s="3" t="s">
        <v>26</v>
      </c>
      <c r="E19" s="3" t="s">
        <v>27</v>
      </c>
      <c r="F19" s="2">
        <v>1038000</v>
      </c>
      <c r="G19" s="2">
        <v>26358.97</v>
      </c>
      <c r="H19" s="2">
        <v>5.79</v>
      </c>
    </row>
    <row r="20" spans="2:8">
      <c r="B20" s="3" t="s">
        <v>1569</v>
      </c>
      <c r="C20" s="14" t="s">
        <v>13</v>
      </c>
      <c r="D20" s="3" t="s">
        <v>28</v>
      </c>
      <c r="E20" s="3" t="s">
        <v>34</v>
      </c>
      <c r="F20" s="2">
        <v>12250000</v>
      </c>
      <c r="G20" s="2">
        <v>24971.63</v>
      </c>
      <c r="H20" s="2">
        <v>5.48</v>
      </c>
    </row>
    <row r="21" spans="2:8">
      <c r="B21" s="3" t="s">
        <v>1568</v>
      </c>
      <c r="C21" s="14" t="s">
        <v>13</v>
      </c>
      <c r="D21" s="3" t="s">
        <v>21</v>
      </c>
      <c r="E21" s="3" t="s">
        <v>178</v>
      </c>
      <c r="F21" s="2">
        <v>1955000</v>
      </c>
      <c r="G21" s="2">
        <v>17779.75</v>
      </c>
      <c r="H21" s="2">
        <v>3.91</v>
      </c>
    </row>
    <row r="22" spans="2:8">
      <c r="B22" s="3" t="s">
        <v>1570</v>
      </c>
      <c r="C22" s="14" t="s">
        <v>13</v>
      </c>
      <c r="D22" s="3" t="s">
        <v>14</v>
      </c>
      <c r="E22" s="3" t="s">
        <v>184</v>
      </c>
      <c r="F22" s="2">
        <v>2150000</v>
      </c>
      <c r="G22" s="2">
        <v>15583.2</v>
      </c>
      <c r="H22" s="2">
        <v>3.42</v>
      </c>
    </row>
    <row r="23" spans="2:8">
      <c r="B23" s="3" t="s">
        <v>1532</v>
      </c>
      <c r="C23" s="14" t="s">
        <v>13</v>
      </c>
      <c r="D23" s="3" t="s">
        <v>41</v>
      </c>
      <c r="E23" s="3" t="s">
        <v>59</v>
      </c>
      <c r="F23" s="2">
        <v>800000</v>
      </c>
      <c r="G23" s="2">
        <v>13865.6</v>
      </c>
      <c r="H23" s="2">
        <v>3.05</v>
      </c>
    </row>
    <row r="24" spans="2:8">
      <c r="B24" s="3" t="s">
        <v>1553</v>
      </c>
      <c r="C24" s="14" t="s">
        <v>13</v>
      </c>
      <c r="D24" s="3" t="s">
        <v>179</v>
      </c>
      <c r="E24" s="3" t="s">
        <v>181</v>
      </c>
      <c r="F24" s="2">
        <v>6000000</v>
      </c>
      <c r="G24" s="2">
        <v>12858</v>
      </c>
      <c r="H24" s="2">
        <v>2.82</v>
      </c>
    </row>
    <row r="25" spans="2:8">
      <c r="B25" s="3" t="s">
        <v>2052</v>
      </c>
      <c r="C25" s="14" t="s">
        <v>13</v>
      </c>
      <c r="D25" s="3" t="s">
        <v>45</v>
      </c>
      <c r="E25" s="3" t="s">
        <v>309</v>
      </c>
      <c r="F25" s="2">
        <v>630000</v>
      </c>
      <c r="G25" s="2">
        <v>11085.8</v>
      </c>
      <c r="H25" s="2">
        <v>2.4300000000000002</v>
      </c>
    </row>
    <row r="26" spans="2:8">
      <c r="B26" s="3" t="s">
        <v>19</v>
      </c>
      <c r="C26" s="14" t="s">
        <v>13</v>
      </c>
      <c r="D26" s="3" t="s">
        <v>14</v>
      </c>
      <c r="E26" s="3" t="s">
        <v>20</v>
      </c>
      <c r="F26" s="2">
        <v>2800000</v>
      </c>
      <c r="G26" s="2">
        <v>10924.2</v>
      </c>
      <c r="H26" s="2">
        <v>2.4</v>
      </c>
    </row>
    <row r="27" spans="2:8">
      <c r="B27" s="3" t="s">
        <v>1546</v>
      </c>
      <c r="C27" s="14" t="s">
        <v>13</v>
      </c>
      <c r="D27" s="3" t="s">
        <v>54</v>
      </c>
      <c r="E27" s="3" t="s">
        <v>346</v>
      </c>
      <c r="F27" s="2">
        <v>12100</v>
      </c>
      <c r="G27" s="2">
        <v>10224.280000000001</v>
      </c>
      <c r="H27" s="2">
        <v>2.25</v>
      </c>
    </row>
    <row r="28" spans="2:8">
      <c r="B28" s="3" t="s">
        <v>2037</v>
      </c>
      <c r="C28" s="14" t="s">
        <v>13</v>
      </c>
      <c r="D28" s="3" t="s">
        <v>30</v>
      </c>
      <c r="E28" s="3" t="s">
        <v>294</v>
      </c>
      <c r="F28" s="2">
        <v>3960000</v>
      </c>
      <c r="G28" s="2">
        <v>10103.94</v>
      </c>
      <c r="H28" s="2">
        <v>2.2200000000000002</v>
      </c>
    </row>
    <row r="29" spans="2:8">
      <c r="B29" s="3" t="s">
        <v>1534</v>
      </c>
      <c r="C29" s="14" t="s">
        <v>13</v>
      </c>
      <c r="D29" s="3" t="s">
        <v>43</v>
      </c>
      <c r="E29" s="3" t="s">
        <v>1533</v>
      </c>
      <c r="F29" s="2">
        <v>1095000</v>
      </c>
      <c r="G29" s="2">
        <v>10082.209999999999</v>
      </c>
      <c r="H29" s="2">
        <v>2.21</v>
      </c>
    </row>
    <row r="30" spans="2:8">
      <c r="B30" s="3" t="s">
        <v>1550</v>
      </c>
      <c r="C30" s="14" t="s">
        <v>13</v>
      </c>
      <c r="D30" s="3" t="s">
        <v>28</v>
      </c>
      <c r="E30" s="3" t="s">
        <v>1549</v>
      </c>
      <c r="F30" s="2">
        <v>1679287</v>
      </c>
      <c r="G30" s="2">
        <v>9566.06</v>
      </c>
      <c r="H30" s="2">
        <v>2.1</v>
      </c>
    </row>
    <row r="31" spans="2:8">
      <c r="B31" s="3" t="s">
        <v>1548</v>
      </c>
      <c r="C31" s="14" t="s">
        <v>13</v>
      </c>
      <c r="D31" s="3" t="s">
        <v>21</v>
      </c>
      <c r="E31" s="3" t="s">
        <v>51</v>
      </c>
      <c r="F31" s="2">
        <v>304000</v>
      </c>
      <c r="G31" s="2">
        <v>9252.5400000000009</v>
      </c>
      <c r="H31" s="2">
        <v>2.0299999999999998</v>
      </c>
    </row>
    <row r="32" spans="2:8">
      <c r="B32" s="3" t="s">
        <v>2062</v>
      </c>
      <c r="C32" s="14" t="s">
        <v>13</v>
      </c>
      <c r="D32" s="3" t="s">
        <v>37</v>
      </c>
      <c r="E32" s="3" t="s">
        <v>321</v>
      </c>
      <c r="F32" s="2">
        <v>697000</v>
      </c>
      <c r="G32" s="2">
        <v>9136.9699999999993</v>
      </c>
      <c r="H32" s="2">
        <v>2.0099999999999998</v>
      </c>
    </row>
    <row r="33" spans="2:8">
      <c r="B33" s="3" t="s">
        <v>2075</v>
      </c>
      <c r="C33" s="14" t="s">
        <v>13</v>
      </c>
      <c r="D33" s="3" t="s">
        <v>313</v>
      </c>
      <c r="E33" s="3" t="s">
        <v>332</v>
      </c>
      <c r="F33" s="2">
        <v>1820000</v>
      </c>
      <c r="G33" s="2">
        <v>8976.24</v>
      </c>
      <c r="H33" s="2">
        <v>1.97</v>
      </c>
    </row>
    <row r="34" spans="2:8">
      <c r="B34" s="3" t="s">
        <v>1563</v>
      </c>
      <c r="C34" s="14" t="s">
        <v>13</v>
      </c>
      <c r="D34" s="3" t="s">
        <v>43</v>
      </c>
      <c r="E34" s="3" t="s">
        <v>185</v>
      </c>
      <c r="F34" s="2">
        <v>196800</v>
      </c>
      <c r="G34" s="2">
        <v>8711.4500000000007</v>
      </c>
      <c r="H34" s="2">
        <v>1.91</v>
      </c>
    </row>
    <row r="35" spans="2:8">
      <c r="B35" s="3" t="s">
        <v>1525</v>
      </c>
      <c r="C35" s="14" t="s">
        <v>13</v>
      </c>
      <c r="D35" s="3" t="s">
        <v>37</v>
      </c>
      <c r="E35" s="3" t="s">
        <v>280</v>
      </c>
      <c r="F35" s="2">
        <v>225800</v>
      </c>
      <c r="G35" s="2">
        <v>8577.4599999999991</v>
      </c>
      <c r="H35" s="2">
        <v>1.88</v>
      </c>
    </row>
    <row r="36" spans="2:8">
      <c r="B36" s="3" t="s">
        <v>1544</v>
      </c>
      <c r="C36" s="14" t="s">
        <v>13</v>
      </c>
      <c r="D36" s="3" t="s">
        <v>26</v>
      </c>
      <c r="E36" s="3" t="s">
        <v>322</v>
      </c>
      <c r="F36" s="2">
        <v>640000</v>
      </c>
      <c r="G36" s="2">
        <v>8318.08</v>
      </c>
      <c r="H36" s="2">
        <v>1.83</v>
      </c>
    </row>
    <row r="37" spans="2:8">
      <c r="B37" s="3" t="s">
        <v>2262</v>
      </c>
      <c r="C37" s="14" t="s">
        <v>13</v>
      </c>
      <c r="D37" s="3" t="s">
        <v>62</v>
      </c>
      <c r="E37" s="3" t="s">
        <v>1754</v>
      </c>
      <c r="F37" s="2">
        <v>2750000</v>
      </c>
      <c r="G37" s="2">
        <v>7030.38</v>
      </c>
      <c r="H37" s="2">
        <v>1.54</v>
      </c>
    </row>
    <row r="38" spans="2:8">
      <c r="B38" s="3" t="s">
        <v>1556</v>
      </c>
      <c r="C38" s="14" t="s">
        <v>13</v>
      </c>
      <c r="D38" s="3" t="s">
        <v>206</v>
      </c>
      <c r="E38" s="3" t="s">
        <v>207</v>
      </c>
      <c r="F38" s="2">
        <v>30660</v>
      </c>
      <c r="G38" s="2">
        <v>7000.52</v>
      </c>
      <c r="H38" s="2">
        <v>1.54</v>
      </c>
    </row>
    <row r="39" spans="2:8">
      <c r="B39" s="3" t="s">
        <v>1527</v>
      </c>
      <c r="C39" s="14" t="s">
        <v>13</v>
      </c>
      <c r="D39" s="3" t="s">
        <v>43</v>
      </c>
      <c r="E39" s="3" t="s">
        <v>194</v>
      </c>
      <c r="F39" s="2">
        <v>850000</v>
      </c>
      <c r="G39" s="2">
        <v>6689.93</v>
      </c>
      <c r="H39" s="2">
        <v>1.47</v>
      </c>
    </row>
    <row r="40" spans="2:8">
      <c r="B40" s="3" t="s">
        <v>2082</v>
      </c>
      <c r="C40" s="14" t="s">
        <v>13</v>
      </c>
      <c r="D40" s="3" t="s">
        <v>54</v>
      </c>
      <c r="E40" s="3" t="s">
        <v>222</v>
      </c>
      <c r="F40" s="2">
        <v>3300000</v>
      </c>
      <c r="G40" s="2">
        <v>6689.1</v>
      </c>
      <c r="H40" s="2">
        <v>1.47</v>
      </c>
    </row>
    <row r="41" spans="2:8">
      <c r="B41" s="3" t="s">
        <v>2263</v>
      </c>
      <c r="C41" s="14" t="s">
        <v>13</v>
      </c>
      <c r="D41" s="3" t="s">
        <v>54</v>
      </c>
      <c r="E41" s="3" t="s">
        <v>1753</v>
      </c>
      <c r="F41" s="2">
        <v>408700</v>
      </c>
      <c r="G41" s="2">
        <v>6516.31</v>
      </c>
      <c r="H41" s="2">
        <v>1.43</v>
      </c>
    </row>
    <row r="42" spans="2:8">
      <c r="B42" s="3" t="s">
        <v>2264</v>
      </c>
      <c r="C42" s="14" t="s">
        <v>13</v>
      </c>
      <c r="D42" s="3" t="s">
        <v>21</v>
      </c>
      <c r="E42" s="3" t="s">
        <v>415</v>
      </c>
      <c r="F42" s="2">
        <v>1540000</v>
      </c>
      <c r="G42" s="2">
        <v>6318.62</v>
      </c>
      <c r="H42" s="2">
        <v>1.39</v>
      </c>
    </row>
    <row r="43" spans="2:8">
      <c r="B43" s="3" t="s">
        <v>1558</v>
      </c>
      <c r="C43" s="14" t="s">
        <v>13</v>
      </c>
      <c r="D43" s="3" t="s">
        <v>26</v>
      </c>
      <c r="E43" s="3" t="s">
        <v>304</v>
      </c>
      <c r="F43" s="2">
        <v>800000</v>
      </c>
      <c r="G43" s="2">
        <v>5605.2</v>
      </c>
      <c r="H43" s="2">
        <v>1.23</v>
      </c>
    </row>
    <row r="44" spans="2:8">
      <c r="B44" s="3" t="s">
        <v>1552</v>
      </c>
      <c r="C44" s="14" t="s">
        <v>13</v>
      </c>
      <c r="D44" s="3" t="s">
        <v>215</v>
      </c>
      <c r="E44" s="3" t="s">
        <v>311</v>
      </c>
      <c r="F44" s="2">
        <v>513000</v>
      </c>
      <c r="G44" s="2">
        <v>5223.1099999999997</v>
      </c>
      <c r="H44" s="2">
        <v>1.1499999999999999</v>
      </c>
    </row>
    <row r="45" spans="2:8">
      <c r="B45" s="3" t="s">
        <v>1560</v>
      </c>
      <c r="C45" s="14" t="s">
        <v>13</v>
      </c>
      <c r="D45" s="3" t="s">
        <v>28</v>
      </c>
      <c r="E45" s="3" t="s">
        <v>1559</v>
      </c>
      <c r="F45" s="2">
        <v>167000</v>
      </c>
      <c r="G45" s="2">
        <v>5001.4799999999996</v>
      </c>
      <c r="H45" s="2">
        <v>1.1000000000000001</v>
      </c>
    </row>
    <row r="46" spans="2:8">
      <c r="B46" s="3" t="s">
        <v>1557</v>
      </c>
      <c r="C46" s="14" t="s">
        <v>13</v>
      </c>
      <c r="D46" s="3" t="s">
        <v>28</v>
      </c>
      <c r="E46" s="3" t="s">
        <v>201</v>
      </c>
      <c r="F46" s="2">
        <v>810000</v>
      </c>
      <c r="G46" s="2">
        <v>4934.12</v>
      </c>
      <c r="H46" s="2">
        <v>1.08</v>
      </c>
    </row>
    <row r="47" spans="2:8">
      <c r="B47" s="3" t="s">
        <v>2265</v>
      </c>
      <c r="C47" s="14" t="s">
        <v>13</v>
      </c>
      <c r="D47" s="3" t="s">
        <v>24</v>
      </c>
      <c r="E47" s="3" t="s">
        <v>1752</v>
      </c>
      <c r="F47" s="2">
        <v>1850000</v>
      </c>
      <c r="G47" s="2">
        <v>4769.3</v>
      </c>
      <c r="H47" s="2">
        <v>1.05</v>
      </c>
    </row>
    <row r="48" spans="2:8">
      <c r="B48" s="3" t="s">
        <v>1541</v>
      </c>
      <c r="C48" s="14" t="s">
        <v>13</v>
      </c>
      <c r="D48" s="3" t="s">
        <v>26</v>
      </c>
      <c r="E48" s="3" t="s">
        <v>200</v>
      </c>
      <c r="F48" s="2">
        <v>319000</v>
      </c>
      <c r="G48" s="2">
        <v>4548.9399999999996</v>
      </c>
      <c r="H48" s="2">
        <v>1</v>
      </c>
    </row>
    <row r="49" spans="2:8">
      <c r="B49" s="3" t="s">
        <v>1526</v>
      </c>
      <c r="C49" s="14" t="s">
        <v>13</v>
      </c>
      <c r="D49" s="3" t="s">
        <v>21</v>
      </c>
      <c r="E49" s="3" t="s">
        <v>319</v>
      </c>
      <c r="F49" s="2">
        <v>279000</v>
      </c>
      <c r="G49" s="2">
        <v>4463.3</v>
      </c>
      <c r="H49" s="2">
        <v>0.98</v>
      </c>
    </row>
    <row r="50" spans="2:8">
      <c r="B50" s="3" t="s">
        <v>2011</v>
      </c>
      <c r="C50" s="14" t="s">
        <v>13</v>
      </c>
      <c r="D50" s="3" t="s">
        <v>49</v>
      </c>
      <c r="E50" s="3" t="s">
        <v>211</v>
      </c>
      <c r="F50" s="2">
        <v>450000</v>
      </c>
      <c r="G50" s="2">
        <v>3041.55</v>
      </c>
      <c r="H50" s="2">
        <v>0.67</v>
      </c>
    </row>
    <row r="51" spans="2:8">
      <c r="B51" s="8" t="s">
        <v>64</v>
      </c>
      <c r="C51" s="16"/>
      <c r="D51" s="8"/>
      <c r="E51" s="8"/>
      <c r="F51" s="10"/>
      <c r="G51" s="10">
        <f>SUM(G12:G50)</f>
        <v>443798.39999999997</v>
      </c>
      <c r="H51" s="10">
        <f>SUM(H12:H50)</f>
        <v>97.47</v>
      </c>
    </row>
    <row r="52" spans="2:8">
      <c r="B52" s="8" t="s">
        <v>1690</v>
      </c>
      <c r="C52" s="16"/>
      <c r="D52" s="8"/>
      <c r="E52" s="8"/>
      <c r="F52" s="10"/>
      <c r="G52" s="10">
        <v>7997.9</v>
      </c>
      <c r="H52" s="10">
        <v>1.76</v>
      </c>
    </row>
    <row r="53" spans="2:8">
      <c r="B53" s="8" t="s">
        <v>549</v>
      </c>
      <c r="C53" s="16"/>
      <c r="D53" s="8"/>
      <c r="E53" s="8"/>
      <c r="F53" s="10"/>
      <c r="G53" s="10">
        <v>7252.55</v>
      </c>
      <c r="H53" s="10">
        <v>1.59</v>
      </c>
    </row>
    <row r="54" spans="2:8">
      <c r="B54" s="8" t="s">
        <v>153</v>
      </c>
      <c r="C54" s="16"/>
      <c r="D54" s="8"/>
      <c r="E54" s="8"/>
      <c r="F54" s="10"/>
      <c r="G54" s="10">
        <v>459048.85000000003</v>
      </c>
      <c r="H54" s="10">
        <v>100.82</v>
      </c>
    </row>
    <row r="55" spans="2:8">
      <c r="B55" s="8" t="s">
        <v>154</v>
      </c>
      <c r="C55" s="16"/>
      <c r="D55" s="8"/>
      <c r="E55" s="8"/>
      <c r="F55" s="10"/>
      <c r="G55" s="10">
        <v>-3745.330622180004</v>
      </c>
      <c r="H55" s="10">
        <v>-0.81999999999999318</v>
      </c>
    </row>
    <row r="56" spans="2:8">
      <c r="B56" s="8" t="s">
        <v>155</v>
      </c>
      <c r="C56" s="16"/>
      <c r="D56" s="8"/>
      <c r="E56" s="8"/>
      <c r="F56" s="10"/>
      <c r="G56" s="10">
        <v>455303.51937782002</v>
      </c>
      <c r="H56" s="10">
        <v>100</v>
      </c>
    </row>
    <row r="57" spans="2:8">
      <c r="B57" s="8" t="s">
        <v>156</v>
      </c>
    </row>
    <row r="58" spans="2:8">
      <c r="B58" s="8" t="s">
        <v>157</v>
      </c>
    </row>
    <row r="59" spans="2:8">
      <c r="B59" s="8" t="s">
        <v>160</v>
      </c>
    </row>
    <row r="60" spans="2:8">
      <c r="B60" s="8" t="s">
        <v>161</v>
      </c>
    </row>
    <row r="61" spans="2:8">
      <c r="B61" s="8" t="s">
        <v>162</v>
      </c>
    </row>
    <row r="62" spans="2:8">
      <c r="B62" s="8" t="s">
        <v>1751</v>
      </c>
      <c r="C62" s="16"/>
    </row>
    <row r="63" spans="2:8">
      <c r="B63" s="8" t="s">
        <v>1750</v>
      </c>
      <c r="C63" s="16"/>
    </row>
    <row r="64" spans="2:8">
      <c r="B64" s="8" t="s">
        <v>1749</v>
      </c>
      <c r="C64" s="16"/>
    </row>
    <row r="65" spans="2:3">
      <c r="B65" s="8" t="s">
        <v>1748</v>
      </c>
      <c r="C65" s="16"/>
    </row>
    <row r="66" spans="2:3">
      <c r="B66" s="8" t="s">
        <v>1747</v>
      </c>
      <c r="C66" s="16"/>
    </row>
    <row r="67" spans="2:3">
      <c r="B67" s="8" t="s">
        <v>1746</v>
      </c>
      <c r="C67" s="16"/>
    </row>
    <row r="68" spans="2:3">
      <c r="B68" s="8" t="s">
        <v>1745</v>
      </c>
      <c r="C68" s="16"/>
    </row>
    <row r="69" spans="2:3">
      <c r="B69" s="8" t="s">
        <v>1744</v>
      </c>
      <c r="C69" s="16"/>
    </row>
    <row r="70" spans="2:3">
      <c r="B70" s="8" t="s">
        <v>1743</v>
      </c>
      <c r="C70" s="16"/>
    </row>
    <row r="71" spans="2:3">
      <c r="B71" s="8" t="s">
        <v>1742</v>
      </c>
      <c r="C71" s="16"/>
    </row>
    <row r="72" spans="2:3">
      <c r="B72" s="8" t="s">
        <v>1741</v>
      </c>
      <c r="C72" s="16"/>
    </row>
    <row r="73" spans="2:3">
      <c r="B73" s="8" t="s">
        <v>1740</v>
      </c>
      <c r="C73" s="16"/>
    </row>
    <row r="74" spans="2:3">
      <c r="B74" s="8" t="s">
        <v>2371</v>
      </c>
      <c r="C74" s="16"/>
    </row>
    <row r="75" spans="2:3">
      <c r="B75" s="17" t="s">
        <v>894</v>
      </c>
    </row>
    <row r="76" spans="2:3">
      <c r="B76" s="8" t="s">
        <v>176</v>
      </c>
    </row>
  </sheetData>
  <mergeCells count="2">
    <mergeCell ref="B1:E1"/>
    <mergeCell ref="C3:C8"/>
  </mergeCells>
  <hyperlinks>
    <hyperlink ref="A1" location="Index!A1" display="Index" xr:uid="{D9F71305-0239-4A11-A6B2-C16B7B5D2A74}"/>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21157-94EA-4B19-BF6F-088049F56919}">
  <dimension ref="A1:I71"/>
  <sheetViews>
    <sheetView workbookViewId="0">
      <selection activeCell="B1" sqref="B1:E1"/>
    </sheetView>
  </sheetViews>
  <sheetFormatPr defaultRowHeight="12.75"/>
  <cols>
    <col min="1" max="1" width="5.42578125" style="3" bestFit="1" customWidth="1"/>
    <col min="2" max="2" width="67" style="3" bestFit="1" customWidth="1"/>
    <col min="3" max="3" width="22.5703125" style="14" customWidth="1"/>
    <col min="4" max="4" width="27.42578125" style="3" bestFit="1" customWidth="1"/>
    <col min="5" max="5" width="13.7109375" style="3" bestFit="1" customWidth="1"/>
    <col min="6" max="6" width="10.5703125" style="2" bestFit="1" customWidth="1"/>
    <col min="7" max="7" width="18.140625" style="2" bestFit="1" customWidth="1"/>
    <col min="8" max="8" width="9.140625" style="2" bestFit="1"/>
    <col min="9" max="256" width="9.140625" style="3"/>
    <col min="257" max="257" width="5.42578125" style="3" bestFit="1" customWidth="1"/>
    <col min="258" max="258" width="67" style="3" bestFit="1" customWidth="1"/>
    <col min="259" max="259" width="13.140625" style="3" bestFit="1" customWidth="1"/>
    <col min="260" max="260" width="27.42578125" style="3" bestFit="1" customWidth="1"/>
    <col min="261" max="261" width="13.7109375" style="3" bestFit="1" customWidth="1"/>
    <col min="262" max="262" width="10.5703125" style="3" bestFit="1" customWidth="1"/>
    <col min="263" max="263" width="18.140625" style="3" bestFit="1" customWidth="1"/>
    <col min="264" max="512" width="9.140625" style="3"/>
    <col min="513" max="513" width="5.42578125" style="3" bestFit="1" customWidth="1"/>
    <col min="514" max="514" width="67" style="3" bestFit="1" customWidth="1"/>
    <col min="515" max="515" width="13.140625" style="3" bestFit="1" customWidth="1"/>
    <col min="516" max="516" width="27.42578125" style="3" bestFit="1" customWidth="1"/>
    <col min="517" max="517" width="13.7109375" style="3" bestFit="1" customWidth="1"/>
    <col min="518" max="518" width="10.5703125" style="3" bestFit="1" customWidth="1"/>
    <col min="519" max="519" width="18.140625" style="3" bestFit="1" customWidth="1"/>
    <col min="520" max="768" width="9.140625" style="3"/>
    <col min="769" max="769" width="5.42578125" style="3" bestFit="1" customWidth="1"/>
    <col min="770" max="770" width="67" style="3" bestFit="1" customWidth="1"/>
    <col min="771" max="771" width="13.140625" style="3" bestFit="1" customWidth="1"/>
    <col min="772" max="772" width="27.42578125" style="3" bestFit="1" customWidth="1"/>
    <col min="773" max="773" width="13.7109375" style="3" bestFit="1" customWidth="1"/>
    <col min="774" max="774" width="10.5703125" style="3" bestFit="1" customWidth="1"/>
    <col min="775" max="775" width="18.140625" style="3" bestFit="1" customWidth="1"/>
    <col min="776" max="1024" width="9.140625" style="3"/>
    <col min="1025" max="1025" width="5.42578125" style="3" bestFit="1" customWidth="1"/>
    <col min="1026" max="1026" width="67" style="3" bestFit="1" customWidth="1"/>
    <col min="1027" max="1027" width="13.140625" style="3" bestFit="1" customWidth="1"/>
    <col min="1028" max="1028" width="27.42578125" style="3" bestFit="1" customWidth="1"/>
    <col min="1029" max="1029" width="13.7109375" style="3" bestFit="1" customWidth="1"/>
    <col min="1030" max="1030" width="10.5703125" style="3" bestFit="1" customWidth="1"/>
    <col min="1031" max="1031" width="18.140625" style="3" bestFit="1" customWidth="1"/>
    <col min="1032" max="1280" width="9.140625" style="3"/>
    <col min="1281" max="1281" width="5.42578125" style="3" bestFit="1" customWidth="1"/>
    <col min="1282" max="1282" width="67" style="3" bestFit="1" customWidth="1"/>
    <col min="1283" max="1283" width="13.140625" style="3" bestFit="1" customWidth="1"/>
    <col min="1284" max="1284" width="27.42578125" style="3" bestFit="1" customWidth="1"/>
    <col min="1285" max="1285" width="13.7109375" style="3" bestFit="1" customWidth="1"/>
    <col min="1286" max="1286" width="10.5703125" style="3" bestFit="1" customWidth="1"/>
    <col min="1287" max="1287" width="18.140625" style="3" bestFit="1" customWidth="1"/>
    <col min="1288" max="1536" width="9.140625" style="3"/>
    <col min="1537" max="1537" width="5.42578125" style="3" bestFit="1" customWidth="1"/>
    <col min="1538" max="1538" width="67" style="3" bestFit="1" customWidth="1"/>
    <col min="1539" max="1539" width="13.140625" style="3" bestFit="1" customWidth="1"/>
    <col min="1540" max="1540" width="27.42578125" style="3" bestFit="1" customWidth="1"/>
    <col min="1541" max="1541" width="13.7109375" style="3" bestFit="1" customWidth="1"/>
    <col min="1542" max="1542" width="10.5703125" style="3" bestFit="1" customWidth="1"/>
    <col min="1543" max="1543" width="18.140625" style="3" bestFit="1" customWidth="1"/>
    <col min="1544" max="1792" width="9.140625" style="3"/>
    <col min="1793" max="1793" width="5.42578125" style="3" bestFit="1" customWidth="1"/>
    <col min="1794" max="1794" width="67" style="3" bestFit="1" customWidth="1"/>
    <col min="1795" max="1795" width="13.140625" style="3" bestFit="1" customWidth="1"/>
    <col min="1796" max="1796" width="27.42578125" style="3" bestFit="1" customWidth="1"/>
    <col min="1797" max="1797" width="13.7109375" style="3" bestFit="1" customWidth="1"/>
    <col min="1798" max="1798" width="10.5703125" style="3" bestFit="1" customWidth="1"/>
    <col min="1799" max="1799" width="18.140625" style="3" bestFit="1" customWidth="1"/>
    <col min="1800" max="2048" width="9.140625" style="3"/>
    <col min="2049" max="2049" width="5.42578125" style="3" bestFit="1" customWidth="1"/>
    <col min="2050" max="2050" width="67" style="3" bestFit="1" customWidth="1"/>
    <col min="2051" max="2051" width="13.140625" style="3" bestFit="1" customWidth="1"/>
    <col min="2052" max="2052" width="27.42578125" style="3" bestFit="1" customWidth="1"/>
    <col min="2053" max="2053" width="13.7109375" style="3" bestFit="1" customWidth="1"/>
    <col min="2054" max="2054" width="10.5703125" style="3" bestFit="1" customWidth="1"/>
    <col min="2055" max="2055" width="18.140625" style="3" bestFit="1" customWidth="1"/>
    <col min="2056" max="2304" width="9.140625" style="3"/>
    <col min="2305" max="2305" width="5.42578125" style="3" bestFit="1" customWidth="1"/>
    <col min="2306" max="2306" width="67" style="3" bestFit="1" customWidth="1"/>
    <col min="2307" max="2307" width="13.140625" style="3" bestFit="1" customWidth="1"/>
    <col min="2308" max="2308" width="27.42578125" style="3" bestFit="1" customWidth="1"/>
    <col min="2309" max="2309" width="13.7109375" style="3" bestFit="1" customWidth="1"/>
    <col min="2310" max="2310" width="10.5703125" style="3" bestFit="1" customWidth="1"/>
    <col min="2311" max="2311" width="18.140625" style="3" bestFit="1" customWidth="1"/>
    <col min="2312" max="2560" width="9.140625" style="3"/>
    <col min="2561" max="2561" width="5.42578125" style="3" bestFit="1" customWidth="1"/>
    <col min="2562" max="2562" width="67" style="3" bestFit="1" customWidth="1"/>
    <col min="2563" max="2563" width="13.140625" style="3" bestFit="1" customWidth="1"/>
    <col min="2564" max="2564" width="27.42578125" style="3" bestFit="1" customWidth="1"/>
    <col min="2565" max="2565" width="13.7109375" style="3" bestFit="1" customWidth="1"/>
    <col min="2566" max="2566" width="10.5703125" style="3" bestFit="1" customWidth="1"/>
    <col min="2567" max="2567" width="18.140625" style="3" bestFit="1" customWidth="1"/>
    <col min="2568" max="2816" width="9.140625" style="3"/>
    <col min="2817" max="2817" width="5.42578125" style="3" bestFit="1" customWidth="1"/>
    <col min="2818" max="2818" width="67" style="3" bestFit="1" customWidth="1"/>
    <col min="2819" max="2819" width="13.140625" style="3" bestFit="1" customWidth="1"/>
    <col min="2820" max="2820" width="27.42578125" style="3" bestFit="1" customWidth="1"/>
    <col min="2821" max="2821" width="13.7109375" style="3" bestFit="1" customWidth="1"/>
    <col min="2822" max="2822" width="10.5703125" style="3" bestFit="1" customWidth="1"/>
    <col min="2823" max="2823" width="18.140625" style="3" bestFit="1" customWidth="1"/>
    <col min="2824" max="3072" width="9.140625" style="3"/>
    <col min="3073" max="3073" width="5.42578125" style="3" bestFit="1" customWidth="1"/>
    <col min="3074" max="3074" width="67" style="3" bestFit="1" customWidth="1"/>
    <col min="3075" max="3075" width="13.140625" style="3" bestFit="1" customWidth="1"/>
    <col min="3076" max="3076" width="27.42578125" style="3" bestFit="1" customWidth="1"/>
    <col min="3077" max="3077" width="13.7109375" style="3" bestFit="1" customWidth="1"/>
    <col min="3078" max="3078" width="10.5703125" style="3" bestFit="1" customWidth="1"/>
    <col min="3079" max="3079" width="18.140625" style="3" bestFit="1" customWidth="1"/>
    <col min="3080" max="3328" width="9.140625" style="3"/>
    <col min="3329" max="3329" width="5.42578125" style="3" bestFit="1" customWidth="1"/>
    <col min="3330" max="3330" width="67" style="3" bestFit="1" customWidth="1"/>
    <col min="3331" max="3331" width="13.140625" style="3" bestFit="1" customWidth="1"/>
    <col min="3332" max="3332" width="27.42578125" style="3" bestFit="1" customWidth="1"/>
    <col min="3333" max="3333" width="13.7109375" style="3" bestFit="1" customWidth="1"/>
    <col min="3334" max="3334" width="10.5703125" style="3" bestFit="1" customWidth="1"/>
    <col min="3335" max="3335" width="18.140625" style="3" bestFit="1" customWidth="1"/>
    <col min="3336" max="3584" width="9.140625" style="3"/>
    <col min="3585" max="3585" width="5.42578125" style="3" bestFit="1" customWidth="1"/>
    <col min="3586" max="3586" width="67" style="3" bestFit="1" customWidth="1"/>
    <col min="3587" max="3587" width="13.140625" style="3" bestFit="1" customWidth="1"/>
    <col min="3588" max="3588" width="27.42578125" style="3" bestFit="1" customWidth="1"/>
    <col min="3589" max="3589" width="13.7109375" style="3" bestFit="1" customWidth="1"/>
    <col min="3590" max="3590" width="10.5703125" style="3" bestFit="1" customWidth="1"/>
    <col min="3591" max="3591" width="18.140625" style="3" bestFit="1" customWidth="1"/>
    <col min="3592" max="3840" width="9.140625" style="3"/>
    <col min="3841" max="3841" width="5.42578125" style="3" bestFit="1" customWidth="1"/>
    <col min="3842" max="3842" width="67" style="3" bestFit="1" customWidth="1"/>
    <col min="3843" max="3843" width="13.140625" style="3" bestFit="1" customWidth="1"/>
    <col min="3844" max="3844" width="27.42578125" style="3" bestFit="1" customWidth="1"/>
    <col min="3845" max="3845" width="13.7109375" style="3" bestFit="1" customWidth="1"/>
    <col min="3846" max="3846" width="10.5703125" style="3" bestFit="1" customWidth="1"/>
    <col min="3847" max="3847" width="18.140625" style="3" bestFit="1" customWidth="1"/>
    <col min="3848" max="4096" width="9.140625" style="3"/>
    <col min="4097" max="4097" width="5.42578125" style="3" bestFit="1" customWidth="1"/>
    <col min="4098" max="4098" width="67" style="3" bestFit="1" customWidth="1"/>
    <col min="4099" max="4099" width="13.140625" style="3" bestFit="1" customWidth="1"/>
    <col min="4100" max="4100" width="27.42578125" style="3" bestFit="1" customWidth="1"/>
    <col min="4101" max="4101" width="13.7109375" style="3" bestFit="1" customWidth="1"/>
    <col min="4102" max="4102" width="10.5703125" style="3" bestFit="1" customWidth="1"/>
    <col min="4103" max="4103" width="18.140625" style="3" bestFit="1" customWidth="1"/>
    <col min="4104" max="4352" width="9.140625" style="3"/>
    <col min="4353" max="4353" width="5.42578125" style="3" bestFit="1" customWidth="1"/>
    <col min="4354" max="4354" width="67" style="3" bestFit="1" customWidth="1"/>
    <col min="4355" max="4355" width="13.140625" style="3" bestFit="1" customWidth="1"/>
    <col min="4356" max="4356" width="27.42578125" style="3" bestFit="1" customWidth="1"/>
    <col min="4357" max="4357" width="13.7109375" style="3" bestFit="1" customWidth="1"/>
    <col min="4358" max="4358" width="10.5703125" style="3" bestFit="1" customWidth="1"/>
    <col min="4359" max="4359" width="18.140625" style="3" bestFit="1" customWidth="1"/>
    <col min="4360" max="4608" width="9.140625" style="3"/>
    <col min="4609" max="4609" width="5.42578125" style="3" bestFit="1" customWidth="1"/>
    <col min="4610" max="4610" width="67" style="3" bestFit="1" customWidth="1"/>
    <col min="4611" max="4611" width="13.140625" style="3" bestFit="1" customWidth="1"/>
    <col min="4612" max="4612" width="27.42578125" style="3" bestFit="1" customWidth="1"/>
    <col min="4613" max="4613" width="13.7109375" style="3" bestFit="1" customWidth="1"/>
    <col min="4614" max="4614" width="10.5703125" style="3" bestFit="1" customWidth="1"/>
    <col min="4615" max="4615" width="18.140625" style="3" bestFit="1" customWidth="1"/>
    <col min="4616" max="4864" width="9.140625" style="3"/>
    <col min="4865" max="4865" width="5.42578125" style="3" bestFit="1" customWidth="1"/>
    <col min="4866" max="4866" width="67" style="3" bestFit="1" customWidth="1"/>
    <col min="4867" max="4867" width="13.140625" style="3" bestFit="1" customWidth="1"/>
    <col min="4868" max="4868" width="27.42578125" style="3" bestFit="1" customWidth="1"/>
    <col min="4869" max="4869" width="13.7109375" style="3" bestFit="1" customWidth="1"/>
    <col min="4870" max="4870" width="10.5703125" style="3" bestFit="1" customWidth="1"/>
    <col min="4871" max="4871" width="18.140625" style="3" bestFit="1" customWidth="1"/>
    <col min="4872" max="5120" width="9.140625" style="3"/>
    <col min="5121" max="5121" width="5.42578125" style="3" bestFit="1" customWidth="1"/>
    <col min="5122" max="5122" width="67" style="3" bestFit="1" customWidth="1"/>
    <col min="5123" max="5123" width="13.140625" style="3" bestFit="1" customWidth="1"/>
    <col min="5124" max="5124" width="27.42578125" style="3" bestFit="1" customWidth="1"/>
    <col min="5125" max="5125" width="13.7109375" style="3" bestFit="1" customWidth="1"/>
    <col min="5126" max="5126" width="10.5703125" style="3" bestFit="1" customWidth="1"/>
    <col min="5127" max="5127" width="18.140625" style="3" bestFit="1" customWidth="1"/>
    <col min="5128" max="5376" width="9.140625" style="3"/>
    <col min="5377" max="5377" width="5.42578125" style="3" bestFit="1" customWidth="1"/>
    <col min="5378" max="5378" width="67" style="3" bestFit="1" customWidth="1"/>
    <col min="5379" max="5379" width="13.140625" style="3" bestFit="1" customWidth="1"/>
    <col min="5380" max="5380" width="27.42578125" style="3" bestFit="1" customWidth="1"/>
    <col min="5381" max="5381" width="13.7109375" style="3" bestFit="1" customWidth="1"/>
    <col min="5382" max="5382" width="10.5703125" style="3" bestFit="1" customWidth="1"/>
    <col min="5383" max="5383" width="18.140625" style="3" bestFit="1" customWidth="1"/>
    <col min="5384" max="5632" width="9.140625" style="3"/>
    <col min="5633" max="5633" width="5.42578125" style="3" bestFit="1" customWidth="1"/>
    <col min="5634" max="5634" width="67" style="3" bestFit="1" customWidth="1"/>
    <col min="5635" max="5635" width="13.140625" style="3" bestFit="1" customWidth="1"/>
    <col min="5636" max="5636" width="27.42578125" style="3" bestFit="1" customWidth="1"/>
    <col min="5637" max="5637" width="13.7109375" style="3" bestFit="1" customWidth="1"/>
    <col min="5638" max="5638" width="10.5703125" style="3" bestFit="1" customWidth="1"/>
    <col min="5639" max="5639" width="18.140625" style="3" bestFit="1" customWidth="1"/>
    <col min="5640" max="5888" width="9.140625" style="3"/>
    <col min="5889" max="5889" width="5.42578125" style="3" bestFit="1" customWidth="1"/>
    <col min="5890" max="5890" width="67" style="3" bestFit="1" customWidth="1"/>
    <col min="5891" max="5891" width="13.140625" style="3" bestFit="1" customWidth="1"/>
    <col min="5892" max="5892" width="27.42578125" style="3" bestFit="1" customWidth="1"/>
    <col min="5893" max="5893" width="13.7109375" style="3" bestFit="1" customWidth="1"/>
    <col min="5894" max="5894" width="10.5703125" style="3" bestFit="1" customWidth="1"/>
    <col min="5895" max="5895" width="18.140625" style="3" bestFit="1" customWidth="1"/>
    <col min="5896" max="6144" width="9.140625" style="3"/>
    <col min="6145" max="6145" width="5.42578125" style="3" bestFit="1" customWidth="1"/>
    <col min="6146" max="6146" width="67" style="3" bestFit="1" customWidth="1"/>
    <col min="6147" max="6147" width="13.140625" style="3" bestFit="1" customWidth="1"/>
    <col min="6148" max="6148" width="27.42578125" style="3" bestFit="1" customWidth="1"/>
    <col min="6149" max="6149" width="13.7109375" style="3" bestFit="1" customWidth="1"/>
    <col min="6150" max="6150" width="10.5703125" style="3" bestFit="1" customWidth="1"/>
    <col min="6151" max="6151" width="18.140625" style="3" bestFit="1" customWidth="1"/>
    <col min="6152" max="6400" width="9.140625" style="3"/>
    <col min="6401" max="6401" width="5.42578125" style="3" bestFit="1" customWidth="1"/>
    <col min="6402" max="6402" width="67" style="3" bestFit="1" customWidth="1"/>
    <col min="6403" max="6403" width="13.140625" style="3" bestFit="1" customWidth="1"/>
    <col min="6404" max="6404" width="27.42578125" style="3" bestFit="1" customWidth="1"/>
    <col min="6405" max="6405" width="13.7109375" style="3" bestFit="1" customWidth="1"/>
    <col min="6406" max="6406" width="10.5703125" style="3" bestFit="1" customWidth="1"/>
    <col min="6407" max="6407" width="18.140625" style="3" bestFit="1" customWidth="1"/>
    <col min="6408" max="6656" width="9.140625" style="3"/>
    <col min="6657" max="6657" width="5.42578125" style="3" bestFit="1" customWidth="1"/>
    <col min="6658" max="6658" width="67" style="3" bestFit="1" customWidth="1"/>
    <col min="6659" max="6659" width="13.140625" style="3" bestFit="1" customWidth="1"/>
    <col min="6660" max="6660" width="27.42578125" style="3" bestFit="1" customWidth="1"/>
    <col min="6661" max="6661" width="13.7109375" style="3" bestFit="1" customWidth="1"/>
    <col min="6662" max="6662" width="10.5703125" style="3" bestFit="1" customWidth="1"/>
    <col min="6663" max="6663" width="18.140625" style="3" bestFit="1" customWidth="1"/>
    <col min="6664" max="6912" width="9.140625" style="3"/>
    <col min="6913" max="6913" width="5.42578125" style="3" bestFit="1" customWidth="1"/>
    <col min="6914" max="6914" width="67" style="3" bestFit="1" customWidth="1"/>
    <col min="6915" max="6915" width="13.140625" style="3" bestFit="1" customWidth="1"/>
    <col min="6916" max="6916" width="27.42578125" style="3" bestFit="1" customWidth="1"/>
    <col min="6917" max="6917" width="13.7109375" style="3" bestFit="1" customWidth="1"/>
    <col min="6918" max="6918" width="10.5703125" style="3" bestFit="1" customWidth="1"/>
    <col min="6919" max="6919" width="18.140625" style="3" bestFit="1" customWidth="1"/>
    <col min="6920" max="7168" width="9.140625" style="3"/>
    <col min="7169" max="7169" width="5.42578125" style="3" bestFit="1" customWidth="1"/>
    <col min="7170" max="7170" width="67" style="3" bestFit="1" customWidth="1"/>
    <col min="7171" max="7171" width="13.140625" style="3" bestFit="1" customWidth="1"/>
    <col min="7172" max="7172" width="27.42578125" style="3" bestFit="1" customWidth="1"/>
    <col min="7173" max="7173" width="13.7109375" style="3" bestFit="1" customWidth="1"/>
    <col min="7174" max="7174" width="10.5703125" style="3" bestFit="1" customWidth="1"/>
    <col min="7175" max="7175" width="18.140625" style="3" bestFit="1" customWidth="1"/>
    <col min="7176" max="7424" width="9.140625" style="3"/>
    <col min="7425" max="7425" width="5.42578125" style="3" bestFit="1" customWidth="1"/>
    <col min="7426" max="7426" width="67" style="3" bestFit="1" customWidth="1"/>
    <col min="7427" max="7427" width="13.140625" style="3" bestFit="1" customWidth="1"/>
    <col min="7428" max="7428" width="27.42578125" style="3" bestFit="1" customWidth="1"/>
    <col min="7429" max="7429" width="13.7109375" style="3" bestFit="1" customWidth="1"/>
    <col min="7430" max="7430" width="10.5703125" style="3" bestFit="1" customWidth="1"/>
    <col min="7431" max="7431" width="18.140625" style="3" bestFit="1" customWidth="1"/>
    <col min="7432" max="7680" width="9.140625" style="3"/>
    <col min="7681" max="7681" width="5.42578125" style="3" bestFit="1" customWidth="1"/>
    <col min="7682" max="7682" width="67" style="3" bestFit="1" customWidth="1"/>
    <col min="7683" max="7683" width="13.140625" style="3" bestFit="1" customWidth="1"/>
    <col min="7684" max="7684" width="27.42578125" style="3" bestFit="1" customWidth="1"/>
    <col min="7685" max="7685" width="13.7109375" style="3" bestFit="1" customWidth="1"/>
    <col min="7686" max="7686" width="10.5703125" style="3" bestFit="1" customWidth="1"/>
    <col min="7687" max="7687" width="18.140625" style="3" bestFit="1" customWidth="1"/>
    <col min="7688" max="7936" width="9.140625" style="3"/>
    <col min="7937" max="7937" width="5.42578125" style="3" bestFit="1" customWidth="1"/>
    <col min="7938" max="7938" width="67" style="3" bestFit="1" customWidth="1"/>
    <col min="7939" max="7939" width="13.140625" style="3" bestFit="1" customWidth="1"/>
    <col min="7940" max="7940" width="27.42578125" style="3" bestFit="1" customWidth="1"/>
    <col min="7941" max="7941" width="13.7109375" style="3" bestFit="1" customWidth="1"/>
    <col min="7942" max="7942" width="10.5703125" style="3" bestFit="1" customWidth="1"/>
    <col min="7943" max="7943" width="18.140625" style="3" bestFit="1" customWidth="1"/>
    <col min="7944" max="8192" width="9.140625" style="3"/>
    <col min="8193" max="8193" width="5.42578125" style="3" bestFit="1" customWidth="1"/>
    <col min="8194" max="8194" width="67" style="3" bestFit="1" customWidth="1"/>
    <col min="8195" max="8195" width="13.140625" style="3" bestFit="1" customWidth="1"/>
    <col min="8196" max="8196" width="27.42578125" style="3" bestFit="1" customWidth="1"/>
    <col min="8197" max="8197" width="13.7109375" style="3" bestFit="1" customWidth="1"/>
    <col min="8198" max="8198" width="10.5703125" style="3" bestFit="1" customWidth="1"/>
    <col min="8199" max="8199" width="18.140625" style="3" bestFit="1" customWidth="1"/>
    <col min="8200" max="8448" width="9.140625" style="3"/>
    <col min="8449" max="8449" width="5.42578125" style="3" bestFit="1" customWidth="1"/>
    <col min="8450" max="8450" width="67" style="3" bestFit="1" customWidth="1"/>
    <col min="8451" max="8451" width="13.140625" style="3" bestFit="1" customWidth="1"/>
    <col min="8452" max="8452" width="27.42578125" style="3" bestFit="1" customWidth="1"/>
    <col min="8453" max="8453" width="13.7109375" style="3" bestFit="1" customWidth="1"/>
    <col min="8454" max="8454" width="10.5703125" style="3" bestFit="1" customWidth="1"/>
    <col min="8455" max="8455" width="18.140625" style="3" bestFit="1" customWidth="1"/>
    <col min="8456" max="8704" width="9.140625" style="3"/>
    <col min="8705" max="8705" width="5.42578125" style="3" bestFit="1" customWidth="1"/>
    <col min="8706" max="8706" width="67" style="3" bestFit="1" customWidth="1"/>
    <col min="8707" max="8707" width="13.140625" style="3" bestFit="1" customWidth="1"/>
    <col min="8708" max="8708" width="27.42578125" style="3" bestFit="1" customWidth="1"/>
    <col min="8709" max="8709" width="13.7109375" style="3" bestFit="1" customWidth="1"/>
    <col min="8710" max="8710" width="10.5703125" style="3" bestFit="1" customWidth="1"/>
    <col min="8711" max="8711" width="18.140625" style="3" bestFit="1" customWidth="1"/>
    <col min="8712" max="8960" width="9.140625" style="3"/>
    <col min="8961" max="8961" width="5.42578125" style="3" bestFit="1" customWidth="1"/>
    <col min="8962" max="8962" width="67" style="3" bestFit="1" customWidth="1"/>
    <col min="8963" max="8963" width="13.140625" style="3" bestFit="1" customWidth="1"/>
    <col min="8964" max="8964" width="27.42578125" style="3" bestFit="1" customWidth="1"/>
    <col min="8965" max="8965" width="13.7109375" style="3" bestFit="1" customWidth="1"/>
    <col min="8966" max="8966" width="10.5703125" style="3" bestFit="1" customWidth="1"/>
    <col min="8967" max="8967" width="18.140625" style="3" bestFit="1" customWidth="1"/>
    <col min="8968" max="9216" width="9.140625" style="3"/>
    <col min="9217" max="9217" width="5.42578125" style="3" bestFit="1" customWidth="1"/>
    <col min="9218" max="9218" width="67" style="3" bestFit="1" customWidth="1"/>
    <col min="9219" max="9219" width="13.140625" style="3" bestFit="1" customWidth="1"/>
    <col min="9220" max="9220" width="27.42578125" style="3" bestFit="1" customWidth="1"/>
    <col min="9221" max="9221" width="13.7109375" style="3" bestFit="1" customWidth="1"/>
    <col min="9222" max="9222" width="10.5703125" style="3" bestFit="1" customWidth="1"/>
    <col min="9223" max="9223" width="18.140625" style="3" bestFit="1" customWidth="1"/>
    <col min="9224" max="9472" width="9.140625" style="3"/>
    <col min="9473" max="9473" width="5.42578125" style="3" bestFit="1" customWidth="1"/>
    <col min="9474" max="9474" width="67" style="3" bestFit="1" customWidth="1"/>
    <col min="9475" max="9475" width="13.140625" style="3" bestFit="1" customWidth="1"/>
    <col min="9476" max="9476" width="27.42578125" style="3" bestFit="1" customWidth="1"/>
    <col min="9477" max="9477" width="13.7109375" style="3" bestFit="1" customWidth="1"/>
    <col min="9478" max="9478" width="10.5703125" style="3" bestFit="1" customWidth="1"/>
    <col min="9479" max="9479" width="18.140625" style="3" bestFit="1" customWidth="1"/>
    <col min="9480" max="9728" width="9.140625" style="3"/>
    <col min="9729" max="9729" width="5.42578125" style="3" bestFit="1" customWidth="1"/>
    <col min="9730" max="9730" width="67" style="3" bestFit="1" customWidth="1"/>
    <col min="9731" max="9731" width="13.140625" style="3" bestFit="1" customWidth="1"/>
    <col min="9732" max="9732" width="27.42578125" style="3" bestFit="1" customWidth="1"/>
    <col min="9733" max="9733" width="13.7109375" style="3" bestFit="1" customWidth="1"/>
    <col min="9734" max="9734" width="10.5703125" style="3" bestFit="1" customWidth="1"/>
    <col min="9735" max="9735" width="18.140625" style="3" bestFit="1" customWidth="1"/>
    <col min="9736" max="9984" width="9.140625" style="3"/>
    <col min="9985" max="9985" width="5.42578125" style="3" bestFit="1" customWidth="1"/>
    <col min="9986" max="9986" width="67" style="3" bestFit="1" customWidth="1"/>
    <col min="9987" max="9987" width="13.140625" style="3" bestFit="1" customWidth="1"/>
    <col min="9988" max="9988" width="27.42578125" style="3" bestFit="1" customWidth="1"/>
    <col min="9989" max="9989" width="13.7109375" style="3" bestFit="1" customWidth="1"/>
    <col min="9990" max="9990" width="10.5703125" style="3" bestFit="1" customWidth="1"/>
    <col min="9991" max="9991" width="18.140625" style="3" bestFit="1" customWidth="1"/>
    <col min="9992" max="10240" width="9.140625" style="3"/>
    <col min="10241" max="10241" width="5.42578125" style="3" bestFit="1" customWidth="1"/>
    <col min="10242" max="10242" width="67" style="3" bestFit="1" customWidth="1"/>
    <col min="10243" max="10243" width="13.140625" style="3" bestFit="1" customWidth="1"/>
    <col min="10244" max="10244" width="27.42578125" style="3" bestFit="1" customWidth="1"/>
    <col min="10245" max="10245" width="13.7109375" style="3" bestFit="1" customWidth="1"/>
    <col min="10246" max="10246" width="10.5703125" style="3" bestFit="1" customWidth="1"/>
    <col min="10247" max="10247" width="18.140625" style="3" bestFit="1" customWidth="1"/>
    <col min="10248" max="10496" width="9.140625" style="3"/>
    <col min="10497" max="10497" width="5.42578125" style="3" bestFit="1" customWidth="1"/>
    <col min="10498" max="10498" width="67" style="3" bestFit="1" customWidth="1"/>
    <col min="10499" max="10499" width="13.140625" style="3" bestFit="1" customWidth="1"/>
    <col min="10500" max="10500" width="27.42578125" style="3" bestFit="1" customWidth="1"/>
    <col min="10501" max="10501" width="13.7109375" style="3" bestFit="1" customWidth="1"/>
    <col min="10502" max="10502" width="10.5703125" style="3" bestFit="1" customWidth="1"/>
    <col min="10503" max="10503" width="18.140625" style="3" bestFit="1" customWidth="1"/>
    <col min="10504" max="10752" width="9.140625" style="3"/>
    <col min="10753" max="10753" width="5.42578125" style="3" bestFit="1" customWidth="1"/>
    <col min="10754" max="10754" width="67" style="3" bestFit="1" customWidth="1"/>
    <col min="10755" max="10755" width="13.140625" style="3" bestFit="1" customWidth="1"/>
    <col min="10756" max="10756" width="27.42578125" style="3" bestFit="1" customWidth="1"/>
    <col min="10757" max="10757" width="13.7109375" style="3" bestFit="1" customWidth="1"/>
    <col min="10758" max="10758" width="10.5703125" style="3" bestFit="1" customWidth="1"/>
    <col min="10759" max="10759" width="18.140625" style="3" bestFit="1" customWidth="1"/>
    <col min="10760" max="11008" width="9.140625" style="3"/>
    <col min="11009" max="11009" width="5.42578125" style="3" bestFit="1" customWidth="1"/>
    <col min="11010" max="11010" width="67" style="3" bestFit="1" customWidth="1"/>
    <col min="11011" max="11011" width="13.140625" style="3" bestFit="1" customWidth="1"/>
    <col min="11012" max="11012" width="27.42578125" style="3" bestFit="1" customWidth="1"/>
    <col min="11013" max="11013" width="13.7109375" style="3" bestFit="1" customWidth="1"/>
    <col min="11014" max="11014" width="10.5703125" style="3" bestFit="1" customWidth="1"/>
    <col min="11015" max="11015" width="18.140625" style="3" bestFit="1" customWidth="1"/>
    <col min="11016" max="11264" width="9.140625" style="3"/>
    <col min="11265" max="11265" width="5.42578125" style="3" bestFit="1" customWidth="1"/>
    <col min="11266" max="11266" width="67" style="3" bestFit="1" customWidth="1"/>
    <col min="11267" max="11267" width="13.140625" style="3" bestFit="1" customWidth="1"/>
    <col min="11268" max="11268" width="27.42578125" style="3" bestFit="1" customWidth="1"/>
    <col min="11269" max="11269" width="13.7109375" style="3" bestFit="1" customWidth="1"/>
    <col min="11270" max="11270" width="10.5703125" style="3" bestFit="1" customWidth="1"/>
    <col min="11271" max="11271" width="18.140625" style="3" bestFit="1" customWidth="1"/>
    <col min="11272" max="11520" width="9.140625" style="3"/>
    <col min="11521" max="11521" width="5.42578125" style="3" bestFit="1" customWidth="1"/>
    <col min="11522" max="11522" width="67" style="3" bestFit="1" customWidth="1"/>
    <col min="11523" max="11523" width="13.140625" style="3" bestFit="1" customWidth="1"/>
    <col min="11524" max="11524" width="27.42578125" style="3" bestFit="1" customWidth="1"/>
    <col min="11525" max="11525" width="13.7109375" style="3" bestFit="1" customWidth="1"/>
    <col min="11526" max="11526" width="10.5703125" style="3" bestFit="1" customWidth="1"/>
    <col min="11527" max="11527" width="18.140625" style="3" bestFit="1" customWidth="1"/>
    <col min="11528" max="11776" width="9.140625" style="3"/>
    <col min="11777" max="11777" width="5.42578125" style="3" bestFit="1" customWidth="1"/>
    <col min="11778" max="11778" width="67" style="3" bestFit="1" customWidth="1"/>
    <col min="11779" max="11779" width="13.140625" style="3" bestFit="1" customWidth="1"/>
    <col min="11780" max="11780" width="27.42578125" style="3" bestFit="1" customWidth="1"/>
    <col min="11781" max="11781" width="13.7109375" style="3" bestFit="1" customWidth="1"/>
    <col min="11782" max="11782" width="10.5703125" style="3" bestFit="1" customWidth="1"/>
    <col min="11783" max="11783" width="18.140625" style="3" bestFit="1" customWidth="1"/>
    <col min="11784" max="12032" width="9.140625" style="3"/>
    <col min="12033" max="12033" width="5.42578125" style="3" bestFit="1" customWidth="1"/>
    <col min="12034" max="12034" width="67" style="3" bestFit="1" customWidth="1"/>
    <col min="12035" max="12035" width="13.140625" style="3" bestFit="1" customWidth="1"/>
    <col min="12036" max="12036" width="27.42578125" style="3" bestFit="1" customWidth="1"/>
    <col min="12037" max="12037" width="13.7109375" style="3" bestFit="1" customWidth="1"/>
    <col min="12038" max="12038" width="10.5703125" style="3" bestFit="1" customWidth="1"/>
    <col min="12039" max="12039" width="18.140625" style="3" bestFit="1" customWidth="1"/>
    <col min="12040" max="12288" width="9.140625" style="3"/>
    <col min="12289" max="12289" width="5.42578125" style="3" bestFit="1" customWidth="1"/>
    <col min="12290" max="12290" width="67" style="3" bestFit="1" customWidth="1"/>
    <col min="12291" max="12291" width="13.140625" style="3" bestFit="1" customWidth="1"/>
    <col min="12292" max="12292" width="27.42578125" style="3" bestFit="1" customWidth="1"/>
    <col min="12293" max="12293" width="13.7109375" style="3" bestFit="1" customWidth="1"/>
    <col min="12294" max="12294" width="10.5703125" style="3" bestFit="1" customWidth="1"/>
    <col min="12295" max="12295" width="18.140625" style="3" bestFit="1" customWidth="1"/>
    <col min="12296" max="12544" width="9.140625" style="3"/>
    <col min="12545" max="12545" width="5.42578125" style="3" bestFit="1" customWidth="1"/>
    <col min="12546" max="12546" width="67" style="3" bestFit="1" customWidth="1"/>
    <col min="12547" max="12547" width="13.140625" style="3" bestFit="1" customWidth="1"/>
    <col min="12548" max="12548" width="27.42578125" style="3" bestFit="1" customWidth="1"/>
    <col min="12549" max="12549" width="13.7109375" style="3" bestFit="1" customWidth="1"/>
    <col min="12550" max="12550" width="10.5703125" style="3" bestFit="1" customWidth="1"/>
    <col min="12551" max="12551" width="18.140625" style="3" bestFit="1" customWidth="1"/>
    <col min="12552" max="12800" width="9.140625" style="3"/>
    <col min="12801" max="12801" width="5.42578125" style="3" bestFit="1" customWidth="1"/>
    <col min="12802" max="12802" width="67" style="3" bestFit="1" customWidth="1"/>
    <col min="12803" max="12803" width="13.140625" style="3" bestFit="1" customWidth="1"/>
    <col min="12804" max="12804" width="27.42578125" style="3" bestFit="1" customWidth="1"/>
    <col min="12805" max="12805" width="13.7109375" style="3" bestFit="1" customWidth="1"/>
    <col min="12806" max="12806" width="10.5703125" style="3" bestFit="1" customWidth="1"/>
    <col min="12807" max="12807" width="18.140625" style="3" bestFit="1" customWidth="1"/>
    <col min="12808" max="13056" width="9.140625" style="3"/>
    <col min="13057" max="13057" width="5.42578125" style="3" bestFit="1" customWidth="1"/>
    <col min="13058" max="13058" width="67" style="3" bestFit="1" customWidth="1"/>
    <col min="13059" max="13059" width="13.140625" style="3" bestFit="1" customWidth="1"/>
    <col min="13060" max="13060" width="27.42578125" style="3" bestFit="1" customWidth="1"/>
    <col min="13061" max="13061" width="13.7109375" style="3" bestFit="1" customWidth="1"/>
    <col min="13062" max="13062" width="10.5703125" style="3" bestFit="1" customWidth="1"/>
    <col min="13063" max="13063" width="18.140625" style="3" bestFit="1" customWidth="1"/>
    <col min="13064" max="13312" width="9.140625" style="3"/>
    <col min="13313" max="13313" width="5.42578125" style="3" bestFit="1" customWidth="1"/>
    <col min="13314" max="13314" width="67" style="3" bestFit="1" customWidth="1"/>
    <col min="13315" max="13315" width="13.140625" style="3" bestFit="1" customWidth="1"/>
    <col min="13316" max="13316" width="27.42578125" style="3" bestFit="1" customWidth="1"/>
    <col min="13317" max="13317" width="13.7109375" style="3" bestFit="1" customWidth="1"/>
    <col min="13318" max="13318" width="10.5703125" style="3" bestFit="1" customWidth="1"/>
    <col min="13319" max="13319" width="18.140625" style="3" bestFit="1" customWidth="1"/>
    <col min="13320" max="13568" width="9.140625" style="3"/>
    <col min="13569" max="13569" width="5.42578125" style="3" bestFit="1" customWidth="1"/>
    <col min="13570" max="13570" width="67" style="3" bestFit="1" customWidth="1"/>
    <col min="13571" max="13571" width="13.140625" style="3" bestFit="1" customWidth="1"/>
    <col min="13572" max="13572" width="27.42578125" style="3" bestFit="1" customWidth="1"/>
    <col min="13573" max="13573" width="13.7109375" style="3" bestFit="1" customWidth="1"/>
    <col min="13574" max="13574" width="10.5703125" style="3" bestFit="1" customWidth="1"/>
    <col min="13575" max="13575" width="18.140625" style="3" bestFit="1" customWidth="1"/>
    <col min="13576" max="13824" width="9.140625" style="3"/>
    <col min="13825" max="13825" width="5.42578125" style="3" bestFit="1" customWidth="1"/>
    <col min="13826" max="13826" width="67" style="3" bestFit="1" customWidth="1"/>
    <col min="13827" max="13827" width="13.140625" style="3" bestFit="1" customWidth="1"/>
    <col min="13828" max="13828" width="27.42578125" style="3" bestFit="1" customWidth="1"/>
    <col min="13829" max="13829" width="13.7109375" style="3" bestFit="1" customWidth="1"/>
    <col min="13830" max="13830" width="10.5703125" style="3" bestFit="1" customWidth="1"/>
    <col min="13831" max="13831" width="18.140625" style="3" bestFit="1" customWidth="1"/>
    <col min="13832" max="14080" width="9.140625" style="3"/>
    <col min="14081" max="14081" width="5.42578125" style="3" bestFit="1" customWidth="1"/>
    <col min="14082" max="14082" width="67" style="3" bestFit="1" customWidth="1"/>
    <col min="14083" max="14083" width="13.140625" style="3" bestFit="1" customWidth="1"/>
    <col min="14084" max="14084" width="27.42578125" style="3" bestFit="1" customWidth="1"/>
    <col min="14085" max="14085" width="13.7109375" style="3" bestFit="1" customWidth="1"/>
    <col min="14086" max="14086" width="10.5703125" style="3" bestFit="1" customWidth="1"/>
    <col min="14087" max="14087" width="18.140625" style="3" bestFit="1" customWidth="1"/>
    <col min="14088" max="14336" width="9.140625" style="3"/>
    <col min="14337" max="14337" width="5.42578125" style="3" bestFit="1" customWidth="1"/>
    <col min="14338" max="14338" width="67" style="3" bestFit="1" customWidth="1"/>
    <col min="14339" max="14339" width="13.140625" style="3" bestFit="1" customWidth="1"/>
    <col min="14340" max="14340" width="27.42578125" style="3" bestFit="1" customWidth="1"/>
    <col min="14341" max="14341" width="13.7109375" style="3" bestFit="1" customWidth="1"/>
    <col min="14342" max="14342" width="10.5703125" style="3" bestFit="1" customWidth="1"/>
    <col min="14343" max="14343" width="18.140625" style="3" bestFit="1" customWidth="1"/>
    <col min="14344" max="14592" width="9.140625" style="3"/>
    <col min="14593" max="14593" width="5.42578125" style="3" bestFit="1" customWidth="1"/>
    <col min="14594" max="14594" width="67" style="3" bestFit="1" customWidth="1"/>
    <col min="14595" max="14595" width="13.140625" style="3" bestFit="1" customWidth="1"/>
    <col min="14596" max="14596" width="27.42578125" style="3" bestFit="1" customWidth="1"/>
    <col min="14597" max="14597" width="13.7109375" style="3" bestFit="1" customWidth="1"/>
    <col min="14598" max="14598" width="10.5703125" style="3" bestFit="1" customWidth="1"/>
    <col min="14599" max="14599" width="18.140625" style="3" bestFit="1" customWidth="1"/>
    <col min="14600" max="14848" width="9.140625" style="3"/>
    <col min="14849" max="14849" width="5.42578125" style="3" bestFit="1" customWidth="1"/>
    <col min="14850" max="14850" width="67" style="3" bestFit="1" customWidth="1"/>
    <col min="14851" max="14851" width="13.140625" style="3" bestFit="1" customWidth="1"/>
    <col min="14852" max="14852" width="27.42578125" style="3" bestFit="1" customWidth="1"/>
    <col min="14853" max="14853" width="13.7109375" style="3" bestFit="1" customWidth="1"/>
    <col min="14854" max="14854" width="10.5703125" style="3" bestFit="1" customWidth="1"/>
    <col min="14855" max="14855" width="18.140625" style="3" bestFit="1" customWidth="1"/>
    <col min="14856" max="15104" width="9.140625" style="3"/>
    <col min="15105" max="15105" width="5.42578125" style="3" bestFit="1" customWidth="1"/>
    <col min="15106" max="15106" width="67" style="3" bestFit="1" customWidth="1"/>
    <col min="15107" max="15107" width="13.140625" style="3" bestFit="1" customWidth="1"/>
    <col min="15108" max="15108" width="27.42578125" style="3" bestFit="1" customWidth="1"/>
    <col min="15109" max="15109" width="13.7109375" style="3" bestFit="1" customWidth="1"/>
    <col min="15110" max="15110" width="10.5703125" style="3" bestFit="1" customWidth="1"/>
    <col min="15111" max="15111" width="18.140625" style="3" bestFit="1" customWidth="1"/>
    <col min="15112" max="15360" width="9.140625" style="3"/>
    <col min="15361" max="15361" width="5.42578125" style="3" bestFit="1" customWidth="1"/>
    <col min="15362" max="15362" width="67" style="3" bestFit="1" customWidth="1"/>
    <col min="15363" max="15363" width="13.140625" style="3" bestFit="1" customWidth="1"/>
    <col min="15364" max="15364" width="27.42578125" style="3" bestFit="1" customWidth="1"/>
    <col min="15365" max="15365" width="13.7109375" style="3" bestFit="1" customWidth="1"/>
    <col min="15366" max="15366" width="10.5703125" style="3" bestFit="1" customWidth="1"/>
    <col min="15367" max="15367" width="18.140625" style="3" bestFit="1" customWidth="1"/>
    <col min="15368" max="15616" width="9.140625" style="3"/>
    <col min="15617" max="15617" width="5.42578125" style="3" bestFit="1" customWidth="1"/>
    <col min="15618" max="15618" width="67" style="3" bestFit="1" customWidth="1"/>
    <col min="15619" max="15619" width="13.140625" style="3" bestFit="1" customWidth="1"/>
    <col min="15620" max="15620" width="27.42578125" style="3" bestFit="1" customWidth="1"/>
    <col min="15621" max="15621" width="13.7109375" style="3" bestFit="1" customWidth="1"/>
    <col min="15622" max="15622" width="10.5703125" style="3" bestFit="1" customWidth="1"/>
    <col min="15623" max="15623" width="18.140625" style="3" bestFit="1" customWidth="1"/>
    <col min="15624" max="15872" width="9.140625" style="3"/>
    <col min="15873" max="15873" width="5.42578125" style="3" bestFit="1" customWidth="1"/>
    <col min="15874" max="15874" width="67" style="3" bestFit="1" customWidth="1"/>
    <col min="15875" max="15875" width="13.140625" style="3" bestFit="1" customWidth="1"/>
    <col min="15876" max="15876" width="27.42578125" style="3" bestFit="1" customWidth="1"/>
    <col min="15877" max="15877" width="13.7109375" style="3" bestFit="1" customWidth="1"/>
    <col min="15878" max="15878" width="10.5703125" style="3" bestFit="1" customWidth="1"/>
    <col min="15879" max="15879" width="18.140625" style="3" bestFit="1" customWidth="1"/>
    <col min="15880" max="16128" width="9.140625" style="3"/>
    <col min="16129" max="16129" width="5.42578125" style="3" bestFit="1" customWidth="1"/>
    <col min="16130" max="16130" width="67" style="3" bestFit="1" customWidth="1"/>
    <col min="16131" max="16131" width="13.140625" style="3" bestFit="1" customWidth="1"/>
    <col min="16132" max="16132" width="27.42578125" style="3" bestFit="1" customWidth="1"/>
    <col min="16133" max="16133" width="13.7109375" style="3" bestFit="1" customWidth="1"/>
    <col min="16134" max="16134" width="10.5703125" style="3" bestFit="1" customWidth="1"/>
    <col min="16135" max="16135" width="18.140625" style="3" bestFit="1" customWidth="1"/>
    <col min="16136" max="16384" width="9.140625" style="3"/>
  </cols>
  <sheetData>
    <row r="1" spans="1:9">
      <c r="A1" s="1" t="s">
        <v>0</v>
      </c>
      <c r="B1" s="263" t="s">
        <v>1866</v>
      </c>
      <c r="C1" s="263"/>
      <c r="D1" s="263"/>
      <c r="E1" s="263"/>
    </row>
    <row r="2" spans="1:9" ht="13.5" thickBot="1"/>
    <row r="3" spans="1:9" ht="15">
      <c r="B3" s="69" t="s">
        <v>2450</v>
      </c>
      <c r="C3" s="282"/>
    </row>
    <row r="4" spans="1:9" ht="30">
      <c r="B4" s="71" t="s">
        <v>2451</v>
      </c>
      <c r="C4" s="283"/>
    </row>
    <row r="5" spans="1:9" ht="15">
      <c r="B5" s="70"/>
      <c r="C5" s="283"/>
    </row>
    <row r="6" spans="1:9" ht="15">
      <c r="B6" s="71" t="s">
        <v>2381</v>
      </c>
      <c r="C6" s="283"/>
    </row>
    <row r="7" spans="1:9" ht="15">
      <c r="B7" s="71" t="s">
        <v>2394</v>
      </c>
      <c r="C7" s="283"/>
    </row>
    <row r="8" spans="1:9" ht="30.75" thickBot="1">
      <c r="B8" s="72" t="s">
        <v>2452</v>
      </c>
      <c r="C8" s="284"/>
    </row>
    <row r="10" spans="1:9">
      <c r="B10" s="3" t="s">
        <v>2</v>
      </c>
    </row>
    <row r="12" spans="1:9">
      <c r="B12" s="5" t="s">
        <v>3</v>
      </c>
      <c r="C12" s="15" t="s">
        <v>4</v>
      </c>
      <c r="D12" s="5" t="s">
        <v>5</v>
      </c>
      <c r="E12" s="5" t="s">
        <v>6</v>
      </c>
      <c r="F12" s="7" t="s">
        <v>7</v>
      </c>
      <c r="G12" s="7" t="s">
        <v>8</v>
      </c>
      <c r="H12" s="7" t="s">
        <v>9</v>
      </c>
      <c r="I12" s="8" t="s">
        <v>10</v>
      </c>
    </row>
    <row r="13" spans="1:9">
      <c r="B13" s="8" t="s">
        <v>11</v>
      </c>
    </row>
    <row r="14" spans="1:9">
      <c r="B14" s="8" t="s">
        <v>12</v>
      </c>
    </row>
    <row r="15" spans="1:9">
      <c r="B15" s="3" t="s">
        <v>1572</v>
      </c>
      <c r="C15" s="14" t="s">
        <v>13</v>
      </c>
      <c r="D15" s="3" t="s">
        <v>14</v>
      </c>
      <c r="E15" s="3" t="s">
        <v>15</v>
      </c>
      <c r="F15" s="2">
        <v>4100000</v>
      </c>
      <c r="G15" s="2">
        <v>24507.75</v>
      </c>
      <c r="H15" s="2">
        <v>9.3000000000000007</v>
      </c>
    </row>
    <row r="16" spans="1:9">
      <c r="B16" s="3" t="s">
        <v>261</v>
      </c>
      <c r="C16" s="14" t="s">
        <v>13</v>
      </c>
      <c r="D16" s="3" t="s">
        <v>14</v>
      </c>
      <c r="E16" s="3" t="s">
        <v>18</v>
      </c>
      <c r="F16" s="2">
        <v>1500000</v>
      </c>
      <c r="G16" s="2">
        <v>23016</v>
      </c>
      <c r="H16" s="2">
        <v>8.73</v>
      </c>
    </row>
    <row r="17" spans="2:8">
      <c r="B17" s="3" t="s">
        <v>1571</v>
      </c>
      <c r="C17" s="14" t="s">
        <v>13</v>
      </c>
      <c r="D17" s="3" t="s">
        <v>21</v>
      </c>
      <c r="E17" s="3" t="s">
        <v>23</v>
      </c>
      <c r="F17" s="2">
        <v>1770000</v>
      </c>
      <c r="G17" s="2">
        <v>22183.41</v>
      </c>
      <c r="H17" s="2">
        <v>8.42</v>
      </c>
    </row>
    <row r="18" spans="2:8">
      <c r="B18" s="3" t="s">
        <v>19</v>
      </c>
      <c r="C18" s="14" t="s">
        <v>13</v>
      </c>
      <c r="D18" s="3" t="s">
        <v>14</v>
      </c>
      <c r="E18" s="3" t="s">
        <v>20</v>
      </c>
      <c r="F18" s="2">
        <v>5325000</v>
      </c>
      <c r="G18" s="2">
        <v>20775.490000000002</v>
      </c>
      <c r="H18" s="2">
        <v>7.88</v>
      </c>
    </row>
    <row r="19" spans="2:8">
      <c r="B19" s="3" t="s">
        <v>1573</v>
      </c>
      <c r="C19" s="14" t="s">
        <v>13</v>
      </c>
      <c r="D19" s="3" t="s">
        <v>16</v>
      </c>
      <c r="E19" s="3" t="s">
        <v>17</v>
      </c>
      <c r="F19" s="2">
        <v>870000</v>
      </c>
      <c r="G19" s="2">
        <v>18146.46</v>
      </c>
      <c r="H19" s="2">
        <v>6.88</v>
      </c>
    </row>
    <row r="20" spans="2:8">
      <c r="B20" s="3" t="s">
        <v>1545</v>
      </c>
      <c r="C20" s="14" t="s">
        <v>13</v>
      </c>
      <c r="D20" s="3" t="s">
        <v>24</v>
      </c>
      <c r="E20" s="3" t="s">
        <v>25</v>
      </c>
      <c r="F20" s="2">
        <v>2400000</v>
      </c>
      <c r="G20" s="2">
        <v>13351.2</v>
      </c>
      <c r="H20" s="2">
        <v>5.0599999999999996</v>
      </c>
    </row>
    <row r="21" spans="2:8">
      <c r="B21" s="3" t="s">
        <v>1570</v>
      </c>
      <c r="C21" s="14" t="s">
        <v>13</v>
      </c>
      <c r="D21" s="3" t="s">
        <v>14</v>
      </c>
      <c r="E21" s="3" t="s">
        <v>184</v>
      </c>
      <c r="F21" s="2">
        <v>1800000</v>
      </c>
      <c r="G21" s="2">
        <v>13046.4</v>
      </c>
      <c r="H21" s="2">
        <v>4.95</v>
      </c>
    </row>
    <row r="22" spans="2:8">
      <c r="B22" s="3" t="s">
        <v>2015</v>
      </c>
      <c r="C22" s="14" t="s">
        <v>13</v>
      </c>
      <c r="D22" s="3" t="s">
        <v>26</v>
      </c>
      <c r="E22" s="3" t="s">
        <v>27</v>
      </c>
      <c r="F22" s="2">
        <v>470000</v>
      </c>
      <c r="G22" s="2">
        <v>11935.18</v>
      </c>
      <c r="H22" s="2">
        <v>4.53</v>
      </c>
    </row>
    <row r="23" spans="2:8">
      <c r="B23" s="3" t="s">
        <v>1539</v>
      </c>
      <c r="C23" s="14" t="s">
        <v>13</v>
      </c>
      <c r="D23" s="3" t="s">
        <v>41</v>
      </c>
      <c r="E23" s="3" t="s">
        <v>42</v>
      </c>
      <c r="F23" s="2">
        <v>125000</v>
      </c>
      <c r="G23" s="2">
        <v>7643.75</v>
      </c>
      <c r="H23" s="2">
        <v>2.9</v>
      </c>
    </row>
    <row r="24" spans="2:8">
      <c r="B24" s="3" t="s">
        <v>2022</v>
      </c>
      <c r="C24" s="14" t="s">
        <v>13</v>
      </c>
      <c r="D24" s="3" t="s">
        <v>37</v>
      </c>
      <c r="E24" s="3" t="s">
        <v>38</v>
      </c>
      <c r="F24" s="2">
        <v>930000</v>
      </c>
      <c r="G24" s="2">
        <v>7499.52</v>
      </c>
      <c r="H24" s="2">
        <v>2.84</v>
      </c>
    </row>
    <row r="25" spans="2:8">
      <c r="B25" s="3" t="s">
        <v>2215</v>
      </c>
      <c r="C25" s="14" t="s">
        <v>13</v>
      </c>
      <c r="D25" s="3" t="s">
        <v>215</v>
      </c>
      <c r="E25" s="3" t="s">
        <v>418</v>
      </c>
      <c r="F25" s="2">
        <v>214000</v>
      </c>
      <c r="G25" s="2">
        <v>6917.98</v>
      </c>
      <c r="H25" s="2">
        <v>2.62</v>
      </c>
    </row>
    <row r="26" spans="2:8">
      <c r="B26" s="3" t="s">
        <v>2089</v>
      </c>
      <c r="C26" s="14" t="s">
        <v>13</v>
      </c>
      <c r="D26" s="3" t="s">
        <v>14</v>
      </c>
      <c r="E26" s="3" t="s">
        <v>35</v>
      </c>
      <c r="F26" s="2">
        <v>360000</v>
      </c>
      <c r="G26" s="2">
        <v>6409.26</v>
      </c>
      <c r="H26" s="2">
        <v>2.4300000000000002</v>
      </c>
    </row>
    <row r="27" spans="2:8">
      <c r="B27" s="3" t="s">
        <v>1540</v>
      </c>
      <c r="C27" s="14" t="s">
        <v>13</v>
      </c>
      <c r="D27" s="3" t="s">
        <v>43</v>
      </c>
      <c r="E27" s="3" t="s">
        <v>213</v>
      </c>
      <c r="F27" s="2">
        <v>180000</v>
      </c>
      <c r="G27" s="2">
        <v>6053.58</v>
      </c>
      <c r="H27" s="2">
        <v>2.2999999999999998</v>
      </c>
    </row>
    <row r="28" spans="2:8">
      <c r="B28" s="3" t="s">
        <v>1552</v>
      </c>
      <c r="C28" s="14" t="s">
        <v>13</v>
      </c>
      <c r="D28" s="3" t="s">
        <v>215</v>
      </c>
      <c r="E28" s="3" t="s">
        <v>311</v>
      </c>
      <c r="F28" s="2">
        <v>590000</v>
      </c>
      <c r="G28" s="2">
        <v>6007.09</v>
      </c>
      <c r="H28" s="2">
        <v>2.2799999999999998</v>
      </c>
    </row>
    <row r="29" spans="2:8">
      <c r="B29" s="3" t="s">
        <v>1560</v>
      </c>
      <c r="C29" s="14" t="s">
        <v>13</v>
      </c>
      <c r="D29" s="3" t="s">
        <v>28</v>
      </c>
      <c r="E29" s="3" t="s">
        <v>1559</v>
      </c>
      <c r="F29" s="2">
        <v>200000</v>
      </c>
      <c r="G29" s="2">
        <v>5989.8</v>
      </c>
      <c r="H29" s="2">
        <v>2.27</v>
      </c>
    </row>
    <row r="30" spans="2:8">
      <c r="B30" s="3" t="s">
        <v>1527</v>
      </c>
      <c r="C30" s="14" t="s">
        <v>13</v>
      </c>
      <c r="D30" s="3" t="s">
        <v>43</v>
      </c>
      <c r="E30" s="3" t="s">
        <v>194</v>
      </c>
      <c r="F30" s="2">
        <v>750000</v>
      </c>
      <c r="G30" s="2">
        <v>5902.88</v>
      </c>
      <c r="H30" s="2">
        <v>2.2400000000000002</v>
      </c>
    </row>
    <row r="31" spans="2:8">
      <c r="B31" s="3" t="s">
        <v>2014</v>
      </c>
      <c r="C31" s="14" t="s">
        <v>13</v>
      </c>
      <c r="D31" s="3" t="s">
        <v>39</v>
      </c>
      <c r="E31" s="3" t="s">
        <v>40</v>
      </c>
      <c r="F31" s="2">
        <v>390000</v>
      </c>
      <c r="G31" s="2">
        <v>5625.75</v>
      </c>
      <c r="H31" s="2">
        <v>2.13</v>
      </c>
    </row>
    <row r="32" spans="2:8">
      <c r="B32" s="3" t="s">
        <v>2257</v>
      </c>
      <c r="C32" s="14" t="s">
        <v>13</v>
      </c>
      <c r="D32" s="3" t="s">
        <v>43</v>
      </c>
      <c r="E32" s="3" t="s">
        <v>1812</v>
      </c>
      <c r="F32" s="2">
        <v>920000</v>
      </c>
      <c r="G32" s="2">
        <v>5394.88</v>
      </c>
      <c r="H32" s="2">
        <v>2.0499999999999998</v>
      </c>
    </row>
    <row r="33" spans="2:8">
      <c r="B33" s="3" t="s">
        <v>2058</v>
      </c>
      <c r="C33" s="14" t="s">
        <v>13</v>
      </c>
      <c r="D33" s="3" t="s">
        <v>16</v>
      </c>
      <c r="E33" s="3" t="s">
        <v>191</v>
      </c>
      <c r="F33" s="2">
        <v>1000000</v>
      </c>
      <c r="G33" s="2">
        <v>4498.5</v>
      </c>
      <c r="H33" s="2">
        <v>1.71</v>
      </c>
    </row>
    <row r="34" spans="2:8">
      <c r="B34" s="3" t="s">
        <v>2013</v>
      </c>
      <c r="C34" s="14" t="s">
        <v>13</v>
      </c>
      <c r="D34" s="3" t="s">
        <v>43</v>
      </c>
      <c r="E34" s="3" t="s">
        <v>197</v>
      </c>
      <c r="F34" s="2">
        <v>700000</v>
      </c>
      <c r="G34" s="2">
        <v>4162.2</v>
      </c>
      <c r="H34" s="2">
        <v>1.58</v>
      </c>
    </row>
    <row r="35" spans="2:8">
      <c r="B35" s="3" t="s">
        <v>2042</v>
      </c>
      <c r="C35" s="14" t="s">
        <v>13</v>
      </c>
      <c r="D35" s="3" t="s">
        <v>215</v>
      </c>
      <c r="E35" s="3" t="s">
        <v>298</v>
      </c>
      <c r="F35" s="2">
        <v>260000</v>
      </c>
      <c r="G35" s="2">
        <v>3739.32</v>
      </c>
      <c r="H35" s="2">
        <v>1.42</v>
      </c>
    </row>
    <row r="36" spans="2:8">
      <c r="B36" s="3" t="s">
        <v>2065</v>
      </c>
      <c r="C36" s="14" t="s">
        <v>13</v>
      </c>
      <c r="D36" s="3" t="s">
        <v>16</v>
      </c>
      <c r="E36" s="3" t="s">
        <v>324</v>
      </c>
      <c r="F36" s="2">
        <v>1520000</v>
      </c>
      <c r="G36" s="2">
        <v>3685.24</v>
      </c>
      <c r="H36" s="2">
        <v>1.4</v>
      </c>
    </row>
    <row r="37" spans="2:8">
      <c r="B37" s="3" t="s">
        <v>2076</v>
      </c>
      <c r="C37" s="14" t="s">
        <v>13</v>
      </c>
      <c r="D37" s="3" t="s">
        <v>41</v>
      </c>
      <c r="E37" s="3" t="s">
        <v>333</v>
      </c>
      <c r="F37" s="2">
        <v>13500</v>
      </c>
      <c r="G37" s="2">
        <v>3577.73</v>
      </c>
      <c r="H37" s="2">
        <v>1.36</v>
      </c>
    </row>
    <row r="38" spans="2:8">
      <c r="B38" s="3" t="s">
        <v>2032</v>
      </c>
      <c r="C38" s="14" t="s">
        <v>13</v>
      </c>
      <c r="D38" s="3" t="s">
        <v>43</v>
      </c>
      <c r="E38" s="3" t="s">
        <v>287</v>
      </c>
      <c r="F38" s="2">
        <v>800000</v>
      </c>
      <c r="G38" s="2">
        <v>3481.6</v>
      </c>
      <c r="H38" s="2">
        <v>1.32</v>
      </c>
    </row>
    <row r="39" spans="2:8">
      <c r="B39" s="3" t="s">
        <v>2224</v>
      </c>
      <c r="C39" s="14" t="s">
        <v>13</v>
      </c>
      <c r="D39" s="3" t="s">
        <v>28</v>
      </c>
      <c r="E39" s="3" t="s">
        <v>195</v>
      </c>
      <c r="F39" s="2">
        <v>160100</v>
      </c>
      <c r="G39" s="2">
        <v>3455.12</v>
      </c>
      <c r="H39" s="2">
        <v>1.31</v>
      </c>
    </row>
    <row r="40" spans="2:8">
      <c r="B40" s="3" t="s">
        <v>2250</v>
      </c>
      <c r="C40" s="14" t="s">
        <v>13</v>
      </c>
      <c r="D40" s="3" t="s">
        <v>54</v>
      </c>
      <c r="E40" s="3" t="s">
        <v>55</v>
      </c>
      <c r="F40" s="2">
        <v>300000</v>
      </c>
      <c r="G40" s="2">
        <v>3241.35</v>
      </c>
      <c r="H40" s="2">
        <v>1.23</v>
      </c>
    </row>
    <row r="41" spans="2:8">
      <c r="B41" s="3" t="s">
        <v>2030</v>
      </c>
      <c r="C41" s="14" t="s">
        <v>13</v>
      </c>
      <c r="D41" s="3" t="s">
        <v>28</v>
      </c>
      <c r="E41" s="3" t="s">
        <v>285</v>
      </c>
      <c r="F41" s="2">
        <v>600000</v>
      </c>
      <c r="G41" s="2">
        <v>3018.6</v>
      </c>
      <c r="H41" s="2">
        <v>1.1499999999999999</v>
      </c>
    </row>
    <row r="42" spans="2:8">
      <c r="B42" s="3" t="s">
        <v>2068</v>
      </c>
      <c r="C42" s="14" t="s">
        <v>13</v>
      </c>
      <c r="D42" s="3" t="s">
        <v>215</v>
      </c>
      <c r="E42" s="3" t="s">
        <v>328</v>
      </c>
      <c r="F42" s="2">
        <v>260000</v>
      </c>
      <c r="G42" s="2">
        <v>2874.43</v>
      </c>
      <c r="H42" s="2">
        <v>1.0900000000000001</v>
      </c>
    </row>
    <row r="43" spans="2:8">
      <c r="B43" s="3" t="s">
        <v>2227</v>
      </c>
      <c r="C43" s="14" t="s">
        <v>13</v>
      </c>
      <c r="D43" s="3" t="s">
        <v>225</v>
      </c>
      <c r="E43" s="3" t="s">
        <v>435</v>
      </c>
      <c r="F43" s="2">
        <v>1330000</v>
      </c>
      <c r="G43" s="2">
        <v>2747.78</v>
      </c>
      <c r="H43" s="2">
        <v>1.04</v>
      </c>
    </row>
    <row r="44" spans="2:8">
      <c r="B44" s="3" t="s">
        <v>1551</v>
      </c>
      <c r="C44" s="14" t="s">
        <v>13</v>
      </c>
      <c r="D44" s="3" t="s">
        <v>47</v>
      </c>
      <c r="E44" s="3" t="s">
        <v>208</v>
      </c>
      <c r="F44" s="2">
        <v>197300</v>
      </c>
      <c r="G44" s="2">
        <v>2638.1</v>
      </c>
      <c r="H44" s="2">
        <v>1</v>
      </c>
    </row>
    <row r="45" spans="2:8">
      <c r="B45" s="3" t="s">
        <v>1568</v>
      </c>
      <c r="C45" s="14" t="s">
        <v>13</v>
      </c>
      <c r="D45" s="3" t="s">
        <v>21</v>
      </c>
      <c r="E45" s="3" t="s">
        <v>178</v>
      </c>
      <c r="F45" s="2">
        <v>255000</v>
      </c>
      <c r="G45" s="2">
        <v>2319.1</v>
      </c>
      <c r="H45" s="2">
        <v>0.88</v>
      </c>
    </row>
    <row r="46" spans="2:8">
      <c r="B46" s="3" t="s">
        <v>2258</v>
      </c>
      <c r="C46" s="14" t="s">
        <v>13</v>
      </c>
      <c r="D46" s="3" t="s">
        <v>225</v>
      </c>
      <c r="E46" s="3" t="s">
        <v>1632</v>
      </c>
      <c r="F46" s="2">
        <v>730000</v>
      </c>
      <c r="G46" s="2">
        <v>2115.91</v>
      </c>
      <c r="H46" s="2">
        <v>0.8</v>
      </c>
    </row>
    <row r="47" spans="2:8">
      <c r="B47" s="3" t="s">
        <v>2259</v>
      </c>
      <c r="C47" s="14" t="s">
        <v>13</v>
      </c>
      <c r="D47" s="3" t="s">
        <v>54</v>
      </c>
      <c r="E47" s="3" t="s">
        <v>1809</v>
      </c>
      <c r="F47" s="2">
        <v>120000</v>
      </c>
      <c r="G47" s="2">
        <v>1730.58</v>
      </c>
      <c r="H47" s="2">
        <v>0.66</v>
      </c>
    </row>
    <row r="48" spans="2:8">
      <c r="B48" s="3" t="s">
        <v>2260</v>
      </c>
      <c r="C48" s="14" t="s">
        <v>13</v>
      </c>
      <c r="D48" s="3" t="s">
        <v>47</v>
      </c>
      <c r="E48" s="3" t="s">
        <v>1634</v>
      </c>
      <c r="F48" s="2">
        <v>87757</v>
      </c>
      <c r="G48" s="2">
        <v>1596.52</v>
      </c>
      <c r="H48" s="2">
        <v>0.61</v>
      </c>
    </row>
    <row r="49" spans="2:8">
      <c r="B49" s="3" t="s">
        <v>2218</v>
      </c>
      <c r="C49" s="14" t="s">
        <v>13</v>
      </c>
      <c r="D49" s="3" t="s">
        <v>47</v>
      </c>
      <c r="E49" s="3" t="s">
        <v>61</v>
      </c>
      <c r="F49" s="2">
        <v>200000</v>
      </c>
      <c r="G49" s="2">
        <v>1575.5</v>
      </c>
      <c r="H49" s="2">
        <v>0.6</v>
      </c>
    </row>
    <row r="50" spans="2:8">
      <c r="B50" s="3" t="s">
        <v>2261</v>
      </c>
      <c r="C50" s="14" t="s">
        <v>13</v>
      </c>
      <c r="D50" s="3" t="s">
        <v>54</v>
      </c>
      <c r="E50" s="3" t="s">
        <v>1865</v>
      </c>
      <c r="F50" s="2">
        <v>270000</v>
      </c>
      <c r="G50" s="2">
        <v>1529.55</v>
      </c>
      <c r="H50" s="2">
        <v>0.57999999999999996</v>
      </c>
    </row>
    <row r="51" spans="2:8">
      <c r="B51" s="8" t="s">
        <v>64</v>
      </c>
      <c r="C51" s="16"/>
      <c r="D51" s="8"/>
      <c r="E51" s="8"/>
      <c r="F51" s="10"/>
      <c r="G51" s="10">
        <f>SUM(G12:G50)</f>
        <v>262393.51</v>
      </c>
      <c r="H51" s="10">
        <f>SUM(H12:H50)</f>
        <v>99.55</v>
      </c>
    </row>
    <row r="52" spans="2:8">
      <c r="B52" s="8" t="s">
        <v>427</v>
      </c>
      <c r="C52" s="16"/>
      <c r="D52" s="8"/>
      <c r="E52" s="8"/>
      <c r="F52" s="10"/>
      <c r="G52" s="10">
        <v>1457.19</v>
      </c>
      <c r="H52" s="10">
        <v>0.55000000000000004</v>
      </c>
    </row>
    <row r="53" spans="2:8">
      <c r="B53" s="8" t="s">
        <v>153</v>
      </c>
      <c r="C53" s="16"/>
      <c r="D53" s="8"/>
      <c r="E53" s="8"/>
      <c r="F53" s="10"/>
      <c r="G53" s="10">
        <v>263850.7</v>
      </c>
      <c r="H53" s="10">
        <v>100.09</v>
      </c>
    </row>
    <row r="54" spans="2:8">
      <c r="B54" s="8" t="s">
        <v>154</v>
      </c>
      <c r="C54" s="16"/>
      <c r="D54" s="8"/>
      <c r="E54" s="8"/>
      <c r="F54" s="10"/>
      <c r="G54" s="10">
        <v>-239.1166669999925</v>
      </c>
      <c r="H54" s="10">
        <v>-9.0000000000003411E-2</v>
      </c>
    </row>
    <row r="55" spans="2:8">
      <c r="B55" s="8" t="s">
        <v>155</v>
      </c>
      <c r="C55" s="16"/>
      <c r="D55" s="8"/>
      <c r="E55" s="8"/>
      <c r="F55" s="10"/>
      <c r="G55" s="10">
        <v>263611.58333300002</v>
      </c>
      <c r="H55" s="10">
        <v>100</v>
      </c>
    </row>
    <row r="56" spans="2:8">
      <c r="B56" s="8" t="s">
        <v>156</v>
      </c>
    </row>
    <row r="57" spans="2:8">
      <c r="B57" s="8" t="s">
        <v>157</v>
      </c>
    </row>
    <row r="58" spans="2:8">
      <c r="B58" s="8" t="s">
        <v>160</v>
      </c>
    </row>
    <row r="59" spans="2:8">
      <c r="B59" s="8" t="s">
        <v>161</v>
      </c>
    </row>
    <row r="60" spans="2:8">
      <c r="B60" s="8" t="s">
        <v>162</v>
      </c>
    </row>
    <row r="61" spans="2:8">
      <c r="B61" s="8" t="s">
        <v>1864</v>
      </c>
      <c r="C61" s="16"/>
    </row>
    <row r="62" spans="2:8">
      <c r="B62" s="8" t="s">
        <v>1863</v>
      </c>
      <c r="C62" s="16"/>
    </row>
    <row r="63" spans="2:8">
      <c r="B63" s="8" t="s">
        <v>1862</v>
      </c>
      <c r="C63" s="16"/>
    </row>
    <row r="64" spans="2:8">
      <c r="B64" s="8" t="s">
        <v>1861</v>
      </c>
      <c r="C64" s="16"/>
    </row>
    <row r="65" spans="2:3">
      <c r="B65" s="8" t="s">
        <v>1860</v>
      </c>
      <c r="C65" s="16"/>
    </row>
    <row r="66" spans="2:3">
      <c r="B66" s="8" t="s">
        <v>1859</v>
      </c>
      <c r="C66" s="16"/>
    </row>
    <row r="67" spans="2:3">
      <c r="B67" s="8" t="s">
        <v>1858</v>
      </c>
      <c r="C67" s="16"/>
    </row>
    <row r="68" spans="2:3">
      <c r="B68" s="8" t="s">
        <v>1857</v>
      </c>
      <c r="C68" s="16"/>
    </row>
    <row r="69" spans="2:3">
      <c r="B69" s="8" t="s">
        <v>1736</v>
      </c>
      <c r="C69" s="16"/>
    </row>
    <row r="70" spans="2:3">
      <c r="B70" s="8" t="s">
        <v>175</v>
      </c>
    </row>
    <row r="71" spans="2:3">
      <c r="B71" s="8" t="s">
        <v>176</v>
      </c>
    </row>
  </sheetData>
  <mergeCells count="2">
    <mergeCell ref="B1:E1"/>
    <mergeCell ref="C3:C8"/>
  </mergeCells>
  <hyperlinks>
    <hyperlink ref="A1" location="Index!A1" display="Index" xr:uid="{F6CE756E-A596-443E-97F2-034E34CEDB90}"/>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99E92-AE3C-46F7-8474-C6E11DE54A38}">
  <dimension ref="A1:I79"/>
  <sheetViews>
    <sheetView workbookViewId="0">
      <selection activeCell="B1" sqref="B1:E1"/>
    </sheetView>
  </sheetViews>
  <sheetFormatPr defaultRowHeight="12.75"/>
  <cols>
    <col min="1" max="1" width="5.42578125" style="3" bestFit="1" customWidth="1"/>
    <col min="2" max="2" width="67" style="3" bestFit="1" customWidth="1"/>
    <col min="3" max="3" width="24.85546875" style="14" customWidth="1"/>
    <col min="4" max="4" width="27.42578125" style="3" bestFit="1" customWidth="1"/>
    <col min="5" max="5" width="13.5703125" style="3" bestFit="1" customWidth="1"/>
    <col min="6" max="6" width="10.5703125" style="2" bestFit="1" customWidth="1"/>
    <col min="7" max="7" width="18.140625" style="2" bestFit="1" customWidth="1"/>
    <col min="8" max="8" width="9.140625" style="2" bestFit="1"/>
    <col min="9" max="256" width="9.140625" style="3"/>
    <col min="257" max="257" width="5.42578125" style="3" bestFit="1" customWidth="1"/>
    <col min="258" max="258" width="67" style="3" bestFit="1" customWidth="1"/>
    <col min="259" max="259" width="13.140625" style="3" bestFit="1" customWidth="1"/>
    <col min="260" max="260" width="27.42578125" style="3" bestFit="1" customWidth="1"/>
    <col min="261" max="261" width="13.5703125" style="3" bestFit="1" customWidth="1"/>
    <col min="262" max="262" width="10.5703125" style="3" bestFit="1" customWidth="1"/>
    <col min="263" max="263" width="18.140625" style="3" bestFit="1" customWidth="1"/>
    <col min="264" max="512" width="9.140625" style="3"/>
    <col min="513" max="513" width="5.42578125" style="3" bestFit="1" customWidth="1"/>
    <col min="514" max="514" width="67" style="3" bestFit="1" customWidth="1"/>
    <col min="515" max="515" width="13.140625" style="3" bestFit="1" customWidth="1"/>
    <col min="516" max="516" width="27.42578125" style="3" bestFit="1" customWidth="1"/>
    <col min="517" max="517" width="13.5703125" style="3" bestFit="1" customWidth="1"/>
    <col min="518" max="518" width="10.5703125" style="3" bestFit="1" customWidth="1"/>
    <col min="519" max="519" width="18.140625" style="3" bestFit="1" customWidth="1"/>
    <col min="520" max="768" width="9.140625" style="3"/>
    <col min="769" max="769" width="5.42578125" style="3" bestFit="1" customWidth="1"/>
    <col min="770" max="770" width="67" style="3" bestFit="1" customWidth="1"/>
    <col min="771" max="771" width="13.140625" style="3" bestFit="1" customWidth="1"/>
    <col min="772" max="772" width="27.42578125" style="3" bestFit="1" customWidth="1"/>
    <col min="773" max="773" width="13.5703125" style="3" bestFit="1" customWidth="1"/>
    <col min="774" max="774" width="10.5703125" style="3" bestFit="1" customWidth="1"/>
    <col min="775" max="775" width="18.140625" style="3" bestFit="1" customWidth="1"/>
    <col min="776" max="1024" width="9.140625" style="3"/>
    <col min="1025" max="1025" width="5.42578125" style="3" bestFit="1" customWidth="1"/>
    <col min="1026" max="1026" width="67" style="3" bestFit="1" customWidth="1"/>
    <col min="1027" max="1027" width="13.140625" style="3" bestFit="1" customWidth="1"/>
    <col min="1028" max="1028" width="27.42578125" style="3" bestFit="1" customWidth="1"/>
    <col min="1029" max="1029" width="13.5703125" style="3" bestFit="1" customWidth="1"/>
    <col min="1030" max="1030" width="10.5703125" style="3" bestFit="1" customWidth="1"/>
    <col min="1031" max="1031" width="18.140625" style="3" bestFit="1" customWidth="1"/>
    <col min="1032" max="1280" width="9.140625" style="3"/>
    <col min="1281" max="1281" width="5.42578125" style="3" bestFit="1" customWidth="1"/>
    <col min="1282" max="1282" width="67" style="3" bestFit="1" customWidth="1"/>
    <col min="1283" max="1283" width="13.140625" style="3" bestFit="1" customWidth="1"/>
    <col min="1284" max="1284" width="27.42578125" style="3" bestFit="1" customWidth="1"/>
    <col min="1285" max="1285" width="13.5703125" style="3" bestFit="1" customWidth="1"/>
    <col min="1286" max="1286" width="10.5703125" style="3" bestFit="1" customWidth="1"/>
    <col min="1287" max="1287" width="18.140625" style="3" bestFit="1" customWidth="1"/>
    <col min="1288" max="1536" width="9.140625" style="3"/>
    <col min="1537" max="1537" width="5.42578125" style="3" bestFit="1" customWidth="1"/>
    <col min="1538" max="1538" width="67" style="3" bestFit="1" customWidth="1"/>
    <col min="1539" max="1539" width="13.140625" style="3" bestFit="1" customWidth="1"/>
    <col min="1540" max="1540" width="27.42578125" style="3" bestFit="1" customWidth="1"/>
    <col min="1541" max="1541" width="13.5703125" style="3" bestFit="1" customWidth="1"/>
    <col min="1542" max="1542" width="10.5703125" style="3" bestFit="1" customWidth="1"/>
    <col min="1543" max="1543" width="18.140625" style="3" bestFit="1" customWidth="1"/>
    <col min="1544" max="1792" width="9.140625" style="3"/>
    <col min="1793" max="1793" width="5.42578125" style="3" bestFit="1" customWidth="1"/>
    <col min="1794" max="1794" width="67" style="3" bestFit="1" customWidth="1"/>
    <col min="1795" max="1795" width="13.140625" style="3" bestFit="1" customWidth="1"/>
    <col min="1796" max="1796" width="27.42578125" style="3" bestFit="1" customWidth="1"/>
    <col min="1797" max="1797" width="13.5703125" style="3" bestFit="1" customWidth="1"/>
    <col min="1798" max="1798" width="10.5703125" style="3" bestFit="1" customWidth="1"/>
    <col min="1799" max="1799" width="18.140625" style="3" bestFit="1" customWidth="1"/>
    <col min="1800" max="2048" width="9.140625" style="3"/>
    <col min="2049" max="2049" width="5.42578125" style="3" bestFit="1" customWidth="1"/>
    <col min="2050" max="2050" width="67" style="3" bestFit="1" customWidth="1"/>
    <col min="2051" max="2051" width="13.140625" style="3" bestFit="1" customWidth="1"/>
    <col min="2052" max="2052" width="27.42578125" style="3" bestFit="1" customWidth="1"/>
    <col min="2053" max="2053" width="13.5703125" style="3" bestFit="1" customWidth="1"/>
    <col min="2054" max="2054" width="10.5703125" style="3" bestFit="1" customWidth="1"/>
    <col min="2055" max="2055" width="18.140625" style="3" bestFit="1" customWidth="1"/>
    <col min="2056" max="2304" width="9.140625" style="3"/>
    <col min="2305" max="2305" width="5.42578125" style="3" bestFit="1" customWidth="1"/>
    <col min="2306" max="2306" width="67" style="3" bestFit="1" customWidth="1"/>
    <col min="2307" max="2307" width="13.140625" style="3" bestFit="1" customWidth="1"/>
    <col min="2308" max="2308" width="27.42578125" style="3" bestFit="1" customWidth="1"/>
    <col min="2309" max="2309" width="13.5703125" style="3" bestFit="1" customWidth="1"/>
    <col min="2310" max="2310" width="10.5703125" style="3" bestFit="1" customWidth="1"/>
    <col min="2311" max="2311" width="18.140625" style="3" bestFit="1" customWidth="1"/>
    <col min="2312" max="2560" width="9.140625" style="3"/>
    <col min="2561" max="2561" width="5.42578125" style="3" bestFit="1" customWidth="1"/>
    <col min="2562" max="2562" width="67" style="3" bestFit="1" customWidth="1"/>
    <col min="2563" max="2563" width="13.140625" style="3" bestFit="1" customWidth="1"/>
    <col min="2564" max="2564" width="27.42578125" style="3" bestFit="1" customWidth="1"/>
    <col min="2565" max="2565" width="13.5703125" style="3" bestFit="1" customWidth="1"/>
    <col min="2566" max="2566" width="10.5703125" style="3" bestFit="1" customWidth="1"/>
    <col min="2567" max="2567" width="18.140625" style="3" bestFit="1" customWidth="1"/>
    <col min="2568" max="2816" width="9.140625" style="3"/>
    <col min="2817" max="2817" width="5.42578125" style="3" bestFit="1" customWidth="1"/>
    <col min="2818" max="2818" width="67" style="3" bestFit="1" customWidth="1"/>
    <col min="2819" max="2819" width="13.140625" style="3" bestFit="1" customWidth="1"/>
    <col min="2820" max="2820" width="27.42578125" style="3" bestFit="1" customWidth="1"/>
    <col min="2821" max="2821" width="13.5703125" style="3" bestFit="1" customWidth="1"/>
    <col min="2822" max="2822" width="10.5703125" style="3" bestFit="1" customWidth="1"/>
    <col min="2823" max="2823" width="18.140625" style="3" bestFit="1" customWidth="1"/>
    <col min="2824" max="3072" width="9.140625" style="3"/>
    <col min="3073" max="3073" width="5.42578125" style="3" bestFit="1" customWidth="1"/>
    <col min="3074" max="3074" width="67" style="3" bestFit="1" customWidth="1"/>
    <col min="3075" max="3075" width="13.140625" style="3" bestFit="1" customWidth="1"/>
    <col min="3076" max="3076" width="27.42578125" style="3" bestFit="1" customWidth="1"/>
    <col min="3077" max="3077" width="13.5703125" style="3" bestFit="1" customWidth="1"/>
    <col min="3078" max="3078" width="10.5703125" style="3" bestFit="1" customWidth="1"/>
    <col min="3079" max="3079" width="18.140625" style="3" bestFit="1" customWidth="1"/>
    <col min="3080" max="3328" width="9.140625" style="3"/>
    <col min="3329" max="3329" width="5.42578125" style="3" bestFit="1" customWidth="1"/>
    <col min="3330" max="3330" width="67" style="3" bestFit="1" customWidth="1"/>
    <col min="3331" max="3331" width="13.140625" style="3" bestFit="1" customWidth="1"/>
    <col min="3332" max="3332" width="27.42578125" style="3" bestFit="1" customWidth="1"/>
    <col min="3333" max="3333" width="13.5703125" style="3" bestFit="1" customWidth="1"/>
    <col min="3334" max="3334" width="10.5703125" style="3" bestFit="1" customWidth="1"/>
    <col min="3335" max="3335" width="18.140625" style="3" bestFit="1" customWidth="1"/>
    <col min="3336" max="3584" width="9.140625" style="3"/>
    <col min="3585" max="3585" width="5.42578125" style="3" bestFit="1" customWidth="1"/>
    <col min="3586" max="3586" width="67" style="3" bestFit="1" customWidth="1"/>
    <col min="3587" max="3587" width="13.140625" style="3" bestFit="1" customWidth="1"/>
    <col min="3588" max="3588" width="27.42578125" style="3" bestFit="1" customWidth="1"/>
    <col min="3589" max="3589" width="13.5703125" style="3" bestFit="1" customWidth="1"/>
    <col min="3590" max="3590" width="10.5703125" style="3" bestFit="1" customWidth="1"/>
    <col min="3591" max="3591" width="18.140625" style="3" bestFit="1" customWidth="1"/>
    <col min="3592" max="3840" width="9.140625" style="3"/>
    <col min="3841" max="3841" width="5.42578125" style="3" bestFit="1" customWidth="1"/>
    <col min="3842" max="3842" width="67" style="3" bestFit="1" customWidth="1"/>
    <col min="3843" max="3843" width="13.140625" style="3" bestFit="1" customWidth="1"/>
    <col min="3844" max="3844" width="27.42578125" style="3" bestFit="1" customWidth="1"/>
    <col min="3845" max="3845" width="13.5703125" style="3" bestFit="1" customWidth="1"/>
    <col min="3846" max="3846" width="10.5703125" style="3" bestFit="1" customWidth="1"/>
    <col min="3847" max="3847" width="18.140625" style="3" bestFit="1" customWidth="1"/>
    <col min="3848" max="4096" width="9.140625" style="3"/>
    <col min="4097" max="4097" width="5.42578125" style="3" bestFit="1" customWidth="1"/>
    <col min="4098" max="4098" width="67" style="3" bestFit="1" customWidth="1"/>
    <col min="4099" max="4099" width="13.140625" style="3" bestFit="1" customWidth="1"/>
    <col min="4100" max="4100" width="27.42578125" style="3" bestFit="1" customWidth="1"/>
    <col min="4101" max="4101" width="13.5703125" style="3" bestFit="1" customWidth="1"/>
    <col min="4102" max="4102" width="10.5703125" style="3" bestFit="1" customWidth="1"/>
    <col min="4103" max="4103" width="18.140625" style="3" bestFit="1" customWidth="1"/>
    <col min="4104" max="4352" width="9.140625" style="3"/>
    <col min="4353" max="4353" width="5.42578125" style="3" bestFit="1" customWidth="1"/>
    <col min="4354" max="4354" width="67" style="3" bestFit="1" customWidth="1"/>
    <col min="4355" max="4355" width="13.140625" style="3" bestFit="1" customWidth="1"/>
    <col min="4356" max="4356" width="27.42578125" style="3" bestFit="1" customWidth="1"/>
    <col min="4357" max="4357" width="13.5703125" style="3" bestFit="1" customWidth="1"/>
    <col min="4358" max="4358" width="10.5703125" style="3" bestFit="1" customWidth="1"/>
    <col min="4359" max="4359" width="18.140625" style="3" bestFit="1" customWidth="1"/>
    <col min="4360" max="4608" width="9.140625" style="3"/>
    <col min="4609" max="4609" width="5.42578125" style="3" bestFit="1" customWidth="1"/>
    <col min="4610" max="4610" width="67" style="3" bestFit="1" customWidth="1"/>
    <col min="4611" max="4611" width="13.140625" style="3" bestFit="1" customWidth="1"/>
    <col min="4612" max="4612" width="27.42578125" style="3" bestFit="1" customWidth="1"/>
    <col min="4613" max="4613" width="13.5703125" style="3" bestFit="1" customWidth="1"/>
    <col min="4614" max="4614" width="10.5703125" style="3" bestFit="1" customWidth="1"/>
    <col min="4615" max="4615" width="18.140625" style="3" bestFit="1" customWidth="1"/>
    <col min="4616" max="4864" width="9.140625" style="3"/>
    <col min="4865" max="4865" width="5.42578125" style="3" bestFit="1" customWidth="1"/>
    <col min="4866" max="4866" width="67" style="3" bestFit="1" customWidth="1"/>
    <col min="4867" max="4867" width="13.140625" style="3" bestFit="1" customWidth="1"/>
    <col min="4868" max="4868" width="27.42578125" style="3" bestFit="1" customWidth="1"/>
    <col min="4869" max="4869" width="13.5703125" style="3" bestFit="1" customWidth="1"/>
    <col min="4870" max="4870" width="10.5703125" style="3" bestFit="1" customWidth="1"/>
    <col min="4871" max="4871" width="18.140625" style="3" bestFit="1" customWidth="1"/>
    <col min="4872" max="5120" width="9.140625" style="3"/>
    <col min="5121" max="5121" width="5.42578125" style="3" bestFit="1" customWidth="1"/>
    <col min="5122" max="5122" width="67" style="3" bestFit="1" customWidth="1"/>
    <col min="5123" max="5123" width="13.140625" style="3" bestFit="1" customWidth="1"/>
    <col min="5124" max="5124" width="27.42578125" style="3" bestFit="1" customWidth="1"/>
    <col min="5125" max="5125" width="13.5703125" style="3" bestFit="1" customWidth="1"/>
    <col min="5126" max="5126" width="10.5703125" style="3" bestFit="1" customWidth="1"/>
    <col min="5127" max="5127" width="18.140625" style="3" bestFit="1" customWidth="1"/>
    <col min="5128" max="5376" width="9.140625" style="3"/>
    <col min="5377" max="5377" width="5.42578125" style="3" bestFit="1" customWidth="1"/>
    <col min="5378" max="5378" width="67" style="3" bestFit="1" customWidth="1"/>
    <col min="5379" max="5379" width="13.140625" style="3" bestFit="1" customWidth="1"/>
    <col min="5380" max="5380" width="27.42578125" style="3" bestFit="1" customWidth="1"/>
    <col min="5381" max="5381" width="13.5703125" style="3" bestFit="1" customWidth="1"/>
    <col min="5382" max="5382" width="10.5703125" style="3" bestFit="1" customWidth="1"/>
    <col min="5383" max="5383" width="18.140625" style="3" bestFit="1" customWidth="1"/>
    <col min="5384" max="5632" width="9.140625" style="3"/>
    <col min="5633" max="5633" width="5.42578125" style="3" bestFit="1" customWidth="1"/>
    <col min="5634" max="5634" width="67" style="3" bestFit="1" customWidth="1"/>
    <col min="5635" max="5635" width="13.140625" style="3" bestFit="1" customWidth="1"/>
    <col min="5636" max="5636" width="27.42578125" style="3" bestFit="1" customWidth="1"/>
    <col min="5637" max="5637" width="13.5703125" style="3" bestFit="1" customWidth="1"/>
    <col min="5638" max="5638" width="10.5703125" style="3" bestFit="1" customWidth="1"/>
    <col min="5639" max="5639" width="18.140625" style="3" bestFit="1" customWidth="1"/>
    <col min="5640" max="5888" width="9.140625" style="3"/>
    <col min="5889" max="5889" width="5.42578125" style="3" bestFit="1" customWidth="1"/>
    <col min="5890" max="5890" width="67" style="3" bestFit="1" customWidth="1"/>
    <col min="5891" max="5891" width="13.140625" style="3" bestFit="1" customWidth="1"/>
    <col min="5892" max="5892" width="27.42578125" style="3" bestFit="1" customWidth="1"/>
    <col min="5893" max="5893" width="13.5703125" style="3" bestFit="1" customWidth="1"/>
    <col min="5894" max="5894" width="10.5703125" style="3" bestFit="1" customWidth="1"/>
    <col min="5895" max="5895" width="18.140625" style="3" bestFit="1" customWidth="1"/>
    <col min="5896" max="6144" width="9.140625" style="3"/>
    <col min="6145" max="6145" width="5.42578125" style="3" bestFit="1" customWidth="1"/>
    <col min="6146" max="6146" width="67" style="3" bestFit="1" customWidth="1"/>
    <col min="6147" max="6147" width="13.140625" style="3" bestFit="1" customWidth="1"/>
    <col min="6148" max="6148" width="27.42578125" style="3" bestFit="1" customWidth="1"/>
    <col min="6149" max="6149" width="13.5703125" style="3" bestFit="1" customWidth="1"/>
    <col min="6150" max="6150" width="10.5703125" style="3" bestFit="1" customWidth="1"/>
    <col min="6151" max="6151" width="18.140625" style="3" bestFit="1" customWidth="1"/>
    <col min="6152" max="6400" width="9.140625" style="3"/>
    <col min="6401" max="6401" width="5.42578125" style="3" bestFit="1" customWidth="1"/>
    <col min="6402" max="6402" width="67" style="3" bestFit="1" customWidth="1"/>
    <col min="6403" max="6403" width="13.140625" style="3" bestFit="1" customWidth="1"/>
    <col min="6404" max="6404" width="27.42578125" style="3" bestFit="1" customWidth="1"/>
    <col min="6405" max="6405" width="13.5703125" style="3" bestFit="1" customWidth="1"/>
    <col min="6406" max="6406" width="10.5703125" style="3" bestFit="1" customWidth="1"/>
    <col min="6407" max="6407" width="18.140625" style="3" bestFit="1" customWidth="1"/>
    <col min="6408" max="6656" width="9.140625" style="3"/>
    <col min="6657" max="6657" width="5.42578125" style="3" bestFit="1" customWidth="1"/>
    <col min="6658" max="6658" width="67" style="3" bestFit="1" customWidth="1"/>
    <col min="6659" max="6659" width="13.140625" style="3" bestFit="1" customWidth="1"/>
    <col min="6660" max="6660" width="27.42578125" style="3" bestFit="1" customWidth="1"/>
    <col min="6661" max="6661" width="13.5703125" style="3" bestFit="1" customWidth="1"/>
    <col min="6662" max="6662" width="10.5703125" style="3" bestFit="1" customWidth="1"/>
    <col min="6663" max="6663" width="18.140625" style="3" bestFit="1" customWidth="1"/>
    <col min="6664" max="6912" width="9.140625" style="3"/>
    <col min="6913" max="6913" width="5.42578125" style="3" bestFit="1" customWidth="1"/>
    <col min="6914" max="6914" width="67" style="3" bestFit="1" customWidth="1"/>
    <col min="6915" max="6915" width="13.140625" style="3" bestFit="1" customWidth="1"/>
    <col min="6916" max="6916" width="27.42578125" style="3" bestFit="1" customWidth="1"/>
    <col min="6917" max="6917" width="13.5703125" style="3" bestFit="1" customWidth="1"/>
    <col min="6918" max="6918" width="10.5703125" style="3" bestFit="1" customWidth="1"/>
    <col min="6919" max="6919" width="18.140625" style="3" bestFit="1" customWidth="1"/>
    <col min="6920" max="7168" width="9.140625" style="3"/>
    <col min="7169" max="7169" width="5.42578125" style="3" bestFit="1" customWidth="1"/>
    <col min="7170" max="7170" width="67" style="3" bestFit="1" customWidth="1"/>
    <col min="7171" max="7171" width="13.140625" style="3" bestFit="1" customWidth="1"/>
    <col min="7172" max="7172" width="27.42578125" style="3" bestFit="1" customWidth="1"/>
    <col min="7173" max="7173" width="13.5703125" style="3" bestFit="1" customWidth="1"/>
    <col min="7174" max="7174" width="10.5703125" style="3" bestFit="1" customWidth="1"/>
    <col min="7175" max="7175" width="18.140625" style="3" bestFit="1" customWidth="1"/>
    <col min="7176" max="7424" width="9.140625" style="3"/>
    <col min="7425" max="7425" width="5.42578125" style="3" bestFit="1" customWidth="1"/>
    <col min="7426" max="7426" width="67" style="3" bestFit="1" customWidth="1"/>
    <col min="7427" max="7427" width="13.140625" style="3" bestFit="1" customWidth="1"/>
    <col min="7428" max="7428" width="27.42578125" style="3" bestFit="1" customWidth="1"/>
    <col min="7429" max="7429" width="13.5703125" style="3" bestFit="1" customWidth="1"/>
    <col min="7430" max="7430" width="10.5703125" style="3" bestFit="1" customWidth="1"/>
    <col min="7431" max="7431" width="18.140625" style="3" bestFit="1" customWidth="1"/>
    <col min="7432" max="7680" width="9.140625" style="3"/>
    <col min="7681" max="7681" width="5.42578125" style="3" bestFit="1" customWidth="1"/>
    <col min="7682" max="7682" width="67" style="3" bestFit="1" customWidth="1"/>
    <col min="7683" max="7683" width="13.140625" style="3" bestFit="1" customWidth="1"/>
    <col min="7684" max="7684" width="27.42578125" style="3" bestFit="1" customWidth="1"/>
    <col min="7685" max="7685" width="13.5703125" style="3" bestFit="1" customWidth="1"/>
    <col min="7686" max="7686" width="10.5703125" style="3" bestFit="1" customWidth="1"/>
    <col min="7687" max="7687" width="18.140625" style="3" bestFit="1" customWidth="1"/>
    <col min="7688" max="7936" width="9.140625" style="3"/>
    <col min="7937" max="7937" width="5.42578125" style="3" bestFit="1" customWidth="1"/>
    <col min="7938" max="7938" width="67" style="3" bestFit="1" customWidth="1"/>
    <col min="7939" max="7939" width="13.140625" style="3" bestFit="1" customWidth="1"/>
    <col min="7940" max="7940" width="27.42578125" style="3" bestFit="1" customWidth="1"/>
    <col min="7941" max="7941" width="13.5703125" style="3" bestFit="1" customWidth="1"/>
    <col min="7942" max="7942" width="10.5703125" style="3" bestFit="1" customWidth="1"/>
    <col min="7943" max="7943" width="18.140625" style="3" bestFit="1" customWidth="1"/>
    <col min="7944" max="8192" width="9.140625" style="3"/>
    <col min="8193" max="8193" width="5.42578125" style="3" bestFit="1" customWidth="1"/>
    <col min="8194" max="8194" width="67" style="3" bestFit="1" customWidth="1"/>
    <col min="8195" max="8195" width="13.140625" style="3" bestFit="1" customWidth="1"/>
    <col min="8196" max="8196" width="27.42578125" style="3" bestFit="1" customWidth="1"/>
    <col min="8197" max="8197" width="13.5703125" style="3" bestFit="1" customWidth="1"/>
    <col min="8198" max="8198" width="10.5703125" style="3" bestFit="1" customWidth="1"/>
    <col min="8199" max="8199" width="18.140625" style="3" bestFit="1" customWidth="1"/>
    <col min="8200" max="8448" width="9.140625" style="3"/>
    <col min="8449" max="8449" width="5.42578125" style="3" bestFit="1" customWidth="1"/>
    <col min="8450" max="8450" width="67" style="3" bestFit="1" customWidth="1"/>
    <col min="8451" max="8451" width="13.140625" style="3" bestFit="1" customWidth="1"/>
    <col min="8452" max="8452" width="27.42578125" style="3" bestFit="1" customWidth="1"/>
    <col min="8453" max="8453" width="13.5703125" style="3" bestFit="1" customWidth="1"/>
    <col min="8454" max="8454" width="10.5703125" style="3" bestFit="1" customWidth="1"/>
    <col min="8455" max="8455" width="18.140625" style="3" bestFit="1" customWidth="1"/>
    <col min="8456" max="8704" width="9.140625" style="3"/>
    <col min="8705" max="8705" width="5.42578125" style="3" bestFit="1" customWidth="1"/>
    <col min="8706" max="8706" width="67" style="3" bestFit="1" customWidth="1"/>
    <col min="8707" max="8707" width="13.140625" style="3" bestFit="1" customWidth="1"/>
    <col min="8708" max="8708" width="27.42578125" style="3" bestFit="1" customWidth="1"/>
    <col min="8709" max="8709" width="13.5703125" style="3" bestFit="1" customWidth="1"/>
    <col min="8710" max="8710" width="10.5703125" style="3" bestFit="1" customWidth="1"/>
    <col min="8711" max="8711" width="18.140625" style="3" bestFit="1" customWidth="1"/>
    <col min="8712" max="8960" width="9.140625" style="3"/>
    <col min="8961" max="8961" width="5.42578125" style="3" bestFit="1" customWidth="1"/>
    <col min="8962" max="8962" width="67" style="3" bestFit="1" customWidth="1"/>
    <col min="8963" max="8963" width="13.140625" style="3" bestFit="1" customWidth="1"/>
    <col min="8964" max="8964" width="27.42578125" style="3" bestFit="1" customWidth="1"/>
    <col min="8965" max="8965" width="13.5703125" style="3" bestFit="1" customWidth="1"/>
    <col min="8966" max="8966" width="10.5703125" style="3" bestFit="1" customWidth="1"/>
    <col min="8967" max="8967" width="18.140625" style="3" bestFit="1" customWidth="1"/>
    <col min="8968" max="9216" width="9.140625" style="3"/>
    <col min="9217" max="9217" width="5.42578125" style="3" bestFit="1" customWidth="1"/>
    <col min="9218" max="9218" width="67" style="3" bestFit="1" customWidth="1"/>
    <col min="9219" max="9219" width="13.140625" style="3" bestFit="1" customWidth="1"/>
    <col min="9220" max="9220" width="27.42578125" style="3" bestFit="1" customWidth="1"/>
    <col min="9221" max="9221" width="13.5703125" style="3" bestFit="1" customWidth="1"/>
    <col min="9222" max="9222" width="10.5703125" style="3" bestFit="1" customWidth="1"/>
    <col min="9223" max="9223" width="18.140625" style="3" bestFit="1" customWidth="1"/>
    <col min="9224" max="9472" width="9.140625" style="3"/>
    <col min="9473" max="9473" width="5.42578125" style="3" bestFit="1" customWidth="1"/>
    <col min="9474" max="9474" width="67" style="3" bestFit="1" customWidth="1"/>
    <col min="9475" max="9475" width="13.140625" style="3" bestFit="1" customWidth="1"/>
    <col min="9476" max="9476" width="27.42578125" style="3" bestFit="1" customWidth="1"/>
    <col min="9477" max="9477" width="13.5703125" style="3" bestFit="1" customWidth="1"/>
    <col min="9478" max="9478" width="10.5703125" style="3" bestFit="1" customWidth="1"/>
    <col min="9479" max="9479" width="18.140625" style="3" bestFit="1" customWidth="1"/>
    <col min="9480" max="9728" width="9.140625" style="3"/>
    <col min="9729" max="9729" width="5.42578125" style="3" bestFit="1" customWidth="1"/>
    <col min="9730" max="9730" width="67" style="3" bestFit="1" customWidth="1"/>
    <col min="9731" max="9731" width="13.140625" style="3" bestFit="1" customWidth="1"/>
    <col min="9732" max="9732" width="27.42578125" style="3" bestFit="1" customWidth="1"/>
    <col min="9733" max="9733" width="13.5703125" style="3" bestFit="1" customWidth="1"/>
    <col min="9734" max="9734" width="10.5703125" style="3" bestFit="1" customWidth="1"/>
    <col min="9735" max="9735" width="18.140625" style="3" bestFit="1" customWidth="1"/>
    <col min="9736" max="9984" width="9.140625" style="3"/>
    <col min="9985" max="9985" width="5.42578125" style="3" bestFit="1" customWidth="1"/>
    <col min="9986" max="9986" width="67" style="3" bestFit="1" customWidth="1"/>
    <col min="9987" max="9987" width="13.140625" style="3" bestFit="1" customWidth="1"/>
    <col min="9988" max="9988" width="27.42578125" style="3" bestFit="1" customWidth="1"/>
    <col min="9989" max="9989" width="13.5703125" style="3" bestFit="1" customWidth="1"/>
    <col min="9990" max="9990" width="10.5703125" style="3" bestFit="1" customWidth="1"/>
    <col min="9991" max="9991" width="18.140625" style="3" bestFit="1" customWidth="1"/>
    <col min="9992" max="10240" width="9.140625" style="3"/>
    <col min="10241" max="10241" width="5.42578125" style="3" bestFit="1" customWidth="1"/>
    <col min="10242" max="10242" width="67" style="3" bestFit="1" customWidth="1"/>
    <col min="10243" max="10243" width="13.140625" style="3" bestFit="1" customWidth="1"/>
    <col min="10244" max="10244" width="27.42578125" style="3" bestFit="1" customWidth="1"/>
    <col min="10245" max="10245" width="13.5703125" style="3" bestFit="1" customWidth="1"/>
    <col min="10246" max="10246" width="10.5703125" style="3" bestFit="1" customWidth="1"/>
    <col min="10247" max="10247" width="18.140625" style="3" bestFit="1" customWidth="1"/>
    <col min="10248" max="10496" width="9.140625" style="3"/>
    <col min="10497" max="10497" width="5.42578125" style="3" bestFit="1" customWidth="1"/>
    <col min="10498" max="10498" width="67" style="3" bestFit="1" customWidth="1"/>
    <col min="10499" max="10499" width="13.140625" style="3" bestFit="1" customWidth="1"/>
    <col min="10500" max="10500" width="27.42578125" style="3" bestFit="1" customWidth="1"/>
    <col min="10501" max="10501" width="13.5703125" style="3" bestFit="1" customWidth="1"/>
    <col min="10502" max="10502" width="10.5703125" style="3" bestFit="1" customWidth="1"/>
    <col min="10503" max="10503" width="18.140625" style="3" bestFit="1" customWidth="1"/>
    <col min="10504" max="10752" width="9.140625" style="3"/>
    <col min="10753" max="10753" width="5.42578125" style="3" bestFit="1" customWidth="1"/>
    <col min="10754" max="10754" width="67" style="3" bestFit="1" customWidth="1"/>
    <col min="10755" max="10755" width="13.140625" style="3" bestFit="1" customWidth="1"/>
    <col min="10756" max="10756" width="27.42578125" style="3" bestFit="1" customWidth="1"/>
    <col min="10757" max="10757" width="13.5703125" style="3" bestFit="1" customWidth="1"/>
    <col min="10758" max="10758" width="10.5703125" style="3" bestFit="1" customWidth="1"/>
    <col min="10759" max="10759" width="18.140625" style="3" bestFit="1" customWidth="1"/>
    <col min="10760" max="11008" width="9.140625" style="3"/>
    <col min="11009" max="11009" width="5.42578125" style="3" bestFit="1" customWidth="1"/>
    <col min="11010" max="11010" width="67" style="3" bestFit="1" customWidth="1"/>
    <col min="11011" max="11011" width="13.140625" style="3" bestFit="1" customWidth="1"/>
    <col min="11012" max="11012" width="27.42578125" style="3" bestFit="1" customWidth="1"/>
    <col min="11013" max="11013" width="13.5703125" style="3" bestFit="1" customWidth="1"/>
    <col min="11014" max="11014" width="10.5703125" style="3" bestFit="1" customWidth="1"/>
    <col min="11015" max="11015" width="18.140625" style="3" bestFit="1" customWidth="1"/>
    <col min="11016" max="11264" width="9.140625" style="3"/>
    <col min="11265" max="11265" width="5.42578125" style="3" bestFit="1" customWidth="1"/>
    <col min="11266" max="11266" width="67" style="3" bestFit="1" customWidth="1"/>
    <col min="11267" max="11267" width="13.140625" style="3" bestFit="1" customWidth="1"/>
    <col min="11268" max="11268" width="27.42578125" style="3" bestFit="1" customWidth="1"/>
    <col min="11269" max="11269" width="13.5703125" style="3" bestFit="1" customWidth="1"/>
    <col min="11270" max="11270" width="10.5703125" style="3" bestFit="1" customWidth="1"/>
    <col min="11271" max="11271" width="18.140625" style="3" bestFit="1" customWidth="1"/>
    <col min="11272" max="11520" width="9.140625" style="3"/>
    <col min="11521" max="11521" width="5.42578125" style="3" bestFit="1" customWidth="1"/>
    <col min="11522" max="11522" width="67" style="3" bestFit="1" customWidth="1"/>
    <col min="11523" max="11523" width="13.140625" style="3" bestFit="1" customWidth="1"/>
    <col min="11524" max="11524" width="27.42578125" style="3" bestFit="1" customWidth="1"/>
    <col min="11525" max="11525" width="13.5703125" style="3" bestFit="1" customWidth="1"/>
    <col min="11526" max="11526" width="10.5703125" style="3" bestFit="1" customWidth="1"/>
    <col min="11527" max="11527" width="18.140625" style="3" bestFit="1" customWidth="1"/>
    <col min="11528" max="11776" width="9.140625" style="3"/>
    <col min="11777" max="11777" width="5.42578125" style="3" bestFit="1" customWidth="1"/>
    <col min="11778" max="11778" width="67" style="3" bestFit="1" customWidth="1"/>
    <col min="11779" max="11779" width="13.140625" style="3" bestFit="1" customWidth="1"/>
    <col min="11780" max="11780" width="27.42578125" style="3" bestFit="1" customWidth="1"/>
    <col min="11781" max="11781" width="13.5703125" style="3" bestFit="1" customWidth="1"/>
    <col min="11782" max="11782" width="10.5703125" style="3" bestFit="1" customWidth="1"/>
    <col min="11783" max="11783" width="18.140625" style="3" bestFit="1" customWidth="1"/>
    <col min="11784" max="12032" width="9.140625" style="3"/>
    <col min="12033" max="12033" width="5.42578125" style="3" bestFit="1" customWidth="1"/>
    <col min="12034" max="12034" width="67" style="3" bestFit="1" customWidth="1"/>
    <col min="12035" max="12035" width="13.140625" style="3" bestFit="1" customWidth="1"/>
    <col min="12036" max="12036" width="27.42578125" style="3" bestFit="1" customWidth="1"/>
    <col min="12037" max="12037" width="13.5703125" style="3" bestFit="1" customWidth="1"/>
    <col min="12038" max="12038" width="10.5703125" style="3" bestFit="1" customWidth="1"/>
    <col min="12039" max="12039" width="18.140625" style="3" bestFit="1" customWidth="1"/>
    <col min="12040" max="12288" width="9.140625" style="3"/>
    <col min="12289" max="12289" width="5.42578125" style="3" bestFit="1" customWidth="1"/>
    <col min="12290" max="12290" width="67" style="3" bestFit="1" customWidth="1"/>
    <col min="12291" max="12291" width="13.140625" style="3" bestFit="1" customWidth="1"/>
    <col min="12292" max="12292" width="27.42578125" style="3" bestFit="1" customWidth="1"/>
    <col min="12293" max="12293" width="13.5703125" style="3" bestFit="1" customWidth="1"/>
    <col min="12294" max="12294" width="10.5703125" style="3" bestFit="1" customWidth="1"/>
    <col min="12295" max="12295" width="18.140625" style="3" bestFit="1" customWidth="1"/>
    <col min="12296" max="12544" width="9.140625" style="3"/>
    <col min="12545" max="12545" width="5.42578125" style="3" bestFit="1" customWidth="1"/>
    <col min="12546" max="12546" width="67" style="3" bestFit="1" customWidth="1"/>
    <col min="12547" max="12547" width="13.140625" style="3" bestFit="1" customWidth="1"/>
    <col min="12548" max="12548" width="27.42578125" style="3" bestFit="1" customWidth="1"/>
    <col min="12549" max="12549" width="13.5703125" style="3" bestFit="1" customWidth="1"/>
    <col min="12550" max="12550" width="10.5703125" style="3" bestFit="1" customWidth="1"/>
    <col min="12551" max="12551" width="18.140625" style="3" bestFit="1" customWidth="1"/>
    <col min="12552" max="12800" width="9.140625" style="3"/>
    <col min="12801" max="12801" width="5.42578125" style="3" bestFit="1" customWidth="1"/>
    <col min="12802" max="12802" width="67" style="3" bestFit="1" customWidth="1"/>
    <col min="12803" max="12803" width="13.140625" style="3" bestFit="1" customWidth="1"/>
    <col min="12804" max="12804" width="27.42578125" style="3" bestFit="1" customWidth="1"/>
    <col min="12805" max="12805" width="13.5703125" style="3" bestFit="1" customWidth="1"/>
    <col min="12806" max="12806" width="10.5703125" style="3" bestFit="1" customWidth="1"/>
    <col min="12807" max="12807" width="18.140625" style="3" bestFit="1" customWidth="1"/>
    <col min="12808" max="13056" width="9.140625" style="3"/>
    <col min="13057" max="13057" width="5.42578125" style="3" bestFit="1" customWidth="1"/>
    <col min="13058" max="13058" width="67" style="3" bestFit="1" customWidth="1"/>
    <col min="13059" max="13059" width="13.140625" style="3" bestFit="1" customWidth="1"/>
    <col min="13060" max="13060" width="27.42578125" style="3" bestFit="1" customWidth="1"/>
    <col min="13061" max="13061" width="13.5703125" style="3" bestFit="1" customWidth="1"/>
    <col min="13062" max="13062" width="10.5703125" style="3" bestFit="1" customWidth="1"/>
    <col min="13063" max="13063" width="18.140625" style="3" bestFit="1" customWidth="1"/>
    <col min="13064" max="13312" width="9.140625" style="3"/>
    <col min="13313" max="13313" width="5.42578125" style="3" bestFit="1" customWidth="1"/>
    <col min="13314" max="13314" width="67" style="3" bestFit="1" customWidth="1"/>
    <col min="13315" max="13315" width="13.140625" style="3" bestFit="1" customWidth="1"/>
    <col min="13316" max="13316" width="27.42578125" style="3" bestFit="1" customWidth="1"/>
    <col min="13317" max="13317" width="13.5703125" style="3" bestFit="1" customWidth="1"/>
    <col min="13318" max="13318" width="10.5703125" style="3" bestFit="1" customWidth="1"/>
    <col min="13319" max="13319" width="18.140625" style="3" bestFit="1" customWidth="1"/>
    <col min="13320" max="13568" width="9.140625" style="3"/>
    <col min="13569" max="13569" width="5.42578125" style="3" bestFit="1" customWidth="1"/>
    <col min="13570" max="13570" width="67" style="3" bestFit="1" customWidth="1"/>
    <col min="13571" max="13571" width="13.140625" style="3" bestFit="1" customWidth="1"/>
    <col min="13572" max="13572" width="27.42578125" style="3" bestFit="1" customWidth="1"/>
    <col min="13573" max="13573" width="13.5703125" style="3" bestFit="1" customWidth="1"/>
    <col min="13574" max="13574" width="10.5703125" style="3" bestFit="1" customWidth="1"/>
    <col min="13575" max="13575" width="18.140625" style="3" bestFit="1" customWidth="1"/>
    <col min="13576" max="13824" width="9.140625" style="3"/>
    <col min="13825" max="13825" width="5.42578125" style="3" bestFit="1" customWidth="1"/>
    <col min="13826" max="13826" width="67" style="3" bestFit="1" customWidth="1"/>
    <col min="13827" max="13827" width="13.140625" style="3" bestFit="1" customWidth="1"/>
    <col min="13828" max="13828" width="27.42578125" style="3" bestFit="1" customWidth="1"/>
    <col min="13829" max="13829" width="13.5703125" style="3" bestFit="1" customWidth="1"/>
    <col min="13830" max="13830" width="10.5703125" style="3" bestFit="1" customWidth="1"/>
    <col min="13831" max="13831" width="18.140625" style="3" bestFit="1" customWidth="1"/>
    <col min="13832" max="14080" width="9.140625" style="3"/>
    <col min="14081" max="14081" width="5.42578125" style="3" bestFit="1" customWidth="1"/>
    <col min="14082" max="14082" width="67" style="3" bestFit="1" customWidth="1"/>
    <col min="14083" max="14083" width="13.140625" style="3" bestFit="1" customWidth="1"/>
    <col min="14084" max="14084" width="27.42578125" style="3" bestFit="1" customWidth="1"/>
    <col min="14085" max="14085" width="13.5703125" style="3" bestFit="1" customWidth="1"/>
    <col min="14086" max="14086" width="10.5703125" style="3" bestFit="1" customWidth="1"/>
    <col min="14087" max="14087" width="18.140625" style="3" bestFit="1" customWidth="1"/>
    <col min="14088" max="14336" width="9.140625" style="3"/>
    <col min="14337" max="14337" width="5.42578125" style="3" bestFit="1" customWidth="1"/>
    <col min="14338" max="14338" width="67" style="3" bestFit="1" customWidth="1"/>
    <col min="14339" max="14339" width="13.140625" style="3" bestFit="1" customWidth="1"/>
    <col min="14340" max="14340" width="27.42578125" style="3" bestFit="1" customWidth="1"/>
    <col min="14341" max="14341" width="13.5703125" style="3" bestFit="1" customWidth="1"/>
    <col min="14342" max="14342" width="10.5703125" style="3" bestFit="1" customWidth="1"/>
    <col min="14343" max="14343" width="18.140625" style="3" bestFit="1" customWidth="1"/>
    <col min="14344" max="14592" width="9.140625" style="3"/>
    <col min="14593" max="14593" width="5.42578125" style="3" bestFit="1" customWidth="1"/>
    <col min="14594" max="14594" width="67" style="3" bestFit="1" customWidth="1"/>
    <col min="14595" max="14595" width="13.140625" style="3" bestFit="1" customWidth="1"/>
    <col min="14596" max="14596" width="27.42578125" style="3" bestFit="1" customWidth="1"/>
    <col min="14597" max="14597" width="13.5703125" style="3" bestFit="1" customWidth="1"/>
    <col min="14598" max="14598" width="10.5703125" style="3" bestFit="1" customWidth="1"/>
    <col min="14599" max="14599" width="18.140625" style="3" bestFit="1" customWidth="1"/>
    <col min="14600" max="14848" width="9.140625" style="3"/>
    <col min="14849" max="14849" width="5.42578125" style="3" bestFit="1" customWidth="1"/>
    <col min="14850" max="14850" width="67" style="3" bestFit="1" customWidth="1"/>
    <col min="14851" max="14851" width="13.140625" style="3" bestFit="1" customWidth="1"/>
    <col min="14852" max="14852" width="27.42578125" style="3" bestFit="1" customWidth="1"/>
    <col min="14853" max="14853" width="13.5703125" style="3" bestFit="1" customWidth="1"/>
    <col min="14854" max="14854" width="10.5703125" style="3" bestFit="1" customWidth="1"/>
    <col min="14855" max="14855" width="18.140625" style="3" bestFit="1" customWidth="1"/>
    <col min="14856" max="15104" width="9.140625" style="3"/>
    <col min="15105" max="15105" width="5.42578125" style="3" bestFit="1" customWidth="1"/>
    <col min="15106" max="15106" width="67" style="3" bestFit="1" customWidth="1"/>
    <col min="15107" max="15107" width="13.140625" style="3" bestFit="1" customWidth="1"/>
    <col min="15108" max="15108" width="27.42578125" style="3" bestFit="1" customWidth="1"/>
    <col min="15109" max="15109" width="13.5703125" style="3" bestFit="1" customWidth="1"/>
    <col min="15110" max="15110" width="10.5703125" style="3" bestFit="1" customWidth="1"/>
    <col min="15111" max="15111" width="18.140625" style="3" bestFit="1" customWidth="1"/>
    <col min="15112" max="15360" width="9.140625" style="3"/>
    <col min="15361" max="15361" width="5.42578125" style="3" bestFit="1" customWidth="1"/>
    <col min="15362" max="15362" width="67" style="3" bestFit="1" customWidth="1"/>
    <col min="15363" max="15363" width="13.140625" style="3" bestFit="1" customWidth="1"/>
    <col min="15364" max="15364" width="27.42578125" style="3" bestFit="1" customWidth="1"/>
    <col min="15365" max="15365" width="13.5703125" style="3" bestFit="1" customWidth="1"/>
    <col min="15366" max="15366" width="10.5703125" style="3" bestFit="1" customWidth="1"/>
    <col min="15367" max="15367" width="18.140625" style="3" bestFit="1" customWidth="1"/>
    <col min="15368" max="15616" width="9.140625" style="3"/>
    <col min="15617" max="15617" width="5.42578125" style="3" bestFit="1" customWidth="1"/>
    <col min="15618" max="15618" width="67" style="3" bestFit="1" customWidth="1"/>
    <col min="15619" max="15619" width="13.140625" style="3" bestFit="1" customWidth="1"/>
    <col min="15620" max="15620" width="27.42578125" style="3" bestFit="1" customWidth="1"/>
    <col min="15621" max="15621" width="13.5703125" style="3" bestFit="1" customWidth="1"/>
    <col min="15622" max="15622" width="10.5703125" style="3" bestFit="1" customWidth="1"/>
    <col min="15623" max="15623" width="18.140625" style="3" bestFit="1" customWidth="1"/>
    <col min="15624" max="15872" width="9.140625" style="3"/>
    <col min="15873" max="15873" width="5.42578125" style="3" bestFit="1" customWidth="1"/>
    <col min="15874" max="15874" width="67" style="3" bestFit="1" customWidth="1"/>
    <col min="15875" max="15875" width="13.140625" style="3" bestFit="1" customWidth="1"/>
    <col min="15876" max="15876" width="27.42578125" style="3" bestFit="1" customWidth="1"/>
    <col min="15877" max="15877" width="13.5703125" style="3" bestFit="1" customWidth="1"/>
    <col min="15878" max="15878" width="10.5703125" style="3" bestFit="1" customWidth="1"/>
    <col min="15879" max="15879" width="18.140625" style="3" bestFit="1" customWidth="1"/>
    <col min="15880" max="16128" width="9.140625" style="3"/>
    <col min="16129" max="16129" width="5.42578125" style="3" bestFit="1" customWidth="1"/>
    <col min="16130" max="16130" width="67" style="3" bestFit="1" customWidth="1"/>
    <col min="16131" max="16131" width="13.140625" style="3" bestFit="1" customWidth="1"/>
    <col min="16132" max="16132" width="27.42578125" style="3" bestFit="1" customWidth="1"/>
    <col min="16133" max="16133" width="13.5703125" style="3" bestFit="1" customWidth="1"/>
    <col min="16134" max="16134" width="10.5703125" style="3" bestFit="1" customWidth="1"/>
    <col min="16135" max="16135" width="18.140625" style="3" bestFit="1" customWidth="1"/>
    <col min="16136" max="16384" width="9.140625" style="3"/>
  </cols>
  <sheetData>
    <row r="1" spans="1:9">
      <c r="A1" s="1" t="s">
        <v>0</v>
      </c>
      <c r="B1" s="263" t="s">
        <v>1846</v>
      </c>
      <c r="C1" s="263"/>
      <c r="D1" s="263"/>
      <c r="E1" s="263"/>
    </row>
    <row r="2" spans="1:9" ht="13.5" thickBot="1"/>
    <row r="3" spans="1:9" ht="15">
      <c r="B3" s="69" t="s">
        <v>2453</v>
      </c>
      <c r="C3" s="282"/>
    </row>
    <row r="4" spans="1:9" ht="30">
      <c r="B4" s="70" t="s">
        <v>2454</v>
      </c>
      <c r="C4" s="283"/>
    </row>
    <row r="5" spans="1:9" ht="15">
      <c r="B5" s="73"/>
      <c r="C5" s="283"/>
    </row>
    <row r="6" spans="1:9" ht="15">
      <c r="B6" s="70" t="s">
        <v>2381</v>
      </c>
      <c r="C6" s="283"/>
    </row>
    <row r="7" spans="1:9" ht="15">
      <c r="B7" s="71" t="s">
        <v>2455</v>
      </c>
      <c r="C7" s="283"/>
    </row>
    <row r="8" spans="1:9" ht="30.75" thickBot="1">
      <c r="B8" s="72" t="s">
        <v>2456</v>
      </c>
      <c r="C8" s="284"/>
    </row>
    <row r="10" spans="1:9">
      <c r="B10" s="3" t="s">
        <v>2</v>
      </c>
    </row>
    <row r="12" spans="1:9">
      <c r="B12" s="5" t="s">
        <v>3</v>
      </c>
      <c r="C12" s="15" t="s">
        <v>4</v>
      </c>
      <c r="D12" s="5" t="s">
        <v>5</v>
      </c>
      <c r="E12" s="5" t="s">
        <v>6</v>
      </c>
      <c r="F12" s="7" t="s">
        <v>7</v>
      </c>
      <c r="G12" s="7" t="s">
        <v>8</v>
      </c>
      <c r="H12" s="7" t="s">
        <v>9</v>
      </c>
      <c r="I12" s="8" t="s">
        <v>10</v>
      </c>
    </row>
    <row r="13" spans="1:9">
      <c r="B13" s="8" t="s">
        <v>11</v>
      </c>
    </row>
    <row r="14" spans="1:9">
      <c r="B14" s="8" t="s">
        <v>12</v>
      </c>
    </row>
    <row r="15" spans="1:9">
      <c r="B15" s="3" t="s">
        <v>261</v>
      </c>
      <c r="C15" s="14" t="s">
        <v>13</v>
      </c>
      <c r="D15" s="3" t="s">
        <v>14</v>
      </c>
      <c r="E15" s="3" t="s">
        <v>18</v>
      </c>
      <c r="F15" s="2">
        <v>981000</v>
      </c>
      <c r="G15" s="2">
        <v>15052.46</v>
      </c>
      <c r="H15" s="2">
        <v>8.3699999999999992</v>
      </c>
    </row>
    <row r="16" spans="1:9">
      <c r="B16" s="3" t="s">
        <v>1572</v>
      </c>
      <c r="C16" s="14" t="s">
        <v>13</v>
      </c>
      <c r="D16" s="3" t="s">
        <v>14</v>
      </c>
      <c r="E16" s="3" t="s">
        <v>15</v>
      </c>
      <c r="F16" s="2">
        <v>2435000</v>
      </c>
      <c r="G16" s="2">
        <v>14555.21</v>
      </c>
      <c r="H16" s="2">
        <v>8.09</v>
      </c>
    </row>
    <row r="17" spans="2:8">
      <c r="B17" s="3" t="s">
        <v>1573</v>
      </c>
      <c r="C17" s="14" t="s">
        <v>13</v>
      </c>
      <c r="D17" s="3" t="s">
        <v>16</v>
      </c>
      <c r="E17" s="3" t="s">
        <v>17</v>
      </c>
      <c r="F17" s="2">
        <v>677000</v>
      </c>
      <c r="G17" s="2">
        <v>14120.87</v>
      </c>
      <c r="H17" s="2">
        <v>7.85</v>
      </c>
    </row>
    <row r="18" spans="2:8">
      <c r="B18" s="3" t="s">
        <v>1571</v>
      </c>
      <c r="C18" s="14" t="s">
        <v>13</v>
      </c>
      <c r="D18" s="3" t="s">
        <v>21</v>
      </c>
      <c r="E18" s="3" t="s">
        <v>23</v>
      </c>
      <c r="F18" s="2">
        <v>556000</v>
      </c>
      <c r="G18" s="2">
        <v>6968.35</v>
      </c>
      <c r="H18" s="2">
        <v>3.87</v>
      </c>
    </row>
    <row r="19" spans="2:8">
      <c r="B19" s="3" t="s">
        <v>1569</v>
      </c>
      <c r="C19" s="14" t="s">
        <v>13</v>
      </c>
      <c r="D19" s="3" t="s">
        <v>28</v>
      </c>
      <c r="E19" s="3" t="s">
        <v>34</v>
      </c>
      <c r="F19" s="2">
        <v>3060000</v>
      </c>
      <c r="G19" s="2">
        <v>6237.81</v>
      </c>
      <c r="H19" s="2">
        <v>3.47</v>
      </c>
    </row>
    <row r="20" spans="2:8">
      <c r="B20" s="3" t="s">
        <v>1570</v>
      </c>
      <c r="C20" s="14" t="s">
        <v>13</v>
      </c>
      <c r="D20" s="3" t="s">
        <v>14</v>
      </c>
      <c r="E20" s="3" t="s">
        <v>184</v>
      </c>
      <c r="F20" s="2">
        <v>845000</v>
      </c>
      <c r="G20" s="2">
        <v>6124.56</v>
      </c>
      <c r="H20" s="2">
        <v>3.4</v>
      </c>
    </row>
    <row r="21" spans="2:8">
      <c r="B21" s="3" t="s">
        <v>1567</v>
      </c>
      <c r="C21" s="14" t="s">
        <v>13</v>
      </c>
      <c r="D21" s="3" t="s">
        <v>26</v>
      </c>
      <c r="E21" s="3" t="s">
        <v>1566</v>
      </c>
      <c r="F21" s="2">
        <v>518500</v>
      </c>
      <c r="G21" s="2">
        <v>5540.69</v>
      </c>
      <c r="H21" s="2">
        <v>3.08</v>
      </c>
    </row>
    <row r="22" spans="2:8">
      <c r="B22" s="3" t="s">
        <v>1568</v>
      </c>
      <c r="C22" s="14" t="s">
        <v>13</v>
      </c>
      <c r="D22" s="3" t="s">
        <v>21</v>
      </c>
      <c r="E22" s="3" t="s">
        <v>178</v>
      </c>
      <c r="F22" s="2">
        <v>557000</v>
      </c>
      <c r="G22" s="2">
        <v>5065.6400000000003</v>
      </c>
      <c r="H22" s="2">
        <v>2.82</v>
      </c>
    </row>
    <row r="23" spans="2:8">
      <c r="B23" s="3" t="s">
        <v>1547</v>
      </c>
      <c r="C23" s="14" t="s">
        <v>13</v>
      </c>
      <c r="D23" s="3" t="s">
        <v>41</v>
      </c>
      <c r="E23" s="3" t="s">
        <v>327</v>
      </c>
      <c r="F23" s="2">
        <v>1840000</v>
      </c>
      <c r="G23" s="2">
        <v>5032.3999999999996</v>
      </c>
      <c r="H23" s="2">
        <v>2.8</v>
      </c>
    </row>
    <row r="24" spans="2:8">
      <c r="B24" s="3" t="s">
        <v>1551</v>
      </c>
      <c r="C24" s="14" t="s">
        <v>13</v>
      </c>
      <c r="D24" s="3" t="s">
        <v>47</v>
      </c>
      <c r="E24" s="3" t="s">
        <v>208</v>
      </c>
      <c r="F24" s="2">
        <v>353000</v>
      </c>
      <c r="G24" s="2">
        <v>4719.96</v>
      </c>
      <c r="H24" s="2">
        <v>2.62</v>
      </c>
    </row>
    <row r="25" spans="2:8">
      <c r="B25" s="3" t="s">
        <v>1565</v>
      </c>
      <c r="C25" s="14" t="s">
        <v>13</v>
      </c>
      <c r="D25" s="3" t="s">
        <v>215</v>
      </c>
      <c r="E25" s="3" t="s">
        <v>1564</v>
      </c>
      <c r="F25" s="2">
        <v>23000</v>
      </c>
      <c r="G25" s="2">
        <v>4565.25</v>
      </c>
      <c r="H25" s="2">
        <v>2.54</v>
      </c>
    </row>
    <row r="26" spans="2:8">
      <c r="B26" s="3" t="s">
        <v>1562</v>
      </c>
      <c r="C26" s="14" t="s">
        <v>13</v>
      </c>
      <c r="D26" s="3" t="s">
        <v>21</v>
      </c>
      <c r="E26" s="3" t="s">
        <v>22</v>
      </c>
      <c r="F26" s="2">
        <v>150000</v>
      </c>
      <c r="G26" s="2">
        <v>4341.45</v>
      </c>
      <c r="H26" s="2">
        <v>2.41</v>
      </c>
    </row>
    <row r="27" spans="2:8">
      <c r="B27" s="3" t="s">
        <v>1563</v>
      </c>
      <c r="C27" s="14" t="s">
        <v>13</v>
      </c>
      <c r="D27" s="3" t="s">
        <v>43</v>
      </c>
      <c r="E27" s="3" t="s">
        <v>185</v>
      </c>
      <c r="F27" s="2">
        <v>96000</v>
      </c>
      <c r="G27" s="2">
        <v>4249.49</v>
      </c>
      <c r="H27" s="2">
        <v>2.36</v>
      </c>
    </row>
    <row r="28" spans="2:8">
      <c r="B28" s="3" t="s">
        <v>1556</v>
      </c>
      <c r="C28" s="14" t="s">
        <v>13</v>
      </c>
      <c r="D28" s="3" t="s">
        <v>206</v>
      </c>
      <c r="E28" s="3" t="s">
        <v>207</v>
      </c>
      <c r="F28" s="2">
        <v>18600</v>
      </c>
      <c r="G28" s="2">
        <v>4246.8900000000003</v>
      </c>
      <c r="H28" s="2">
        <v>2.36</v>
      </c>
    </row>
    <row r="29" spans="2:8">
      <c r="B29" s="3" t="s">
        <v>1561</v>
      </c>
      <c r="C29" s="14" t="s">
        <v>13</v>
      </c>
      <c r="D29" s="3" t="s">
        <v>28</v>
      </c>
      <c r="E29" s="3" t="s">
        <v>36</v>
      </c>
      <c r="F29" s="2">
        <v>190000</v>
      </c>
      <c r="G29" s="2">
        <v>4050.9</v>
      </c>
      <c r="H29" s="2">
        <v>2.25</v>
      </c>
    </row>
    <row r="30" spans="2:8">
      <c r="B30" s="3" t="s">
        <v>1546</v>
      </c>
      <c r="C30" s="14" t="s">
        <v>13</v>
      </c>
      <c r="D30" s="3" t="s">
        <v>54</v>
      </c>
      <c r="E30" s="3" t="s">
        <v>346</v>
      </c>
      <c r="F30" s="2">
        <v>4750</v>
      </c>
      <c r="G30" s="2">
        <v>4013.66</v>
      </c>
      <c r="H30" s="2">
        <v>2.23</v>
      </c>
    </row>
    <row r="31" spans="2:8">
      <c r="B31" s="3" t="s">
        <v>1560</v>
      </c>
      <c r="C31" s="14" t="s">
        <v>13</v>
      </c>
      <c r="D31" s="3" t="s">
        <v>28</v>
      </c>
      <c r="E31" s="3" t="s">
        <v>1559</v>
      </c>
      <c r="F31" s="2">
        <v>124000</v>
      </c>
      <c r="G31" s="2">
        <v>3713.68</v>
      </c>
      <c r="H31" s="2">
        <v>2.06</v>
      </c>
    </row>
    <row r="32" spans="2:8">
      <c r="B32" s="3" t="s">
        <v>1558</v>
      </c>
      <c r="C32" s="14" t="s">
        <v>13</v>
      </c>
      <c r="D32" s="3" t="s">
        <v>26</v>
      </c>
      <c r="E32" s="3" t="s">
        <v>304</v>
      </c>
      <c r="F32" s="2">
        <v>521000</v>
      </c>
      <c r="G32" s="2">
        <v>3650.39</v>
      </c>
      <c r="H32" s="2">
        <v>2.0299999999999998</v>
      </c>
    </row>
    <row r="33" spans="2:8">
      <c r="B33" s="3" t="s">
        <v>1557</v>
      </c>
      <c r="C33" s="14" t="s">
        <v>13</v>
      </c>
      <c r="D33" s="3" t="s">
        <v>28</v>
      </c>
      <c r="E33" s="3" t="s">
        <v>201</v>
      </c>
      <c r="F33" s="2">
        <v>599000</v>
      </c>
      <c r="G33" s="2">
        <v>3648.81</v>
      </c>
      <c r="H33" s="2">
        <v>2.0299999999999998</v>
      </c>
    </row>
    <row r="34" spans="2:8">
      <c r="B34" s="3" t="s">
        <v>1555</v>
      </c>
      <c r="C34" s="14" t="s">
        <v>13</v>
      </c>
      <c r="D34" s="3" t="s">
        <v>21</v>
      </c>
      <c r="E34" s="3" t="s">
        <v>303</v>
      </c>
      <c r="F34" s="2">
        <v>69300</v>
      </c>
      <c r="G34" s="2">
        <v>3402.87</v>
      </c>
      <c r="H34" s="2">
        <v>1.89</v>
      </c>
    </row>
    <row r="35" spans="2:8">
      <c r="B35" s="3" t="s">
        <v>1553</v>
      </c>
      <c r="C35" s="14" t="s">
        <v>13</v>
      </c>
      <c r="D35" s="3" t="s">
        <v>179</v>
      </c>
      <c r="E35" s="3" t="s">
        <v>181</v>
      </c>
      <c r="F35" s="2">
        <v>1580000</v>
      </c>
      <c r="G35" s="2">
        <v>3385.94</v>
      </c>
      <c r="H35" s="2">
        <v>1.88</v>
      </c>
    </row>
    <row r="36" spans="2:8">
      <c r="B36" s="3" t="s">
        <v>1554</v>
      </c>
      <c r="C36" s="14" t="s">
        <v>13</v>
      </c>
      <c r="D36" s="3" t="s">
        <v>215</v>
      </c>
      <c r="E36" s="3" t="s">
        <v>275</v>
      </c>
      <c r="F36" s="2">
        <v>237000</v>
      </c>
      <c r="G36" s="2">
        <v>3334.35</v>
      </c>
      <c r="H36" s="2">
        <v>1.85</v>
      </c>
    </row>
    <row r="37" spans="2:8">
      <c r="B37" s="3" t="s">
        <v>1552</v>
      </c>
      <c r="C37" s="14" t="s">
        <v>13</v>
      </c>
      <c r="D37" s="3" t="s">
        <v>215</v>
      </c>
      <c r="E37" s="3" t="s">
        <v>311</v>
      </c>
      <c r="F37" s="2">
        <v>312000</v>
      </c>
      <c r="G37" s="2">
        <v>3176.63</v>
      </c>
      <c r="H37" s="2">
        <v>1.77</v>
      </c>
    </row>
    <row r="38" spans="2:8">
      <c r="B38" s="3" t="s">
        <v>2266</v>
      </c>
      <c r="C38" s="14" t="s">
        <v>13</v>
      </c>
      <c r="D38" s="3" t="s">
        <v>43</v>
      </c>
      <c r="E38" s="3" t="s">
        <v>1590</v>
      </c>
      <c r="F38" s="2">
        <v>40800</v>
      </c>
      <c r="G38" s="2">
        <v>2733.25</v>
      </c>
      <c r="H38" s="2">
        <v>1.52</v>
      </c>
    </row>
    <row r="39" spans="2:8">
      <c r="B39" s="3" t="s">
        <v>2267</v>
      </c>
      <c r="C39" s="14" t="s">
        <v>13</v>
      </c>
      <c r="D39" s="3" t="s">
        <v>47</v>
      </c>
      <c r="E39" s="3" t="s">
        <v>423</v>
      </c>
      <c r="F39" s="2">
        <v>312100</v>
      </c>
      <c r="G39" s="2">
        <v>2718.86</v>
      </c>
      <c r="H39" s="2">
        <v>1.51</v>
      </c>
    </row>
    <row r="40" spans="2:8">
      <c r="B40" s="3" t="s">
        <v>1543</v>
      </c>
      <c r="C40" s="14" t="s">
        <v>13</v>
      </c>
      <c r="D40" s="3" t="s">
        <v>28</v>
      </c>
      <c r="E40" s="3" t="s">
        <v>1542</v>
      </c>
      <c r="F40" s="2">
        <v>485000</v>
      </c>
      <c r="G40" s="2">
        <v>2710.91</v>
      </c>
      <c r="H40" s="2">
        <v>1.51</v>
      </c>
    </row>
    <row r="41" spans="2:8">
      <c r="B41" s="3" t="s">
        <v>1545</v>
      </c>
      <c r="C41" s="14" t="s">
        <v>13</v>
      </c>
      <c r="D41" s="3" t="s">
        <v>24</v>
      </c>
      <c r="E41" s="3" t="s">
        <v>25</v>
      </c>
      <c r="F41" s="2">
        <v>479885</v>
      </c>
      <c r="G41" s="2">
        <v>2669.6</v>
      </c>
      <c r="H41" s="2">
        <v>1.48</v>
      </c>
    </row>
    <row r="42" spans="2:8">
      <c r="B42" s="3" t="s">
        <v>1518</v>
      </c>
      <c r="C42" s="14" t="s">
        <v>13</v>
      </c>
      <c r="D42" s="3" t="s">
        <v>37</v>
      </c>
      <c r="E42" s="3" t="s">
        <v>279</v>
      </c>
      <c r="F42" s="2">
        <v>102000</v>
      </c>
      <c r="G42" s="2">
        <v>2548.5700000000002</v>
      </c>
      <c r="H42" s="2">
        <v>1.42</v>
      </c>
    </row>
    <row r="43" spans="2:8">
      <c r="B43" s="3" t="s">
        <v>1537</v>
      </c>
      <c r="C43" s="14" t="s">
        <v>13</v>
      </c>
      <c r="D43" s="3" t="s">
        <v>43</v>
      </c>
      <c r="E43" s="3" t="s">
        <v>1536</v>
      </c>
      <c r="F43" s="2">
        <v>51000</v>
      </c>
      <c r="G43" s="2">
        <v>2321.39</v>
      </c>
      <c r="H43" s="2">
        <v>1.29</v>
      </c>
    </row>
    <row r="44" spans="2:8">
      <c r="B44" s="3" t="s">
        <v>1541</v>
      </c>
      <c r="C44" s="14" t="s">
        <v>13</v>
      </c>
      <c r="D44" s="3" t="s">
        <v>26</v>
      </c>
      <c r="E44" s="3" t="s">
        <v>200</v>
      </c>
      <c r="F44" s="2">
        <v>160000</v>
      </c>
      <c r="G44" s="2">
        <v>2281.6</v>
      </c>
      <c r="H44" s="2">
        <v>1.27</v>
      </c>
    </row>
    <row r="45" spans="2:8">
      <c r="B45" s="3" t="s">
        <v>19</v>
      </c>
      <c r="C45" s="14" t="s">
        <v>13</v>
      </c>
      <c r="D45" s="3" t="s">
        <v>14</v>
      </c>
      <c r="E45" s="3" t="s">
        <v>20</v>
      </c>
      <c r="F45" s="2">
        <v>575000</v>
      </c>
      <c r="G45" s="2">
        <v>2243.36</v>
      </c>
      <c r="H45" s="2">
        <v>1.25</v>
      </c>
    </row>
    <row r="46" spans="2:8">
      <c r="B46" s="3" t="s">
        <v>1548</v>
      </c>
      <c r="C46" s="14" t="s">
        <v>13</v>
      </c>
      <c r="D46" s="3" t="s">
        <v>21</v>
      </c>
      <c r="E46" s="3" t="s">
        <v>51</v>
      </c>
      <c r="F46" s="2">
        <v>73200</v>
      </c>
      <c r="G46" s="2">
        <v>2227.92</v>
      </c>
      <c r="H46" s="2">
        <v>1.24</v>
      </c>
    </row>
    <row r="47" spans="2:8">
      <c r="B47" s="3" t="s">
        <v>1538</v>
      </c>
      <c r="C47" s="14" t="s">
        <v>13</v>
      </c>
      <c r="D47" s="3" t="s">
        <v>62</v>
      </c>
      <c r="E47" s="3" t="s">
        <v>196</v>
      </c>
      <c r="F47" s="2">
        <v>42000</v>
      </c>
      <c r="G47" s="2">
        <v>2159.6999999999998</v>
      </c>
      <c r="H47" s="2">
        <v>1.2</v>
      </c>
    </row>
    <row r="48" spans="2:8">
      <c r="B48" s="3" t="s">
        <v>1539</v>
      </c>
      <c r="C48" s="14" t="s">
        <v>13</v>
      </c>
      <c r="D48" s="3" t="s">
        <v>41</v>
      </c>
      <c r="E48" s="3" t="s">
        <v>42</v>
      </c>
      <c r="F48" s="2">
        <v>33000</v>
      </c>
      <c r="G48" s="2">
        <v>2017.95</v>
      </c>
      <c r="H48" s="2">
        <v>1.1200000000000001</v>
      </c>
    </row>
    <row r="49" spans="2:8">
      <c r="B49" s="3" t="s">
        <v>1530</v>
      </c>
      <c r="C49" s="14" t="s">
        <v>13</v>
      </c>
      <c r="D49" s="3" t="s">
        <v>215</v>
      </c>
      <c r="E49" s="3" t="s">
        <v>1529</v>
      </c>
      <c r="F49" s="2">
        <v>76600</v>
      </c>
      <c r="G49" s="2">
        <v>1972.26</v>
      </c>
      <c r="H49" s="2">
        <v>1.1000000000000001</v>
      </c>
    </row>
    <row r="50" spans="2:8">
      <c r="B50" s="3" t="s">
        <v>1531</v>
      </c>
      <c r="C50" s="14" t="s">
        <v>13</v>
      </c>
      <c r="D50" s="3" t="s">
        <v>62</v>
      </c>
      <c r="E50" s="3" t="s">
        <v>63</v>
      </c>
      <c r="F50" s="2">
        <v>88000</v>
      </c>
      <c r="G50" s="2">
        <v>1915.85</v>
      </c>
      <c r="H50" s="2">
        <v>1.06</v>
      </c>
    </row>
    <row r="51" spans="2:8">
      <c r="B51" s="3" t="s">
        <v>1592</v>
      </c>
      <c r="C51" s="14" t="s">
        <v>13</v>
      </c>
      <c r="D51" s="3" t="s">
        <v>28</v>
      </c>
      <c r="E51" s="3" t="s">
        <v>1591</v>
      </c>
      <c r="F51" s="2">
        <v>420000</v>
      </c>
      <c r="G51" s="2">
        <v>1875.09</v>
      </c>
      <c r="H51" s="2">
        <v>1.04</v>
      </c>
    </row>
    <row r="52" spans="2:8">
      <c r="B52" s="3" t="s">
        <v>1528</v>
      </c>
      <c r="C52" s="14" t="s">
        <v>13</v>
      </c>
      <c r="D52" s="3" t="s">
        <v>37</v>
      </c>
      <c r="E52" s="3" t="s">
        <v>53</v>
      </c>
      <c r="F52" s="2">
        <v>27000</v>
      </c>
      <c r="G52" s="2">
        <v>1853.86</v>
      </c>
      <c r="H52" s="2">
        <v>1.03</v>
      </c>
    </row>
    <row r="53" spans="2:8">
      <c r="B53" s="3" t="s">
        <v>1524</v>
      </c>
      <c r="C53" s="14" t="s">
        <v>13</v>
      </c>
      <c r="D53" s="3" t="s">
        <v>62</v>
      </c>
      <c r="E53" s="3" t="s">
        <v>1523</v>
      </c>
      <c r="F53" s="2">
        <v>173000</v>
      </c>
      <c r="G53" s="2">
        <v>1837.61</v>
      </c>
      <c r="H53" s="2">
        <v>1.02</v>
      </c>
    </row>
    <row r="54" spans="2:8">
      <c r="B54" s="3" t="s">
        <v>1535</v>
      </c>
      <c r="C54" s="14" t="s">
        <v>13</v>
      </c>
      <c r="D54" s="3" t="s">
        <v>26</v>
      </c>
      <c r="E54" s="3" t="s">
        <v>202</v>
      </c>
      <c r="F54" s="2">
        <v>390000</v>
      </c>
      <c r="G54" s="2">
        <v>1800.05</v>
      </c>
      <c r="H54" s="2">
        <v>1</v>
      </c>
    </row>
    <row r="55" spans="2:8">
      <c r="B55" s="3" t="s">
        <v>1526</v>
      </c>
      <c r="C55" s="14" t="s">
        <v>13</v>
      </c>
      <c r="D55" s="3" t="s">
        <v>21</v>
      </c>
      <c r="E55" s="3" t="s">
        <v>319</v>
      </c>
      <c r="F55" s="2">
        <v>111000</v>
      </c>
      <c r="G55" s="2">
        <v>1775.72</v>
      </c>
      <c r="H55" s="2">
        <v>0.99</v>
      </c>
    </row>
    <row r="56" spans="2:8">
      <c r="B56" s="3" t="s">
        <v>1527</v>
      </c>
      <c r="C56" s="14" t="s">
        <v>13</v>
      </c>
      <c r="D56" s="3" t="s">
        <v>43</v>
      </c>
      <c r="E56" s="3" t="s">
        <v>194</v>
      </c>
      <c r="F56" s="2">
        <v>225000</v>
      </c>
      <c r="G56" s="2">
        <v>1770.86</v>
      </c>
      <c r="H56" s="2">
        <v>0.98</v>
      </c>
    </row>
    <row r="57" spans="2:8">
      <c r="B57" s="3" t="s">
        <v>2242</v>
      </c>
      <c r="C57" s="14" t="s">
        <v>13</v>
      </c>
      <c r="D57" s="3" t="s">
        <v>192</v>
      </c>
      <c r="E57" s="3" t="s">
        <v>217</v>
      </c>
      <c r="F57" s="2">
        <v>390000</v>
      </c>
      <c r="G57" s="2">
        <v>1682.27</v>
      </c>
      <c r="H57" s="2">
        <v>0.94</v>
      </c>
    </row>
    <row r="58" spans="2:8">
      <c r="B58" s="3" t="s">
        <v>1520</v>
      </c>
      <c r="C58" s="14" t="s">
        <v>13</v>
      </c>
      <c r="D58" s="3" t="s">
        <v>32</v>
      </c>
      <c r="E58" s="3" t="s">
        <v>1519</v>
      </c>
      <c r="F58" s="2">
        <v>450000</v>
      </c>
      <c r="G58" s="2">
        <v>1324.58</v>
      </c>
      <c r="H58" s="2">
        <v>0.74</v>
      </c>
    </row>
    <row r="59" spans="2:8">
      <c r="B59" s="8" t="s">
        <v>64</v>
      </c>
      <c r="C59" s="16"/>
      <c r="D59" s="8"/>
      <c r="E59" s="8"/>
      <c r="F59" s="10"/>
      <c r="G59" s="10">
        <f>SUM(G12:G58)</f>
        <v>177639.51999999996</v>
      </c>
      <c r="H59" s="10">
        <f>SUM(H12:H58)</f>
        <v>98.739999999999981</v>
      </c>
    </row>
    <row r="60" spans="2:8">
      <c r="B60" s="8" t="s">
        <v>427</v>
      </c>
      <c r="C60" s="16"/>
      <c r="D60" s="8"/>
      <c r="E60" s="8"/>
      <c r="F60" s="10"/>
      <c r="G60" s="10">
        <v>2777.97</v>
      </c>
      <c r="H60" s="10">
        <v>1.54</v>
      </c>
    </row>
    <row r="61" spans="2:8">
      <c r="B61" s="8" t="s">
        <v>153</v>
      </c>
      <c r="C61" s="16"/>
      <c r="D61" s="8"/>
      <c r="E61" s="8"/>
      <c r="F61" s="10"/>
      <c r="G61" s="10">
        <v>180417.49</v>
      </c>
      <c r="H61" s="10">
        <v>100.28</v>
      </c>
    </row>
    <row r="62" spans="2:8">
      <c r="B62" s="8" t="s">
        <v>154</v>
      </c>
      <c r="C62" s="16"/>
      <c r="D62" s="8"/>
      <c r="E62" s="8"/>
      <c r="F62" s="10"/>
      <c r="G62" s="10">
        <v>-506.70869888999596</v>
      </c>
      <c r="H62" s="10">
        <v>-0.28000000000000114</v>
      </c>
    </row>
    <row r="63" spans="2:8">
      <c r="B63" s="8" t="s">
        <v>155</v>
      </c>
      <c r="C63" s="16"/>
      <c r="D63" s="8"/>
      <c r="E63" s="8"/>
      <c r="F63" s="10"/>
      <c r="G63" s="10">
        <v>179910.78130110999</v>
      </c>
      <c r="H63" s="10">
        <v>100</v>
      </c>
    </row>
    <row r="64" spans="2:8">
      <c r="B64" s="8" t="s">
        <v>156</v>
      </c>
    </row>
    <row r="65" spans="2:3">
      <c r="B65" s="8" t="s">
        <v>157</v>
      </c>
    </row>
    <row r="66" spans="2:3">
      <c r="B66" s="8" t="s">
        <v>160</v>
      </c>
    </row>
    <row r="67" spans="2:3">
      <c r="B67" s="8" t="s">
        <v>161</v>
      </c>
    </row>
    <row r="68" spans="2:3">
      <c r="B68" s="8" t="s">
        <v>162</v>
      </c>
    </row>
    <row r="69" spans="2:3">
      <c r="B69" s="8" t="s">
        <v>1845</v>
      </c>
      <c r="C69" s="16"/>
    </row>
    <row r="70" spans="2:3">
      <c r="B70" s="8" t="s">
        <v>1844</v>
      </c>
      <c r="C70" s="16"/>
    </row>
    <row r="71" spans="2:3">
      <c r="B71" s="8" t="s">
        <v>1843</v>
      </c>
      <c r="C71" s="16"/>
    </row>
    <row r="72" spans="2:3">
      <c r="B72" s="8" t="s">
        <v>1842</v>
      </c>
      <c r="C72" s="16"/>
    </row>
    <row r="73" spans="2:3">
      <c r="B73" s="8" t="s">
        <v>1841</v>
      </c>
      <c r="C73" s="16"/>
    </row>
    <row r="74" spans="2:3">
      <c r="B74" s="8" t="s">
        <v>1840</v>
      </c>
      <c r="C74" s="16"/>
    </row>
    <row r="75" spans="2:3">
      <c r="B75" s="8" t="s">
        <v>1839</v>
      </c>
      <c r="C75" s="16"/>
    </row>
    <row r="76" spans="2:3">
      <c r="B76" s="8" t="s">
        <v>1838</v>
      </c>
      <c r="C76" s="16"/>
    </row>
    <row r="77" spans="2:3">
      <c r="B77" s="8" t="s">
        <v>2372</v>
      </c>
      <c r="C77" s="16"/>
    </row>
    <row r="78" spans="2:3">
      <c r="B78" s="8" t="s">
        <v>175</v>
      </c>
    </row>
    <row r="79" spans="2:3">
      <c r="B79" s="8" t="s">
        <v>176</v>
      </c>
    </row>
  </sheetData>
  <mergeCells count="2">
    <mergeCell ref="B1:E1"/>
    <mergeCell ref="C3:C8"/>
  </mergeCells>
  <hyperlinks>
    <hyperlink ref="A1" location="Index!A1" display="Index" xr:uid="{37D570AB-29C5-4404-9E2D-BF2D62C2B43D}"/>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FD7D4-2191-49A1-A376-0EF8E61D0D5E}">
  <dimension ref="A1:I57"/>
  <sheetViews>
    <sheetView workbookViewId="0">
      <selection activeCell="B1" sqref="B1:E1"/>
    </sheetView>
  </sheetViews>
  <sheetFormatPr defaultRowHeight="12.75"/>
  <cols>
    <col min="1" max="1" width="5.42578125" style="3" bestFit="1" customWidth="1"/>
    <col min="2" max="2" width="67" style="3" bestFit="1" customWidth="1"/>
    <col min="3" max="3" width="22.85546875" style="14" customWidth="1"/>
    <col min="4" max="4" width="27.42578125" style="3" bestFit="1" customWidth="1"/>
    <col min="5" max="5" width="13.5703125" style="3" bestFit="1" customWidth="1"/>
    <col min="6" max="6" width="10.5703125" style="2" bestFit="1" customWidth="1"/>
    <col min="7" max="7" width="18.140625" style="2" bestFit="1" customWidth="1"/>
    <col min="8" max="8" width="9.140625" style="2" bestFit="1" customWidth="1"/>
    <col min="9" max="256" width="9.140625" style="3"/>
    <col min="257" max="257" width="5.42578125" style="3" bestFit="1" customWidth="1"/>
    <col min="258" max="258" width="67" style="3" bestFit="1" customWidth="1"/>
    <col min="259" max="259" width="13.140625" style="3" bestFit="1" customWidth="1"/>
    <col min="260" max="260" width="27.42578125" style="3" bestFit="1" customWidth="1"/>
    <col min="261" max="261" width="13.5703125" style="3" bestFit="1" customWidth="1"/>
    <col min="262" max="262" width="10.5703125" style="3" bestFit="1" customWidth="1"/>
    <col min="263" max="263" width="18.140625" style="3" bestFit="1" customWidth="1"/>
    <col min="264" max="512" width="9.140625" style="3"/>
    <col min="513" max="513" width="5.42578125" style="3" bestFit="1" customWidth="1"/>
    <col min="514" max="514" width="67" style="3" bestFit="1" customWidth="1"/>
    <col min="515" max="515" width="13.140625" style="3" bestFit="1" customWidth="1"/>
    <col min="516" max="516" width="27.42578125" style="3" bestFit="1" customWidth="1"/>
    <col min="517" max="517" width="13.5703125" style="3" bestFit="1" customWidth="1"/>
    <col min="518" max="518" width="10.5703125" style="3" bestFit="1" customWidth="1"/>
    <col min="519" max="519" width="18.140625" style="3" bestFit="1" customWidth="1"/>
    <col min="520" max="768" width="9.140625" style="3"/>
    <col min="769" max="769" width="5.42578125" style="3" bestFit="1" customWidth="1"/>
    <col min="770" max="770" width="67" style="3" bestFit="1" customWidth="1"/>
    <col min="771" max="771" width="13.140625" style="3" bestFit="1" customWidth="1"/>
    <col min="772" max="772" width="27.42578125" style="3" bestFit="1" customWidth="1"/>
    <col min="773" max="773" width="13.5703125" style="3" bestFit="1" customWidth="1"/>
    <col min="774" max="774" width="10.5703125" style="3" bestFit="1" customWidth="1"/>
    <col min="775" max="775" width="18.140625" style="3" bestFit="1" customWidth="1"/>
    <col min="776" max="1024" width="9.140625" style="3"/>
    <col min="1025" max="1025" width="5.42578125" style="3" bestFit="1" customWidth="1"/>
    <col min="1026" max="1026" width="67" style="3" bestFit="1" customWidth="1"/>
    <col min="1027" max="1027" width="13.140625" style="3" bestFit="1" customWidth="1"/>
    <col min="1028" max="1028" width="27.42578125" style="3" bestFit="1" customWidth="1"/>
    <col min="1029" max="1029" width="13.5703125" style="3" bestFit="1" customWidth="1"/>
    <col min="1030" max="1030" width="10.5703125" style="3" bestFit="1" customWidth="1"/>
    <col min="1031" max="1031" width="18.140625" style="3" bestFit="1" customWidth="1"/>
    <col min="1032" max="1280" width="9.140625" style="3"/>
    <col min="1281" max="1281" width="5.42578125" style="3" bestFit="1" customWidth="1"/>
    <col min="1282" max="1282" width="67" style="3" bestFit="1" customWidth="1"/>
    <col min="1283" max="1283" width="13.140625" style="3" bestFit="1" customWidth="1"/>
    <col min="1284" max="1284" width="27.42578125" style="3" bestFit="1" customWidth="1"/>
    <col min="1285" max="1285" width="13.5703125" style="3" bestFit="1" customWidth="1"/>
    <col min="1286" max="1286" width="10.5703125" style="3" bestFit="1" customWidth="1"/>
    <col min="1287" max="1287" width="18.140625" style="3" bestFit="1" customWidth="1"/>
    <col min="1288" max="1536" width="9.140625" style="3"/>
    <col min="1537" max="1537" width="5.42578125" style="3" bestFit="1" customWidth="1"/>
    <col min="1538" max="1538" width="67" style="3" bestFit="1" customWidth="1"/>
    <col min="1539" max="1539" width="13.140625" style="3" bestFit="1" customWidth="1"/>
    <col min="1540" max="1540" width="27.42578125" style="3" bestFit="1" customWidth="1"/>
    <col min="1541" max="1541" width="13.5703125" style="3" bestFit="1" customWidth="1"/>
    <col min="1542" max="1542" width="10.5703125" style="3" bestFit="1" customWidth="1"/>
    <col min="1543" max="1543" width="18.140625" style="3" bestFit="1" customWidth="1"/>
    <col min="1544" max="1792" width="9.140625" style="3"/>
    <col min="1793" max="1793" width="5.42578125" style="3" bestFit="1" customWidth="1"/>
    <col min="1794" max="1794" width="67" style="3" bestFit="1" customWidth="1"/>
    <col min="1795" max="1795" width="13.140625" style="3" bestFit="1" customWidth="1"/>
    <col min="1796" max="1796" width="27.42578125" style="3" bestFit="1" customWidth="1"/>
    <col min="1797" max="1797" width="13.5703125" style="3" bestFit="1" customWidth="1"/>
    <col min="1798" max="1798" width="10.5703125" style="3" bestFit="1" customWidth="1"/>
    <col min="1799" max="1799" width="18.140625" style="3" bestFit="1" customWidth="1"/>
    <col min="1800" max="2048" width="9.140625" style="3"/>
    <col min="2049" max="2049" width="5.42578125" style="3" bestFit="1" customWidth="1"/>
    <col min="2050" max="2050" width="67" style="3" bestFit="1" customWidth="1"/>
    <col min="2051" max="2051" width="13.140625" style="3" bestFit="1" customWidth="1"/>
    <col min="2052" max="2052" width="27.42578125" style="3" bestFit="1" customWidth="1"/>
    <col min="2053" max="2053" width="13.5703125" style="3" bestFit="1" customWidth="1"/>
    <col min="2054" max="2054" width="10.5703125" style="3" bestFit="1" customWidth="1"/>
    <col min="2055" max="2055" width="18.140625" style="3" bestFit="1" customWidth="1"/>
    <col min="2056" max="2304" width="9.140625" style="3"/>
    <col min="2305" max="2305" width="5.42578125" style="3" bestFit="1" customWidth="1"/>
    <col min="2306" max="2306" width="67" style="3" bestFit="1" customWidth="1"/>
    <col min="2307" max="2307" width="13.140625" style="3" bestFit="1" customWidth="1"/>
    <col min="2308" max="2308" width="27.42578125" style="3" bestFit="1" customWidth="1"/>
    <col min="2309" max="2309" width="13.5703125" style="3" bestFit="1" customWidth="1"/>
    <col min="2310" max="2310" width="10.5703125" style="3" bestFit="1" customWidth="1"/>
    <col min="2311" max="2311" width="18.140625" style="3" bestFit="1" customWidth="1"/>
    <col min="2312" max="2560" width="9.140625" style="3"/>
    <col min="2561" max="2561" width="5.42578125" style="3" bestFit="1" customWidth="1"/>
    <col min="2562" max="2562" width="67" style="3" bestFit="1" customWidth="1"/>
    <col min="2563" max="2563" width="13.140625" style="3" bestFit="1" customWidth="1"/>
    <col min="2564" max="2564" width="27.42578125" style="3" bestFit="1" customWidth="1"/>
    <col min="2565" max="2565" width="13.5703125" style="3" bestFit="1" customWidth="1"/>
    <col min="2566" max="2566" width="10.5703125" style="3" bestFit="1" customWidth="1"/>
    <col min="2567" max="2567" width="18.140625" style="3" bestFit="1" customWidth="1"/>
    <col min="2568" max="2816" width="9.140625" style="3"/>
    <col min="2817" max="2817" width="5.42578125" style="3" bestFit="1" customWidth="1"/>
    <col min="2818" max="2818" width="67" style="3" bestFit="1" customWidth="1"/>
    <col min="2819" max="2819" width="13.140625" style="3" bestFit="1" customWidth="1"/>
    <col min="2820" max="2820" width="27.42578125" style="3" bestFit="1" customWidth="1"/>
    <col min="2821" max="2821" width="13.5703125" style="3" bestFit="1" customWidth="1"/>
    <col min="2822" max="2822" width="10.5703125" style="3" bestFit="1" customWidth="1"/>
    <col min="2823" max="2823" width="18.140625" style="3" bestFit="1" customWidth="1"/>
    <col min="2824" max="3072" width="9.140625" style="3"/>
    <col min="3073" max="3073" width="5.42578125" style="3" bestFit="1" customWidth="1"/>
    <col min="3074" max="3074" width="67" style="3" bestFit="1" customWidth="1"/>
    <col min="3075" max="3075" width="13.140625" style="3" bestFit="1" customWidth="1"/>
    <col min="3076" max="3076" width="27.42578125" style="3" bestFit="1" customWidth="1"/>
    <col min="3077" max="3077" width="13.5703125" style="3" bestFit="1" customWidth="1"/>
    <col min="3078" max="3078" width="10.5703125" style="3" bestFit="1" customWidth="1"/>
    <col min="3079" max="3079" width="18.140625" style="3" bestFit="1" customWidth="1"/>
    <col min="3080" max="3328" width="9.140625" style="3"/>
    <col min="3329" max="3329" width="5.42578125" style="3" bestFit="1" customWidth="1"/>
    <col min="3330" max="3330" width="67" style="3" bestFit="1" customWidth="1"/>
    <col min="3331" max="3331" width="13.140625" style="3" bestFit="1" customWidth="1"/>
    <col min="3332" max="3332" width="27.42578125" style="3" bestFit="1" customWidth="1"/>
    <col min="3333" max="3333" width="13.5703125" style="3" bestFit="1" customWidth="1"/>
    <col min="3334" max="3334" width="10.5703125" style="3" bestFit="1" customWidth="1"/>
    <col min="3335" max="3335" width="18.140625" style="3" bestFit="1" customWidth="1"/>
    <col min="3336" max="3584" width="9.140625" style="3"/>
    <col min="3585" max="3585" width="5.42578125" style="3" bestFit="1" customWidth="1"/>
    <col min="3586" max="3586" width="67" style="3" bestFit="1" customWidth="1"/>
    <col min="3587" max="3587" width="13.140625" style="3" bestFit="1" customWidth="1"/>
    <col min="3588" max="3588" width="27.42578125" style="3" bestFit="1" customWidth="1"/>
    <col min="3589" max="3589" width="13.5703125" style="3" bestFit="1" customWidth="1"/>
    <col min="3590" max="3590" width="10.5703125" style="3" bestFit="1" customWidth="1"/>
    <col min="3591" max="3591" width="18.140625" style="3" bestFit="1" customWidth="1"/>
    <col min="3592" max="3840" width="9.140625" style="3"/>
    <col min="3841" max="3841" width="5.42578125" style="3" bestFit="1" customWidth="1"/>
    <col min="3842" max="3842" width="67" style="3" bestFit="1" customWidth="1"/>
    <col min="3843" max="3843" width="13.140625" style="3" bestFit="1" customWidth="1"/>
    <col min="3844" max="3844" width="27.42578125" style="3" bestFit="1" customWidth="1"/>
    <col min="3845" max="3845" width="13.5703125" style="3" bestFit="1" customWidth="1"/>
    <col min="3846" max="3846" width="10.5703125" style="3" bestFit="1" customWidth="1"/>
    <col min="3847" max="3847" width="18.140625" style="3" bestFit="1" customWidth="1"/>
    <col min="3848" max="4096" width="9.140625" style="3"/>
    <col min="4097" max="4097" width="5.42578125" style="3" bestFit="1" customWidth="1"/>
    <col min="4098" max="4098" width="67" style="3" bestFit="1" customWidth="1"/>
    <col min="4099" max="4099" width="13.140625" style="3" bestFit="1" customWidth="1"/>
    <col min="4100" max="4100" width="27.42578125" style="3" bestFit="1" customWidth="1"/>
    <col min="4101" max="4101" width="13.5703125" style="3" bestFit="1" customWidth="1"/>
    <col min="4102" max="4102" width="10.5703125" style="3" bestFit="1" customWidth="1"/>
    <col min="4103" max="4103" width="18.140625" style="3" bestFit="1" customWidth="1"/>
    <col min="4104" max="4352" width="9.140625" style="3"/>
    <col min="4353" max="4353" width="5.42578125" style="3" bestFit="1" customWidth="1"/>
    <col min="4354" max="4354" width="67" style="3" bestFit="1" customWidth="1"/>
    <col min="4355" max="4355" width="13.140625" style="3" bestFit="1" customWidth="1"/>
    <col min="4356" max="4356" width="27.42578125" style="3" bestFit="1" customWidth="1"/>
    <col min="4357" max="4357" width="13.5703125" style="3" bestFit="1" customWidth="1"/>
    <col min="4358" max="4358" width="10.5703125" style="3" bestFit="1" customWidth="1"/>
    <col min="4359" max="4359" width="18.140625" style="3" bestFit="1" customWidth="1"/>
    <col min="4360" max="4608" width="9.140625" style="3"/>
    <col min="4609" max="4609" width="5.42578125" style="3" bestFit="1" customWidth="1"/>
    <col min="4610" max="4610" width="67" style="3" bestFit="1" customWidth="1"/>
    <col min="4611" max="4611" width="13.140625" style="3" bestFit="1" customWidth="1"/>
    <col min="4612" max="4612" width="27.42578125" style="3" bestFit="1" customWidth="1"/>
    <col min="4613" max="4613" width="13.5703125" style="3" bestFit="1" customWidth="1"/>
    <col min="4614" max="4614" width="10.5703125" style="3" bestFit="1" customWidth="1"/>
    <col min="4615" max="4615" width="18.140625" style="3" bestFit="1" customWidth="1"/>
    <col min="4616" max="4864" width="9.140625" style="3"/>
    <col min="4865" max="4865" width="5.42578125" style="3" bestFit="1" customWidth="1"/>
    <col min="4866" max="4866" width="67" style="3" bestFit="1" customWidth="1"/>
    <col min="4867" max="4867" width="13.140625" style="3" bestFit="1" customWidth="1"/>
    <col min="4868" max="4868" width="27.42578125" style="3" bestFit="1" customWidth="1"/>
    <col min="4869" max="4869" width="13.5703125" style="3" bestFit="1" customWidth="1"/>
    <col min="4870" max="4870" width="10.5703125" style="3" bestFit="1" customWidth="1"/>
    <col min="4871" max="4871" width="18.140625" style="3" bestFit="1" customWidth="1"/>
    <col min="4872" max="5120" width="9.140625" style="3"/>
    <col min="5121" max="5121" width="5.42578125" style="3" bestFit="1" customWidth="1"/>
    <col min="5122" max="5122" width="67" style="3" bestFit="1" customWidth="1"/>
    <col min="5123" max="5123" width="13.140625" style="3" bestFit="1" customWidth="1"/>
    <col min="5124" max="5124" width="27.42578125" style="3" bestFit="1" customWidth="1"/>
    <col min="5125" max="5125" width="13.5703125" style="3" bestFit="1" customWidth="1"/>
    <col min="5126" max="5126" width="10.5703125" style="3" bestFit="1" customWidth="1"/>
    <col min="5127" max="5127" width="18.140625" style="3" bestFit="1" customWidth="1"/>
    <col min="5128" max="5376" width="9.140625" style="3"/>
    <col min="5377" max="5377" width="5.42578125" style="3" bestFit="1" customWidth="1"/>
    <col min="5378" max="5378" width="67" style="3" bestFit="1" customWidth="1"/>
    <col min="5379" max="5379" width="13.140625" style="3" bestFit="1" customWidth="1"/>
    <col min="5380" max="5380" width="27.42578125" style="3" bestFit="1" customWidth="1"/>
    <col min="5381" max="5381" width="13.5703125" style="3" bestFit="1" customWidth="1"/>
    <col min="5382" max="5382" width="10.5703125" style="3" bestFit="1" customWidth="1"/>
    <col min="5383" max="5383" width="18.140625" style="3" bestFit="1" customWidth="1"/>
    <col min="5384" max="5632" width="9.140625" style="3"/>
    <col min="5633" max="5633" width="5.42578125" style="3" bestFit="1" customWidth="1"/>
    <col min="5634" max="5634" width="67" style="3" bestFit="1" customWidth="1"/>
    <col min="5635" max="5635" width="13.140625" style="3" bestFit="1" customWidth="1"/>
    <col min="5636" max="5636" width="27.42578125" style="3" bestFit="1" customWidth="1"/>
    <col min="5637" max="5637" width="13.5703125" style="3" bestFit="1" customWidth="1"/>
    <col min="5638" max="5638" width="10.5703125" style="3" bestFit="1" customWidth="1"/>
    <col min="5639" max="5639" width="18.140625" style="3" bestFit="1" customWidth="1"/>
    <col min="5640" max="5888" width="9.140625" style="3"/>
    <col min="5889" max="5889" width="5.42578125" style="3" bestFit="1" customWidth="1"/>
    <col min="5890" max="5890" width="67" style="3" bestFit="1" customWidth="1"/>
    <col min="5891" max="5891" width="13.140625" style="3" bestFit="1" customWidth="1"/>
    <col min="5892" max="5892" width="27.42578125" style="3" bestFit="1" customWidth="1"/>
    <col min="5893" max="5893" width="13.5703125" style="3" bestFit="1" customWidth="1"/>
    <col min="5894" max="5894" width="10.5703125" style="3" bestFit="1" customWidth="1"/>
    <col min="5895" max="5895" width="18.140625" style="3" bestFit="1" customWidth="1"/>
    <col min="5896" max="6144" width="9.140625" style="3"/>
    <col min="6145" max="6145" width="5.42578125" style="3" bestFit="1" customWidth="1"/>
    <col min="6146" max="6146" width="67" style="3" bestFit="1" customWidth="1"/>
    <col min="6147" max="6147" width="13.140625" style="3" bestFit="1" customWidth="1"/>
    <col min="6148" max="6148" width="27.42578125" style="3" bestFit="1" customWidth="1"/>
    <col min="6149" max="6149" width="13.5703125" style="3" bestFit="1" customWidth="1"/>
    <col min="6150" max="6150" width="10.5703125" style="3" bestFit="1" customWidth="1"/>
    <col min="6151" max="6151" width="18.140625" style="3" bestFit="1" customWidth="1"/>
    <col min="6152" max="6400" width="9.140625" style="3"/>
    <col min="6401" max="6401" width="5.42578125" style="3" bestFit="1" customWidth="1"/>
    <col min="6402" max="6402" width="67" style="3" bestFit="1" customWidth="1"/>
    <col min="6403" max="6403" width="13.140625" style="3" bestFit="1" customWidth="1"/>
    <col min="6404" max="6404" width="27.42578125" style="3" bestFit="1" customWidth="1"/>
    <col min="6405" max="6405" width="13.5703125" style="3" bestFit="1" customWidth="1"/>
    <col min="6406" max="6406" width="10.5703125" style="3" bestFit="1" customWidth="1"/>
    <col min="6407" max="6407" width="18.140625" style="3" bestFit="1" customWidth="1"/>
    <col min="6408" max="6656" width="9.140625" style="3"/>
    <col min="6657" max="6657" width="5.42578125" style="3" bestFit="1" customWidth="1"/>
    <col min="6658" max="6658" width="67" style="3" bestFit="1" customWidth="1"/>
    <col min="6659" max="6659" width="13.140625" style="3" bestFit="1" customWidth="1"/>
    <col min="6660" max="6660" width="27.42578125" style="3" bestFit="1" customWidth="1"/>
    <col min="6661" max="6661" width="13.5703125" style="3" bestFit="1" customWidth="1"/>
    <col min="6662" max="6662" width="10.5703125" style="3" bestFit="1" customWidth="1"/>
    <col min="6663" max="6663" width="18.140625" style="3" bestFit="1" customWidth="1"/>
    <col min="6664" max="6912" width="9.140625" style="3"/>
    <col min="6913" max="6913" width="5.42578125" style="3" bestFit="1" customWidth="1"/>
    <col min="6914" max="6914" width="67" style="3" bestFit="1" customWidth="1"/>
    <col min="6915" max="6915" width="13.140625" style="3" bestFit="1" customWidth="1"/>
    <col min="6916" max="6916" width="27.42578125" style="3" bestFit="1" customWidth="1"/>
    <col min="6917" max="6917" width="13.5703125" style="3" bestFit="1" customWidth="1"/>
    <col min="6918" max="6918" width="10.5703125" style="3" bestFit="1" customWidth="1"/>
    <col min="6919" max="6919" width="18.140625" style="3" bestFit="1" customWidth="1"/>
    <col min="6920" max="7168" width="9.140625" style="3"/>
    <col min="7169" max="7169" width="5.42578125" style="3" bestFit="1" customWidth="1"/>
    <col min="7170" max="7170" width="67" style="3" bestFit="1" customWidth="1"/>
    <col min="7171" max="7171" width="13.140625" style="3" bestFit="1" customWidth="1"/>
    <col min="7172" max="7172" width="27.42578125" style="3" bestFit="1" customWidth="1"/>
    <col min="7173" max="7173" width="13.5703125" style="3" bestFit="1" customWidth="1"/>
    <col min="7174" max="7174" width="10.5703125" style="3" bestFit="1" customWidth="1"/>
    <col min="7175" max="7175" width="18.140625" style="3" bestFit="1" customWidth="1"/>
    <col min="7176" max="7424" width="9.140625" style="3"/>
    <col min="7425" max="7425" width="5.42578125" style="3" bestFit="1" customWidth="1"/>
    <col min="7426" max="7426" width="67" style="3" bestFit="1" customWidth="1"/>
    <col min="7427" max="7427" width="13.140625" style="3" bestFit="1" customWidth="1"/>
    <col min="7428" max="7428" width="27.42578125" style="3" bestFit="1" customWidth="1"/>
    <col min="7429" max="7429" width="13.5703125" style="3" bestFit="1" customWidth="1"/>
    <col min="7430" max="7430" width="10.5703125" style="3" bestFit="1" customWidth="1"/>
    <col min="7431" max="7431" width="18.140625" style="3" bestFit="1" customWidth="1"/>
    <col min="7432" max="7680" width="9.140625" style="3"/>
    <col min="7681" max="7681" width="5.42578125" style="3" bestFit="1" customWidth="1"/>
    <col min="7682" max="7682" width="67" style="3" bestFit="1" customWidth="1"/>
    <col min="7683" max="7683" width="13.140625" style="3" bestFit="1" customWidth="1"/>
    <col min="7684" max="7684" width="27.42578125" style="3" bestFit="1" customWidth="1"/>
    <col min="7685" max="7685" width="13.5703125" style="3" bestFit="1" customWidth="1"/>
    <col min="7686" max="7686" width="10.5703125" style="3" bestFit="1" customWidth="1"/>
    <col min="7687" max="7687" width="18.140625" style="3" bestFit="1" customWidth="1"/>
    <col min="7688" max="7936" width="9.140625" style="3"/>
    <col min="7937" max="7937" width="5.42578125" style="3" bestFit="1" customWidth="1"/>
    <col min="7938" max="7938" width="67" style="3" bestFit="1" customWidth="1"/>
    <col min="7939" max="7939" width="13.140625" style="3" bestFit="1" customWidth="1"/>
    <col min="7940" max="7940" width="27.42578125" style="3" bestFit="1" customWidth="1"/>
    <col min="7941" max="7941" width="13.5703125" style="3" bestFit="1" customWidth="1"/>
    <col min="7942" max="7942" width="10.5703125" style="3" bestFit="1" customWidth="1"/>
    <col min="7943" max="7943" width="18.140625" style="3" bestFit="1" customWidth="1"/>
    <col min="7944" max="8192" width="9.140625" style="3"/>
    <col min="8193" max="8193" width="5.42578125" style="3" bestFit="1" customWidth="1"/>
    <col min="8194" max="8194" width="67" style="3" bestFit="1" customWidth="1"/>
    <col min="8195" max="8195" width="13.140625" style="3" bestFit="1" customWidth="1"/>
    <col min="8196" max="8196" width="27.42578125" style="3" bestFit="1" customWidth="1"/>
    <col min="8197" max="8197" width="13.5703125" style="3" bestFit="1" customWidth="1"/>
    <col min="8198" max="8198" width="10.5703125" style="3" bestFit="1" customWidth="1"/>
    <col min="8199" max="8199" width="18.140625" style="3" bestFit="1" customWidth="1"/>
    <col min="8200" max="8448" width="9.140625" style="3"/>
    <col min="8449" max="8449" width="5.42578125" style="3" bestFit="1" customWidth="1"/>
    <col min="8450" max="8450" width="67" style="3" bestFit="1" customWidth="1"/>
    <col min="8451" max="8451" width="13.140625" style="3" bestFit="1" customWidth="1"/>
    <col min="8452" max="8452" width="27.42578125" style="3" bestFit="1" customWidth="1"/>
    <col min="8453" max="8453" width="13.5703125" style="3" bestFit="1" customWidth="1"/>
    <col min="8454" max="8454" width="10.5703125" style="3" bestFit="1" customWidth="1"/>
    <col min="8455" max="8455" width="18.140625" style="3" bestFit="1" customWidth="1"/>
    <col min="8456" max="8704" width="9.140625" style="3"/>
    <col min="8705" max="8705" width="5.42578125" style="3" bestFit="1" customWidth="1"/>
    <col min="8706" max="8706" width="67" style="3" bestFit="1" customWidth="1"/>
    <col min="8707" max="8707" width="13.140625" style="3" bestFit="1" customWidth="1"/>
    <col min="8708" max="8708" width="27.42578125" style="3" bestFit="1" customWidth="1"/>
    <col min="8709" max="8709" width="13.5703125" style="3" bestFit="1" customWidth="1"/>
    <col min="8710" max="8710" width="10.5703125" style="3" bestFit="1" customWidth="1"/>
    <col min="8711" max="8711" width="18.140625" style="3" bestFit="1" customWidth="1"/>
    <col min="8712" max="8960" width="9.140625" style="3"/>
    <col min="8961" max="8961" width="5.42578125" style="3" bestFit="1" customWidth="1"/>
    <col min="8962" max="8962" width="67" style="3" bestFit="1" customWidth="1"/>
    <col min="8963" max="8963" width="13.140625" style="3" bestFit="1" customWidth="1"/>
    <col min="8964" max="8964" width="27.42578125" style="3" bestFit="1" customWidth="1"/>
    <col min="8965" max="8965" width="13.5703125" style="3" bestFit="1" customWidth="1"/>
    <col min="8966" max="8966" width="10.5703125" style="3" bestFit="1" customWidth="1"/>
    <col min="8967" max="8967" width="18.140625" style="3" bestFit="1" customWidth="1"/>
    <col min="8968" max="9216" width="9.140625" style="3"/>
    <col min="9217" max="9217" width="5.42578125" style="3" bestFit="1" customWidth="1"/>
    <col min="9218" max="9218" width="67" style="3" bestFit="1" customWidth="1"/>
    <col min="9219" max="9219" width="13.140625" style="3" bestFit="1" customWidth="1"/>
    <col min="9220" max="9220" width="27.42578125" style="3" bestFit="1" customWidth="1"/>
    <col min="9221" max="9221" width="13.5703125" style="3" bestFit="1" customWidth="1"/>
    <col min="9222" max="9222" width="10.5703125" style="3" bestFit="1" customWidth="1"/>
    <col min="9223" max="9223" width="18.140625" style="3" bestFit="1" customWidth="1"/>
    <col min="9224" max="9472" width="9.140625" style="3"/>
    <col min="9473" max="9473" width="5.42578125" style="3" bestFit="1" customWidth="1"/>
    <col min="9474" max="9474" width="67" style="3" bestFit="1" customWidth="1"/>
    <col min="9475" max="9475" width="13.140625" style="3" bestFit="1" customWidth="1"/>
    <col min="9476" max="9476" width="27.42578125" style="3" bestFit="1" customWidth="1"/>
    <col min="9477" max="9477" width="13.5703125" style="3" bestFit="1" customWidth="1"/>
    <col min="9478" max="9478" width="10.5703125" style="3" bestFit="1" customWidth="1"/>
    <col min="9479" max="9479" width="18.140625" style="3" bestFit="1" customWidth="1"/>
    <col min="9480" max="9728" width="9.140625" style="3"/>
    <col min="9729" max="9729" width="5.42578125" style="3" bestFit="1" customWidth="1"/>
    <col min="9730" max="9730" width="67" style="3" bestFit="1" customWidth="1"/>
    <col min="9731" max="9731" width="13.140625" style="3" bestFit="1" customWidth="1"/>
    <col min="9732" max="9732" width="27.42578125" style="3" bestFit="1" customWidth="1"/>
    <col min="9733" max="9733" width="13.5703125" style="3" bestFit="1" customWidth="1"/>
    <col min="9734" max="9734" width="10.5703125" style="3" bestFit="1" customWidth="1"/>
    <col min="9735" max="9735" width="18.140625" style="3" bestFit="1" customWidth="1"/>
    <col min="9736" max="9984" width="9.140625" style="3"/>
    <col min="9985" max="9985" width="5.42578125" style="3" bestFit="1" customWidth="1"/>
    <col min="9986" max="9986" width="67" style="3" bestFit="1" customWidth="1"/>
    <col min="9987" max="9987" width="13.140625" style="3" bestFit="1" customWidth="1"/>
    <col min="9988" max="9988" width="27.42578125" style="3" bestFit="1" customWidth="1"/>
    <col min="9989" max="9989" width="13.5703125" style="3" bestFit="1" customWidth="1"/>
    <col min="9990" max="9990" width="10.5703125" style="3" bestFit="1" customWidth="1"/>
    <col min="9991" max="9991" width="18.140625" style="3" bestFit="1" customWidth="1"/>
    <col min="9992" max="10240" width="9.140625" style="3"/>
    <col min="10241" max="10241" width="5.42578125" style="3" bestFit="1" customWidth="1"/>
    <col min="10242" max="10242" width="67" style="3" bestFit="1" customWidth="1"/>
    <col min="10243" max="10243" width="13.140625" style="3" bestFit="1" customWidth="1"/>
    <col min="10244" max="10244" width="27.42578125" style="3" bestFit="1" customWidth="1"/>
    <col min="10245" max="10245" width="13.5703125" style="3" bestFit="1" customWidth="1"/>
    <col min="10246" max="10246" width="10.5703125" style="3" bestFit="1" customWidth="1"/>
    <col min="10247" max="10247" width="18.140625" style="3" bestFit="1" customWidth="1"/>
    <col min="10248" max="10496" width="9.140625" style="3"/>
    <col min="10497" max="10497" width="5.42578125" style="3" bestFit="1" customWidth="1"/>
    <col min="10498" max="10498" width="67" style="3" bestFit="1" customWidth="1"/>
    <col min="10499" max="10499" width="13.140625" style="3" bestFit="1" customWidth="1"/>
    <col min="10500" max="10500" width="27.42578125" style="3" bestFit="1" customWidth="1"/>
    <col min="10501" max="10501" width="13.5703125" style="3" bestFit="1" customWidth="1"/>
    <col min="10502" max="10502" width="10.5703125" style="3" bestFit="1" customWidth="1"/>
    <col min="10503" max="10503" width="18.140625" style="3" bestFit="1" customWidth="1"/>
    <col min="10504" max="10752" width="9.140625" style="3"/>
    <col min="10753" max="10753" width="5.42578125" style="3" bestFit="1" customWidth="1"/>
    <col min="10754" max="10754" width="67" style="3" bestFit="1" customWidth="1"/>
    <col min="10755" max="10755" width="13.140625" style="3" bestFit="1" customWidth="1"/>
    <col min="10756" max="10756" width="27.42578125" style="3" bestFit="1" customWidth="1"/>
    <col min="10757" max="10757" width="13.5703125" style="3" bestFit="1" customWidth="1"/>
    <col min="10758" max="10758" width="10.5703125" style="3" bestFit="1" customWidth="1"/>
    <col min="10759" max="10759" width="18.140625" style="3" bestFit="1" customWidth="1"/>
    <col min="10760" max="11008" width="9.140625" style="3"/>
    <col min="11009" max="11009" width="5.42578125" style="3" bestFit="1" customWidth="1"/>
    <col min="11010" max="11010" width="67" style="3" bestFit="1" customWidth="1"/>
    <col min="11011" max="11011" width="13.140625" style="3" bestFit="1" customWidth="1"/>
    <col min="11012" max="11012" width="27.42578125" style="3" bestFit="1" customWidth="1"/>
    <col min="11013" max="11013" width="13.5703125" style="3" bestFit="1" customWidth="1"/>
    <col min="11014" max="11014" width="10.5703125" style="3" bestFit="1" customWidth="1"/>
    <col min="11015" max="11015" width="18.140625" style="3" bestFit="1" customWidth="1"/>
    <col min="11016" max="11264" width="9.140625" style="3"/>
    <col min="11265" max="11265" width="5.42578125" style="3" bestFit="1" customWidth="1"/>
    <col min="11266" max="11266" width="67" style="3" bestFit="1" customWidth="1"/>
    <col min="11267" max="11267" width="13.140625" style="3" bestFit="1" customWidth="1"/>
    <col min="11268" max="11268" width="27.42578125" style="3" bestFit="1" customWidth="1"/>
    <col min="11269" max="11269" width="13.5703125" style="3" bestFit="1" customWidth="1"/>
    <col min="11270" max="11270" width="10.5703125" style="3" bestFit="1" customWidth="1"/>
    <col min="11271" max="11271" width="18.140625" style="3" bestFit="1" customWidth="1"/>
    <col min="11272" max="11520" width="9.140625" style="3"/>
    <col min="11521" max="11521" width="5.42578125" style="3" bestFit="1" customWidth="1"/>
    <col min="11522" max="11522" width="67" style="3" bestFit="1" customWidth="1"/>
    <col min="11523" max="11523" width="13.140625" style="3" bestFit="1" customWidth="1"/>
    <col min="11524" max="11524" width="27.42578125" style="3" bestFit="1" customWidth="1"/>
    <col min="11525" max="11525" width="13.5703125" style="3" bestFit="1" customWidth="1"/>
    <col min="11526" max="11526" width="10.5703125" style="3" bestFit="1" customWidth="1"/>
    <col min="11527" max="11527" width="18.140625" style="3" bestFit="1" customWidth="1"/>
    <col min="11528" max="11776" width="9.140625" style="3"/>
    <col min="11777" max="11777" width="5.42578125" style="3" bestFit="1" customWidth="1"/>
    <col min="11778" max="11778" width="67" style="3" bestFit="1" customWidth="1"/>
    <col min="11779" max="11779" width="13.140625" style="3" bestFit="1" customWidth="1"/>
    <col min="11780" max="11780" width="27.42578125" style="3" bestFit="1" customWidth="1"/>
    <col min="11781" max="11781" width="13.5703125" style="3" bestFit="1" customWidth="1"/>
    <col min="11782" max="11782" width="10.5703125" style="3" bestFit="1" customWidth="1"/>
    <col min="11783" max="11783" width="18.140625" style="3" bestFit="1" customWidth="1"/>
    <col min="11784" max="12032" width="9.140625" style="3"/>
    <col min="12033" max="12033" width="5.42578125" style="3" bestFit="1" customWidth="1"/>
    <col min="12034" max="12034" width="67" style="3" bestFit="1" customWidth="1"/>
    <col min="12035" max="12035" width="13.140625" style="3" bestFit="1" customWidth="1"/>
    <col min="12036" max="12036" width="27.42578125" style="3" bestFit="1" customWidth="1"/>
    <col min="12037" max="12037" width="13.5703125" style="3" bestFit="1" customWidth="1"/>
    <col min="12038" max="12038" width="10.5703125" style="3" bestFit="1" customWidth="1"/>
    <col min="12039" max="12039" width="18.140625" style="3" bestFit="1" customWidth="1"/>
    <col min="12040" max="12288" width="9.140625" style="3"/>
    <col min="12289" max="12289" width="5.42578125" style="3" bestFit="1" customWidth="1"/>
    <col min="12290" max="12290" width="67" style="3" bestFit="1" customWidth="1"/>
    <col min="12291" max="12291" width="13.140625" style="3" bestFit="1" customWidth="1"/>
    <col min="12292" max="12292" width="27.42578125" style="3" bestFit="1" customWidth="1"/>
    <col min="12293" max="12293" width="13.5703125" style="3" bestFit="1" customWidth="1"/>
    <col min="12294" max="12294" width="10.5703125" style="3" bestFit="1" customWidth="1"/>
    <col min="12295" max="12295" width="18.140625" style="3" bestFit="1" customWidth="1"/>
    <col min="12296" max="12544" width="9.140625" style="3"/>
    <col min="12545" max="12545" width="5.42578125" style="3" bestFit="1" customWidth="1"/>
    <col min="12546" max="12546" width="67" style="3" bestFit="1" customWidth="1"/>
    <col min="12547" max="12547" width="13.140625" style="3" bestFit="1" customWidth="1"/>
    <col min="12548" max="12548" width="27.42578125" style="3" bestFit="1" customWidth="1"/>
    <col min="12549" max="12549" width="13.5703125" style="3" bestFit="1" customWidth="1"/>
    <col min="12550" max="12550" width="10.5703125" style="3" bestFit="1" customWidth="1"/>
    <col min="12551" max="12551" width="18.140625" style="3" bestFit="1" customWidth="1"/>
    <col min="12552" max="12800" width="9.140625" style="3"/>
    <col min="12801" max="12801" width="5.42578125" style="3" bestFit="1" customWidth="1"/>
    <col min="12802" max="12802" width="67" style="3" bestFit="1" customWidth="1"/>
    <col min="12803" max="12803" width="13.140625" style="3" bestFit="1" customWidth="1"/>
    <col min="12804" max="12804" width="27.42578125" style="3" bestFit="1" customWidth="1"/>
    <col min="12805" max="12805" width="13.5703125" style="3" bestFit="1" customWidth="1"/>
    <col min="12806" max="12806" width="10.5703125" style="3" bestFit="1" customWidth="1"/>
    <col min="12807" max="12807" width="18.140625" style="3" bestFit="1" customWidth="1"/>
    <col min="12808" max="13056" width="9.140625" style="3"/>
    <col min="13057" max="13057" width="5.42578125" style="3" bestFit="1" customWidth="1"/>
    <col min="13058" max="13058" width="67" style="3" bestFit="1" customWidth="1"/>
    <col min="13059" max="13059" width="13.140625" style="3" bestFit="1" customWidth="1"/>
    <col min="13060" max="13060" width="27.42578125" style="3" bestFit="1" customWidth="1"/>
    <col min="13061" max="13061" width="13.5703125" style="3" bestFit="1" customWidth="1"/>
    <col min="13062" max="13062" width="10.5703125" style="3" bestFit="1" customWidth="1"/>
    <col min="13063" max="13063" width="18.140625" style="3" bestFit="1" customWidth="1"/>
    <col min="13064" max="13312" width="9.140625" style="3"/>
    <col min="13313" max="13313" width="5.42578125" style="3" bestFit="1" customWidth="1"/>
    <col min="13314" max="13314" width="67" style="3" bestFit="1" customWidth="1"/>
    <col min="13315" max="13315" width="13.140625" style="3" bestFit="1" customWidth="1"/>
    <col min="13316" max="13316" width="27.42578125" style="3" bestFit="1" customWidth="1"/>
    <col min="13317" max="13317" width="13.5703125" style="3" bestFit="1" customWidth="1"/>
    <col min="13318" max="13318" width="10.5703125" style="3" bestFit="1" customWidth="1"/>
    <col min="13319" max="13319" width="18.140625" style="3" bestFit="1" customWidth="1"/>
    <col min="13320" max="13568" width="9.140625" style="3"/>
    <col min="13569" max="13569" width="5.42578125" style="3" bestFit="1" customWidth="1"/>
    <col min="13570" max="13570" width="67" style="3" bestFit="1" customWidth="1"/>
    <col min="13571" max="13571" width="13.140625" style="3" bestFit="1" customWidth="1"/>
    <col min="13572" max="13572" width="27.42578125" style="3" bestFit="1" customWidth="1"/>
    <col min="13573" max="13573" width="13.5703125" style="3" bestFit="1" customWidth="1"/>
    <col min="13574" max="13574" width="10.5703125" style="3" bestFit="1" customWidth="1"/>
    <col min="13575" max="13575" width="18.140625" style="3" bestFit="1" customWidth="1"/>
    <col min="13576" max="13824" width="9.140625" style="3"/>
    <col min="13825" max="13825" width="5.42578125" style="3" bestFit="1" customWidth="1"/>
    <col min="13826" max="13826" width="67" style="3" bestFit="1" customWidth="1"/>
    <col min="13827" max="13827" width="13.140625" style="3" bestFit="1" customWidth="1"/>
    <col min="13828" max="13828" width="27.42578125" style="3" bestFit="1" customWidth="1"/>
    <col min="13829" max="13829" width="13.5703125" style="3" bestFit="1" customWidth="1"/>
    <col min="13830" max="13830" width="10.5703125" style="3" bestFit="1" customWidth="1"/>
    <col min="13831" max="13831" width="18.140625" style="3" bestFit="1" customWidth="1"/>
    <col min="13832" max="14080" width="9.140625" style="3"/>
    <col min="14081" max="14081" width="5.42578125" style="3" bestFit="1" customWidth="1"/>
    <col min="14082" max="14082" width="67" style="3" bestFit="1" customWidth="1"/>
    <col min="14083" max="14083" width="13.140625" style="3" bestFit="1" customWidth="1"/>
    <col min="14084" max="14084" width="27.42578125" style="3" bestFit="1" customWidth="1"/>
    <col min="14085" max="14085" width="13.5703125" style="3" bestFit="1" customWidth="1"/>
    <col min="14086" max="14086" width="10.5703125" style="3" bestFit="1" customWidth="1"/>
    <col min="14087" max="14087" width="18.140625" style="3" bestFit="1" customWidth="1"/>
    <col min="14088" max="14336" width="9.140625" style="3"/>
    <col min="14337" max="14337" width="5.42578125" style="3" bestFit="1" customWidth="1"/>
    <col min="14338" max="14338" width="67" style="3" bestFit="1" customWidth="1"/>
    <col min="14339" max="14339" width="13.140625" style="3" bestFit="1" customWidth="1"/>
    <col min="14340" max="14340" width="27.42578125" style="3" bestFit="1" customWidth="1"/>
    <col min="14341" max="14341" width="13.5703125" style="3" bestFit="1" customWidth="1"/>
    <col min="14342" max="14342" width="10.5703125" style="3" bestFit="1" customWidth="1"/>
    <col min="14343" max="14343" width="18.140625" style="3" bestFit="1" customWidth="1"/>
    <col min="14344" max="14592" width="9.140625" style="3"/>
    <col min="14593" max="14593" width="5.42578125" style="3" bestFit="1" customWidth="1"/>
    <col min="14594" max="14594" width="67" style="3" bestFit="1" customWidth="1"/>
    <col min="14595" max="14595" width="13.140625" style="3" bestFit="1" customWidth="1"/>
    <col min="14596" max="14596" width="27.42578125" style="3" bestFit="1" customWidth="1"/>
    <col min="14597" max="14597" width="13.5703125" style="3" bestFit="1" customWidth="1"/>
    <col min="14598" max="14598" width="10.5703125" style="3" bestFit="1" customWidth="1"/>
    <col min="14599" max="14599" width="18.140625" style="3" bestFit="1" customWidth="1"/>
    <col min="14600" max="14848" width="9.140625" style="3"/>
    <col min="14849" max="14849" width="5.42578125" style="3" bestFit="1" customWidth="1"/>
    <col min="14850" max="14850" width="67" style="3" bestFit="1" customWidth="1"/>
    <col min="14851" max="14851" width="13.140625" style="3" bestFit="1" customWidth="1"/>
    <col min="14852" max="14852" width="27.42578125" style="3" bestFit="1" customWidth="1"/>
    <col min="14853" max="14853" width="13.5703125" style="3" bestFit="1" customWidth="1"/>
    <col min="14854" max="14854" width="10.5703125" style="3" bestFit="1" customWidth="1"/>
    <col min="14855" max="14855" width="18.140625" style="3" bestFit="1" customWidth="1"/>
    <col min="14856" max="15104" width="9.140625" style="3"/>
    <col min="15105" max="15105" width="5.42578125" style="3" bestFit="1" customWidth="1"/>
    <col min="15106" max="15106" width="67" style="3" bestFit="1" customWidth="1"/>
    <col min="15107" max="15107" width="13.140625" style="3" bestFit="1" customWidth="1"/>
    <col min="15108" max="15108" width="27.42578125" style="3" bestFit="1" customWidth="1"/>
    <col min="15109" max="15109" width="13.5703125" style="3" bestFit="1" customWidth="1"/>
    <col min="15110" max="15110" width="10.5703125" style="3" bestFit="1" customWidth="1"/>
    <col min="15111" max="15111" width="18.140625" style="3" bestFit="1" customWidth="1"/>
    <col min="15112" max="15360" width="9.140625" style="3"/>
    <col min="15361" max="15361" width="5.42578125" style="3" bestFit="1" customWidth="1"/>
    <col min="15362" max="15362" width="67" style="3" bestFit="1" customWidth="1"/>
    <col min="15363" max="15363" width="13.140625" style="3" bestFit="1" customWidth="1"/>
    <col min="15364" max="15364" width="27.42578125" style="3" bestFit="1" customWidth="1"/>
    <col min="15365" max="15365" width="13.5703125" style="3" bestFit="1" customWidth="1"/>
    <col min="15366" max="15366" width="10.5703125" style="3" bestFit="1" customWidth="1"/>
    <col min="15367" max="15367" width="18.140625" style="3" bestFit="1" customWidth="1"/>
    <col min="15368" max="15616" width="9.140625" style="3"/>
    <col min="15617" max="15617" width="5.42578125" style="3" bestFit="1" customWidth="1"/>
    <col min="15618" max="15618" width="67" style="3" bestFit="1" customWidth="1"/>
    <col min="15619" max="15619" width="13.140625" style="3" bestFit="1" customWidth="1"/>
    <col min="15620" max="15620" width="27.42578125" style="3" bestFit="1" customWidth="1"/>
    <col min="15621" max="15621" width="13.5703125" style="3" bestFit="1" customWidth="1"/>
    <col min="15622" max="15622" width="10.5703125" style="3" bestFit="1" customWidth="1"/>
    <col min="15623" max="15623" width="18.140625" style="3" bestFit="1" customWidth="1"/>
    <col min="15624" max="15872" width="9.140625" style="3"/>
    <col min="15873" max="15873" width="5.42578125" style="3" bestFit="1" customWidth="1"/>
    <col min="15874" max="15874" width="67" style="3" bestFit="1" customWidth="1"/>
    <col min="15875" max="15875" width="13.140625" style="3" bestFit="1" customWidth="1"/>
    <col min="15876" max="15876" width="27.42578125" style="3" bestFit="1" customWidth="1"/>
    <col min="15877" max="15877" width="13.5703125" style="3" bestFit="1" customWidth="1"/>
    <col min="15878" max="15878" width="10.5703125" style="3" bestFit="1" customWidth="1"/>
    <col min="15879" max="15879" width="18.140625" style="3" bestFit="1" customWidth="1"/>
    <col min="15880" max="16128" width="9.140625" style="3"/>
    <col min="16129" max="16129" width="5.42578125" style="3" bestFit="1" customWidth="1"/>
    <col min="16130" max="16130" width="67" style="3" bestFit="1" customWidth="1"/>
    <col min="16131" max="16131" width="13.140625" style="3" bestFit="1" customWidth="1"/>
    <col min="16132" max="16132" width="27.42578125" style="3" bestFit="1" customWidth="1"/>
    <col min="16133" max="16133" width="13.5703125" style="3" bestFit="1" customWidth="1"/>
    <col min="16134" max="16134" width="10.5703125" style="3" bestFit="1" customWidth="1"/>
    <col min="16135" max="16135" width="18.140625" style="3" bestFit="1" customWidth="1"/>
    <col min="16136" max="16384" width="9.140625" style="3"/>
  </cols>
  <sheetData>
    <row r="1" spans="1:9">
      <c r="A1" s="1" t="s">
        <v>0</v>
      </c>
      <c r="B1" s="263" t="s">
        <v>1847</v>
      </c>
      <c r="C1" s="263"/>
      <c r="D1" s="263"/>
      <c r="E1" s="263"/>
    </row>
    <row r="2" spans="1:9" ht="13.5" thickBot="1"/>
    <row r="3" spans="1:9" ht="15">
      <c r="B3" s="69" t="s">
        <v>3026</v>
      </c>
      <c r="C3" s="282"/>
    </row>
    <row r="4" spans="1:9" ht="30">
      <c r="B4" s="71" t="s">
        <v>3027</v>
      </c>
      <c r="C4" s="283"/>
    </row>
    <row r="5" spans="1:9" ht="15">
      <c r="B5" s="73"/>
      <c r="C5" s="283"/>
    </row>
    <row r="6" spans="1:9" ht="15">
      <c r="B6" s="70" t="s">
        <v>2381</v>
      </c>
      <c r="C6" s="283"/>
    </row>
    <row r="7" spans="1:9" ht="15">
      <c r="B7" s="71" t="s">
        <v>2394</v>
      </c>
      <c r="C7" s="283"/>
    </row>
    <row r="8" spans="1:9" ht="30.75" thickBot="1">
      <c r="B8" s="72" t="s">
        <v>3028</v>
      </c>
      <c r="C8" s="284"/>
    </row>
    <row r="10" spans="1:9">
      <c r="B10" s="3" t="s">
        <v>2</v>
      </c>
    </row>
    <row r="12" spans="1:9">
      <c r="B12" s="5" t="s">
        <v>3</v>
      </c>
      <c r="C12" s="15" t="s">
        <v>4</v>
      </c>
      <c r="D12" s="5" t="s">
        <v>5</v>
      </c>
      <c r="E12" s="5" t="s">
        <v>6</v>
      </c>
      <c r="F12" s="7" t="s">
        <v>7</v>
      </c>
      <c r="G12" s="7" t="s">
        <v>8</v>
      </c>
      <c r="H12" s="7" t="s">
        <v>9</v>
      </c>
      <c r="I12" s="8" t="s">
        <v>10</v>
      </c>
    </row>
    <row r="13" spans="1:9">
      <c r="B13" s="8" t="s">
        <v>11</v>
      </c>
    </row>
    <row r="14" spans="1:9">
      <c r="B14" s="8" t="s">
        <v>12</v>
      </c>
    </row>
    <row r="15" spans="1:9">
      <c r="B15" s="3" t="s">
        <v>1572</v>
      </c>
      <c r="C15" s="14" t="s">
        <v>13</v>
      </c>
      <c r="D15" s="3" t="s">
        <v>14</v>
      </c>
      <c r="E15" s="3" t="s">
        <v>15</v>
      </c>
      <c r="F15" s="2">
        <v>1800000</v>
      </c>
      <c r="G15" s="2">
        <v>10759.5</v>
      </c>
      <c r="H15" s="2">
        <v>9.1300000000000008</v>
      </c>
    </row>
    <row r="16" spans="1:9">
      <c r="B16" s="3" t="s">
        <v>261</v>
      </c>
      <c r="C16" s="14" t="s">
        <v>13</v>
      </c>
      <c r="D16" s="3" t="s">
        <v>14</v>
      </c>
      <c r="E16" s="3" t="s">
        <v>18</v>
      </c>
      <c r="F16" s="2">
        <v>700000</v>
      </c>
      <c r="G16" s="2">
        <v>10740.8</v>
      </c>
      <c r="H16" s="2">
        <v>9.11</v>
      </c>
    </row>
    <row r="17" spans="2:8">
      <c r="B17" s="3" t="s">
        <v>1571</v>
      </c>
      <c r="C17" s="14" t="s">
        <v>13</v>
      </c>
      <c r="D17" s="3" t="s">
        <v>21</v>
      </c>
      <c r="E17" s="3" t="s">
        <v>23</v>
      </c>
      <c r="F17" s="2">
        <v>820000</v>
      </c>
      <c r="G17" s="2">
        <v>10277.06</v>
      </c>
      <c r="H17" s="2">
        <v>8.7200000000000006</v>
      </c>
    </row>
    <row r="18" spans="2:8">
      <c r="B18" s="3" t="s">
        <v>19</v>
      </c>
      <c r="C18" s="14" t="s">
        <v>13</v>
      </c>
      <c r="D18" s="3" t="s">
        <v>14</v>
      </c>
      <c r="E18" s="3" t="s">
        <v>20</v>
      </c>
      <c r="F18" s="2">
        <v>2620000</v>
      </c>
      <c r="G18" s="2">
        <v>10221.93</v>
      </c>
      <c r="H18" s="2">
        <v>8.67</v>
      </c>
    </row>
    <row r="19" spans="2:8">
      <c r="B19" s="3" t="s">
        <v>1573</v>
      </c>
      <c r="C19" s="14" t="s">
        <v>13</v>
      </c>
      <c r="D19" s="3" t="s">
        <v>16</v>
      </c>
      <c r="E19" s="3" t="s">
        <v>17</v>
      </c>
      <c r="F19" s="2">
        <v>390000</v>
      </c>
      <c r="G19" s="2">
        <v>8134.62</v>
      </c>
      <c r="H19" s="2">
        <v>6.9</v>
      </c>
    </row>
    <row r="20" spans="2:8">
      <c r="B20" s="3" t="s">
        <v>1545</v>
      </c>
      <c r="C20" s="14" t="s">
        <v>13</v>
      </c>
      <c r="D20" s="3" t="s">
        <v>24</v>
      </c>
      <c r="E20" s="3" t="s">
        <v>25</v>
      </c>
      <c r="F20" s="2">
        <v>1210000</v>
      </c>
      <c r="G20" s="2">
        <v>6731.23</v>
      </c>
      <c r="H20" s="2">
        <v>5.71</v>
      </c>
    </row>
    <row r="21" spans="2:8">
      <c r="B21" s="3" t="s">
        <v>1570</v>
      </c>
      <c r="C21" s="14" t="s">
        <v>13</v>
      </c>
      <c r="D21" s="3" t="s">
        <v>14</v>
      </c>
      <c r="E21" s="3" t="s">
        <v>184</v>
      </c>
      <c r="F21" s="2">
        <v>860000</v>
      </c>
      <c r="G21" s="2">
        <v>6233.28</v>
      </c>
      <c r="H21" s="2">
        <v>5.29</v>
      </c>
    </row>
    <row r="22" spans="2:8">
      <c r="B22" s="3" t="s">
        <v>2015</v>
      </c>
      <c r="C22" s="14" t="s">
        <v>13</v>
      </c>
      <c r="D22" s="3" t="s">
        <v>26</v>
      </c>
      <c r="E22" s="3" t="s">
        <v>27</v>
      </c>
      <c r="F22" s="2">
        <v>225000</v>
      </c>
      <c r="G22" s="2">
        <v>5713.65</v>
      </c>
      <c r="H22" s="2">
        <v>4.8499999999999996</v>
      </c>
    </row>
    <row r="23" spans="2:8">
      <c r="B23" s="3" t="s">
        <v>1539</v>
      </c>
      <c r="C23" s="14" t="s">
        <v>13</v>
      </c>
      <c r="D23" s="3" t="s">
        <v>41</v>
      </c>
      <c r="E23" s="3" t="s">
        <v>42</v>
      </c>
      <c r="F23" s="2">
        <v>80000</v>
      </c>
      <c r="G23" s="2">
        <v>4892</v>
      </c>
      <c r="H23" s="2">
        <v>4.1500000000000004</v>
      </c>
    </row>
    <row r="24" spans="2:8">
      <c r="B24" s="3" t="s">
        <v>2268</v>
      </c>
      <c r="C24" s="14" t="s">
        <v>13</v>
      </c>
      <c r="D24" s="3" t="s">
        <v>30</v>
      </c>
      <c r="E24" s="3" t="s">
        <v>416</v>
      </c>
      <c r="F24" s="2">
        <v>850000</v>
      </c>
      <c r="G24" s="2">
        <v>4204.95</v>
      </c>
      <c r="H24" s="2">
        <v>3.57</v>
      </c>
    </row>
    <row r="25" spans="2:8">
      <c r="B25" s="3" t="s">
        <v>2058</v>
      </c>
      <c r="C25" s="14" t="s">
        <v>13</v>
      </c>
      <c r="D25" s="3" t="s">
        <v>16</v>
      </c>
      <c r="E25" s="3" t="s">
        <v>191</v>
      </c>
      <c r="F25" s="2">
        <v>900000</v>
      </c>
      <c r="G25" s="2">
        <v>4048.65</v>
      </c>
      <c r="H25" s="2">
        <v>3.44</v>
      </c>
    </row>
    <row r="26" spans="2:8">
      <c r="B26" s="3" t="s">
        <v>2012</v>
      </c>
      <c r="C26" s="14" t="s">
        <v>13</v>
      </c>
      <c r="D26" s="3" t="s">
        <v>187</v>
      </c>
      <c r="E26" s="3" t="s">
        <v>272</v>
      </c>
      <c r="F26" s="2">
        <v>550000</v>
      </c>
      <c r="G26" s="2">
        <v>3933.33</v>
      </c>
      <c r="H26" s="2">
        <v>3.34</v>
      </c>
    </row>
    <row r="27" spans="2:8">
      <c r="B27" s="3" t="s">
        <v>1560</v>
      </c>
      <c r="C27" s="14" t="s">
        <v>13</v>
      </c>
      <c r="D27" s="3" t="s">
        <v>28</v>
      </c>
      <c r="E27" s="3" t="s">
        <v>1559</v>
      </c>
      <c r="F27" s="2">
        <v>130000</v>
      </c>
      <c r="G27" s="2">
        <v>3893.37</v>
      </c>
      <c r="H27" s="2">
        <v>3.3</v>
      </c>
    </row>
    <row r="28" spans="2:8">
      <c r="B28" s="3" t="s">
        <v>1552</v>
      </c>
      <c r="C28" s="14" t="s">
        <v>13</v>
      </c>
      <c r="D28" s="3" t="s">
        <v>215</v>
      </c>
      <c r="E28" s="3" t="s">
        <v>311</v>
      </c>
      <c r="F28" s="2">
        <v>380000</v>
      </c>
      <c r="G28" s="2">
        <v>3868.97</v>
      </c>
      <c r="H28" s="2">
        <v>3.28</v>
      </c>
    </row>
    <row r="29" spans="2:8">
      <c r="B29" s="3" t="s">
        <v>1531</v>
      </c>
      <c r="C29" s="14" t="s">
        <v>13</v>
      </c>
      <c r="D29" s="3" t="s">
        <v>62</v>
      </c>
      <c r="E29" s="3" t="s">
        <v>63</v>
      </c>
      <c r="F29" s="2">
        <v>170000</v>
      </c>
      <c r="G29" s="2">
        <v>3701.07</v>
      </c>
      <c r="H29" s="2">
        <v>3.14</v>
      </c>
    </row>
    <row r="30" spans="2:8">
      <c r="B30" s="3" t="s">
        <v>2014</v>
      </c>
      <c r="C30" s="14" t="s">
        <v>13</v>
      </c>
      <c r="D30" s="3" t="s">
        <v>39</v>
      </c>
      <c r="E30" s="3" t="s">
        <v>40</v>
      </c>
      <c r="F30" s="2">
        <v>240000</v>
      </c>
      <c r="G30" s="2">
        <v>3462</v>
      </c>
      <c r="H30" s="2">
        <v>2.94</v>
      </c>
    </row>
    <row r="31" spans="2:8">
      <c r="B31" s="3" t="s">
        <v>2022</v>
      </c>
      <c r="C31" s="14" t="s">
        <v>13</v>
      </c>
      <c r="D31" s="3" t="s">
        <v>37</v>
      </c>
      <c r="E31" s="3" t="s">
        <v>38</v>
      </c>
      <c r="F31" s="2">
        <v>420000</v>
      </c>
      <c r="G31" s="2">
        <v>3386.88</v>
      </c>
      <c r="H31" s="2">
        <v>2.87</v>
      </c>
    </row>
    <row r="32" spans="2:8">
      <c r="B32" s="3" t="s">
        <v>1543</v>
      </c>
      <c r="C32" s="14" t="s">
        <v>13</v>
      </c>
      <c r="D32" s="3" t="s">
        <v>28</v>
      </c>
      <c r="E32" s="3" t="s">
        <v>1542</v>
      </c>
      <c r="F32" s="2">
        <v>570000</v>
      </c>
      <c r="G32" s="2">
        <v>3186.02</v>
      </c>
      <c r="H32" s="2">
        <v>2.7</v>
      </c>
    </row>
    <row r="33" spans="2:8">
      <c r="B33" s="3" t="s">
        <v>1527</v>
      </c>
      <c r="C33" s="14" t="s">
        <v>13</v>
      </c>
      <c r="D33" s="3" t="s">
        <v>43</v>
      </c>
      <c r="E33" s="3" t="s">
        <v>194</v>
      </c>
      <c r="F33" s="2">
        <v>400000</v>
      </c>
      <c r="G33" s="2">
        <v>3148.2</v>
      </c>
      <c r="H33" s="2">
        <v>2.67</v>
      </c>
    </row>
    <row r="34" spans="2:8">
      <c r="B34" s="3" t="s">
        <v>1540</v>
      </c>
      <c r="C34" s="14" t="s">
        <v>13</v>
      </c>
      <c r="D34" s="3" t="s">
        <v>43</v>
      </c>
      <c r="E34" s="3" t="s">
        <v>213</v>
      </c>
      <c r="F34" s="2">
        <v>90000</v>
      </c>
      <c r="G34" s="2">
        <v>3026.79</v>
      </c>
      <c r="H34" s="2">
        <v>2.57</v>
      </c>
    </row>
    <row r="35" spans="2:8">
      <c r="B35" s="3" t="s">
        <v>2269</v>
      </c>
      <c r="C35" s="14" t="s">
        <v>13</v>
      </c>
      <c r="D35" s="3" t="s">
        <v>26</v>
      </c>
      <c r="E35" s="3" t="s">
        <v>1848</v>
      </c>
      <c r="F35" s="2">
        <v>110000</v>
      </c>
      <c r="G35" s="2">
        <v>1663.04</v>
      </c>
      <c r="H35" s="2">
        <v>1.41</v>
      </c>
    </row>
    <row r="36" spans="2:8">
      <c r="B36" s="3" t="s">
        <v>1551</v>
      </c>
      <c r="C36" s="14" t="s">
        <v>13</v>
      </c>
      <c r="D36" s="3" t="s">
        <v>47</v>
      </c>
      <c r="E36" s="3" t="s">
        <v>208</v>
      </c>
      <c r="F36" s="2">
        <v>110000</v>
      </c>
      <c r="G36" s="2">
        <v>1470.81</v>
      </c>
      <c r="H36" s="2">
        <v>1.25</v>
      </c>
    </row>
    <row r="37" spans="2:8">
      <c r="B37" s="8" t="s">
        <v>64</v>
      </c>
      <c r="C37" s="16"/>
      <c r="D37" s="8"/>
      <c r="E37" s="8"/>
      <c r="F37" s="10"/>
      <c r="G37" s="10">
        <f>SUM(G12:G36)</f>
        <v>116698.14999999998</v>
      </c>
      <c r="H37" s="10">
        <f>SUM(H12:H36)</f>
        <v>99.009999999999991</v>
      </c>
    </row>
    <row r="38" spans="2:8">
      <c r="B38" s="8" t="s">
        <v>427</v>
      </c>
      <c r="C38" s="16"/>
      <c r="D38" s="8"/>
      <c r="E38" s="8"/>
      <c r="F38" s="10"/>
      <c r="G38" s="10">
        <v>708.5</v>
      </c>
      <c r="H38" s="10">
        <v>0.6</v>
      </c>
    </row>
    <row r="39" spans="2:8">
      <c r="B39" s="8" t="s">
        <v>153</v>
      </c>
      <c r="C39" s="16"/>
      <c r="D39" s="8"/>
      <c r="E39" s="8"/>
      <c r="F39" s="10"/>
      <c r="G39" s="10">
        <v>117406.65</v>
      </c>
      <c r="H39" s="10">
        <v>99.62</v>
      </c>
    </row>
    <row r="40" spans="2:8">
      <c r="B40" s="8" t="s">
        <v>405</v>
      </c>
      <c r="C40" s="16"/>
      <c r="D40" s="8"/>
      <c r="E40" s="8"/>
      <c r="F40" s="10"/>
      <c r="G40" s="10">
        <v>448.3341161999997</v>
      </c>
      <c r="H40" s="10">
        <v>0.37999999999999545</v>
      </c>
    </row>
    <row r="41" spans="2:8">
      <c r="B41" s="8" t="s">
        <v>155</v>
      </c>
      <c r="C41" s="16"/>
      <c r="D41" s="8"/>
      <c r="E41" s="8"/>
      <c r="F41" s="10"/>
      <c r="G41" s="10">
        <v>117854.98411619999</v>
      </c>
      <c r="H41" s="10">
        <v>100</v>
      </c>
    </row>
    <row r="42" spans="2:8">
      <c r="B42" s="8" t="s">
        <v>156</v>
      </c>
    </row>
    <row r="43" spans="2:8">
      <c r="B43" s="8" t="s">
        <v>157</v>
      </c>
    </row>
    <row r="44" spans="2:8">
      <c r="B44" s="8" t="s">
        <v>160</v>
      </c>
    </row>
    <row r="45" spans="2:8">
      <c r="B45" s="8" t="s">
        <v>161</v>
      </c>
    </row>
    <row r="46" spans="2:8">
      <c r="B46" s="8" t="s">
        <v>162</v>
      </c>
    </row>
    <row r="47" spans="2:8">
      <c r="B47" s="8" t="s">
        <v>1849</v>
      </c>
      <c r="C47" s="16"/>
    </row>
    <row r="48" spans="2:8">
      <c r="B48" s="8" t="s">
        <v>1850</v>
      </c>
      <c r="C48" s="16"/>
    </row>
    <row r="49" spans="2:3">
      <c r="B49" s="8" t="s">
        <v>1851</v>
      </c>
      <c r="C49" s="16"/>
    </row>
    <row r="50" spans="2:3">
      <c r="B50" s="8" t="s">
        <v>1852</v>
      </c>
      <c r="C50" s="16"/>
    </row>
    <row r="51" spans="2:3">
      <c r="B51" s="8" t="s">
        <v>1853</v>
      </c>
      <c r="C51" s="16"/>
    </row>
    <row r="52" spans="2:3">
      <c r="B52" s="8" t="s">
        <v>1854</v>
      </c>
      <c r="C52" s="16"/>
    </row>
    <row r="53" spans="2:3">
      <c r="B53" s="8" t="s">
        <v>1855</v>
      </c>
      <c r="C53" s="16"/>
    </row>
    <row r="54" spans="2:3">
      <c r="B54" s="8" t="s">
        <v>1856</v>
      </c>
      <c r="C54" s="16"/>
    </row>
    <row r="55" spans="2:3">
      <c r="B55" s="8" t="s">
        <v>2373</v>
      </c>
      <c r="C55" s="16"/>
    </row>
    <row r="56" spans="2:3">
      <c r="B56" s="8" t="s">
        <v>175</v>
      </c>
    </row>
    <row r="57" spans="2:3">
      <c r="B57" s="8" t="s">
        <v>176</v>
      </c>
    </row>
  </sheetData>
  <mergeCells count="2">
    <mergeCell ref="B1:E1"/>
    <mergeCell ref="C3:C8"/>
  </mergeCells>
  <hyperlinks>
    <hyperlink ref="A1" location="Index!A1" display="Index" xr:uid="{CAC27A5E-A592-45AD-A060-B120D254422B}"/>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4696E-1854-4671-B6EA-31BF5351FC6C}">
  <dimension ref="A1:I65"/>
  <sheetViews>
    <sheetView workbookViewId="0">
      <selection activeCell="B1" sqref="B1:E1"/>
    </sheetView>
  </sheetViews>
  <sheetFormatPr defaultRowHeight="12.75"/>
  <cols>
    <col min="1" max="1" width="5.42578125" style="3" bestFit="1" customWidth="1"/>
    <col min="2" max="2" width="67" style="3" bestFit="1" customWidth="1"/>
    <col min="3" max="3" width="27.42578125" style="14" customWidth="1"/>
    <col min="4" max="4" width="27.7109375" style="3" bestFit="1" customWidth="1"/>
    <col min="5" max="5" width="13.5703125" style="3" bestFit="1" customWidth="1"/>
    <col min="6" max="6" width="10.5703125" style="2" bestFit="1" customWidth="1"/>
    <col min="7" max="7" width="18.140625" style="2" bestFit="1" customWidth="1"/>
    <col min="8" max="8" width="9.140625" style="2" bestFit="1"/>
    <col min="9" max="256" width="9.140625" style="3"/>
    <col min="257" max="257" width="5.42578125" style="3" bestFit="1" customWidth="1"/>
    <col min="258" max="258" width="67" style="3" bestFit="1" customWidth="1"/>
    <col min="259" max="259" width="13.140625" style="3" bestFit="1" customWidth="1"/>
    <col min="260" max="260" width="27.7109375" style="3" bestFit="1" customWidth="1"/>
    <col min="261" max="261" width="13.5703125" style="3" bestFit="1" customWidth="1"/>
    <col min="262" max="262" width="10.5703125" style="3" bestFit="1" customWidth="1"/>
    <col min="263" max="263" width="18.140625" style="3" bestFit="1" customWidth="1"/>
    <col min="264" max="512" width="9.140625" style="3"/>
    <col min="513" max="513" width="5.42578125" style="3" bestFit="1" customWidth="1"/>
    <col min="514" max="514" width="67" style="3" bestFit="1" customWidth="1"/>
    <col min="515" max="515" width="13.140625" style="3" bestFit="1" customWidth="1"/>
    <col min="516" max="516" width="27.7109375" style="3" bestFit="1" customWidth="1"/>
    <col min="517" max="517" width="13.5703125" style="3" bestFit="1" customWidth="1"/>
    <col min="518" max="518" width="10.5703125" style="3" bestFit="1" customWidth="1"/>
    <col min="519" max="519" width="18.140625" style="3" bestFit="1" customWidth="1"/>
    <col min="520" max="768" width="9.140625" style="3"/>
    <col min="769" max="769" width="5.42578125" style="3" bestFit="1" customWidth="1"/>
    <col min="770" max="770" width="67" style="3" bestFit="1" customWidth="1"/>
    <col min="771" max="771" width="13.140625" style="3" bestFit="1" customWidth="1"/>
    <col min="772" max="772" width="27.7109375" style="3" bestFit="1" customWidth="1"/>
    <col min="773" max="773" width="13.5703125" style="3" bestFit="1" customWidth="1"/>
    <col min="774" max="774" width="10.5703125" style="3" bestFit="1" customWidth="1"/>
    <col min="775" max="775" width="18.140625" style="3" bestFit="1" customWidth="1"/>
    <col min="776" max="1024" width="9.140625" style="3"/>
    <col min="1025" max="1025" width="5.42578125" style="3" bestFit="1" customWidth="1"/>
    <col min="1026" max="1026" width="67" style="3" bestFit="1" customWidth="1"/>
    <col min="1027" max="1027" width="13.140625" style="3" bestFit="1" customWidth="1"/>
    <col min="1028" max="1028" width="27.7109375" style="3" bestFit="1" customWidth="1"/>
    <col min="1029" max="1029" width="13.5703125" style="3" bestFit="1" customWidth="1"/>
    <col min="1030" max="1030" width="10.5703125" style="3" bestFit="1" customWidth="1"/>
    <col min="1031" max="1031" width="18.140625" style="3" bestFit="1" customWidth="1"/>
    <col min="1032" max="1280" width="9.140625" style="3"/>
    <col min="1281" max="1281" width="5.42578125" style="3" bestFit="1" customWidth="1"/>
    <col min="1282" max="1282" width="67" style="3" bestFit="1" customWidth="1"/>
    <col min="1283" max="1283" width="13.140625" style="3" bestFit="1" customWidth="1"/>
    <col min="1284" max="1284" width="27.7109375" style="3" bestFit="1" customWidth="1"/>
    <col min="1285" max="1285" width="13.5703125" style="3" bestFit="1" customWidth="1"/>
    <col min="1286" max="1286" width="10.5703125" style="3" bestFit="1" customWidth="1"/>
    <col min="1287" max="1287" width="18.140625" style="3" bestFit="1" customWidth="1"/>
    <col min="1288" max="1536" width="9.140625" style="3"/>
    <col min="1537" max="1537" width="5.42578125" style="3" bestFit="1" customWidth="1"/>
    <col min="1538" max="1538" width="67" style="3" bestFit="1" customWidth="1"/>
    <col min="1539" max="1539" width="13.140625" style="3" bestFit="1" customWidth="1"/>
    <col min="1540" max="1540" width="27.7109375" style="3" bestFit="1" customWidth="1"/>
    <col min="1541" max="1541" width="13.5703125" style="3" bestFit="1" customWidth="1"/>
    <col min="1542" max="1542" width="10.5703125" style="3" bestFit="1" customWidth="1"/>
    <col min="1543" max="1543" width="18.140625" style="3" bestFit="1" customWidth="1"/>
    <col min="1544" max="1792" width="9.140625" style="3"/>
    <col min="1793" max="1793" width="5.42578125" style="3" bestFit="1" customWidth="1"/>
    <col min="1794" max="1794" width="67" style="3" bestFit="1" customWidth="1"/>
    <col min="1795" max="1795" width="13.140625" style="3" bestFit="1" customWidth="1"/>
    <col min="1796" max="1796" width="27.7109375" style="3" bestFit="1" customWidth="1"/>
    <col min="1797" max="1797" width="13.5703125" style="3" bestFit="1" customWidth="1"/>
    <col min="1798" max="1798" width="10.5703125" style="3" bestFit="1" customWidth="1"/>
    <col min="1799" max="1799" width="18.140625" style="3" bestFit="1" customWidth="1"/>
    <col min="1800" max="2048" width="9.140625" style="3"/>
    <col min="2049" max="2049" width="5.42578125" style="3" bestFit="1" customWidth="1"/>
    <col min="2050" max="2050" width="67" style="3" bestFit="1" customWidth="1"/>
    <col min="2051" max="2051" width="13.140625" style="3" bestFit="1" customWidth="1"/>
    <col min="2052" max="2052" width="27.7109375" style="3" bestFit="1" customWidth="1"/>
    <col min="2053" max="2053" width="13.5703125" style="3" bestFit="1" customWidth="1"/>
    <col min="2054" max="2054" width="10.5703125" style="3" bestFit="1" customWidth="1"/>
    <col min="2055" max="2055" width="18.140625" style="3" bestFit="1" customWidth="1"/>
    <col min="2056" max="2304" width="9.140625" style="3"/>
    <col min="2305" max="2305" width="5.42578125" style="3" bestFit="1" customWidth="1"/>
    <col min="2306" max="2306" width="67" style="3" bestFit="1" customWidth="1"/>
    <col min="2307" max="2307" width="13.140625" style="3" bestFit="1" customWidth="1"/>
    <col min="2308" max="2308" width="27.7109375" style="3" bestFit="1" customWidth="1"/>
    <col min="2309" max="2309" width="13.5703125" style="3" bestFit="1" customWidth="1"/>
    <col min="2310" max="2310" width="10.5703125" style="3" bestFit="1" customWidth="1"/>
    <col min="2311" max="2311" width="18.140625" style="3" bestFit="1" customWidth="1"/>
    <col min="2312" max="2560" width="9.140625" style="3"/>
    <col min="2561" max="2561" width="5.42578125" style="3" bestFit="1" customWidth="1"/>
    <col min="2562" max="2562" width="67" style="3" bestFit="1" customWidth="1"/>
    <col min="2563" max="2563" width="13.140625" style="3" bestFit="1" customWidth="1"/>
    <col min="2564" max="2564" width="27.7109375" style="3" bestFit="1" customWidth="1"/>
    <col min="2565" max="2565" width="13.5703125" style="3" bestFit="1" customWidth="1"/>
    <col min="2566" max="2566" width="10.5703125" style="3" bestFit="1" customWidth="1"/>
    <col min="2567" max="2567" width="18.140625" style="3" bestFit="1" customWidth="1"/>
    <col min="2568" max="2816" width="9.140625" style="3"/>
    <col min="2817" max="2817" width="5.42578125" style="3" bestFit="1" customWidth="1"/>
    <col min="2818" max="2818" width="67" style="3" bestFit="1" customWidth="1"/>
    <col min="2819" max="2819" width="13.140625" style="3" bestFit="1" customWidth="1"/>
    <col min="2820" max="2820" width="27.7109375" style="3" bestFit="1" customWidth="1"/>
    <col min="2821" max="2821" width="13.5703125" style="3" bestFit="1" customWidth="1"/>
    <col min="2822" max="2822" width="10.5703125" style="3" bestFit="1" customWidth="1"/>
    <col min="2823" max="2823" width="18.140625" style="3" bestFit="1" customWidth="1"/>
    <col min="2824" max="3072" width="9.140625" style="3"/>
    <col min="3073" max="3073" width="5.42578125" style="3" bestFit="1" customWidth="1"/>
    <col min="3074" max="3074" width="67" style="3" bestFit="1" customWidth="1"/>
    <col min="3075" max="3075" width="13.140625" style="3" bestFit="1" customWidth="1"/>
    <col min="3076" max="3076" width="27.7109375" style="3" bestFit="1" customWidth="1"/>
    <col min="3077" max="3077" width="13.5703125" style="3" bestFit="1" customWidth="1"/>
    <col min="3078" max="3078" width="10.5703125" style="3" bestFit="1" customWidth="1"/>
    <col min="3079" max="3079" width="18.140625" style="3" bestFit="1" customWidth="1"/>
    <col min="3080" max="3328" width="9.140625" style="3"/>
    <col min="3329" max="3329" width="5.42578125" style="3" bestFit="1" customWidth="1"/>
    <col min="3330" max="3330" width="67" style="3" bestFit="1" customWidth="1"/>
    <col min="3331" max="3331" width="13.140625" style="3" bestFit="1" customWidth="1"/>
    <col min="3332" max="3332" width="27.7109375" style="3" bestFit="1" customWidth="1"/>
    <col min="3333" max="3333" width="13.5703125" style="3" bestFit="1" customWidth="1"/>
    <col min="3334" max="3334" width="10.5703125" style="3" bestFit="1" customWidth="1"/>
    <col min="3335" max="3335" width="18.140625" style="3" bestFit="1" customWidth="1"/>
    <col min="3336" max="3584" width="9.140625" style="3"/>
    <col min="3585" max="3585" width="5.42578125" style="3" bestFit="1" customWidth="1"/>
    <col min="3586" max="3586" width="67" style="3" bestFit="1" customWidth="1"/>
    <col min="3587" max="3587" width="13.140625" style="3" bestFit="1" customWidth="1"/>
    <col min="3588" max="3588" width="27.7109375" style="3" bestFit="1" customWidth="1"/>
    <col min="3589" max="3589" width="13.5703125" style="3" bestFit="1" customWidth="1"/>
    <col min="3590" max="3590" width="10.5703125" style="3" bestFit="1" customWidth="1"/>
    <col min="3591" max="3591" width="18.140625" style="3" bestFit="1" customWidth="1"/>
    <col min="3592" max="3840" width="9.140625" style="3"/>
    <col min="3841" max="3841" width="5.42578125" style="3" bestFit="1" customWidth="1"/>
    <col min="3842" max="3842" width="67" style="3" bestFit="1" customWidth="1"/>
    <col min="3843" max="3843" width="13.140625" style="3" bestFit="1" customWidth="1"/>
    <col min="3844" max="3844" width="27.7109375" style="3" bestFit="1" customWidth="1"/>
    <col min="3845" max="3845" width="13.5703125" style="3" bestFit="1" customWidth="1"/>
    <col min="3846" max="3846" width="10.5703125" style="3" bestFit="1" customWidth="1"/>
    <col min="3847" max="3847" width="18.140625" style="3" bestFit="1" customWidth="1"/>
    <col min="3848" max="4096" width="9.140625" style="3"/>
    <col min="4097" max="4097" width="5.42578125" style="3" bestFit="1" customWidth="1"/>
    <col min="4098" max="4098" width="67" style="3" bestFit="1" customWidth="1"/>
    <col min="4099" max="4099" width="13.140625" style="3" bestFit="1" customWidth="1"/>
    <col min="4100" max="4100" width="27.7109375" style="3" bestFit="1" customWidth="1"/>
    <col min="4101" max="4101" width="13.5703125" style="3" bestFit="1" customWidth="1"/>
    <col min="4102" max="4102" width="10.5703125" style="3" bestFit="1" customWidth="1"/>
    <col min="4103" max="4103" width="18.140625" style="3" bestFit="1" customWidth="1"/>
    <col min="4104" max="4352" width="9.140625" style="3"/>
    <col min="4353" max="4353" width="5.42578125" style="3" bestFit="1" customWidth="1"/>
    <col min="4354" max="4354" width="67" style="3" bestFit="1" customWidth="1"/>
    <col min="4355" max="4355" width="13.140625" style="3" bestFit="1" customWidth="1"/>
    <col min="4356" max="4356" width="27.7109375" style="3" bestFit="1" customWidth="1"/>
    <col min="4357" max="4357" width="13.5703125" style="3" bestFit="1" customWidth="1"/>
    <col min="4358" max="4358" width="10.5703125" style="3" bestFit="1" customWidth="1"/>
    <col min="4359" max="4359" width="18.140625" style="3" bestFit="1" customWidth="1"/>
    <col min="4360" max="4608" width="9.140625" style="3"/>
    <col min="4609" max="4609" width="5.42578125" style="3" bestFit="1" customWidth="1"/>
    <col min="4610" max="4610" width="67" style="3" bestFit="1" customWidth="1"/>
    <col min="4611" max="4611" width="13.140625" style="3" bestFit="1" customWidth="1"/>
    <col min="4612" max="4612" width="27.7109375" style="3" bestFit="1" customWidth="1"/>
    <col min="4613" max="4613" width="13.5703125" style="3" bestFit="1" customWidth="1"/>
    <col min="4614" max="4614" width="10.5703125" style="3" bestFit="1" customWidth="1"/>
    <col min="4615" max="4615" width="18.140625" style="3" bestFit="1" customWidth="1"/>
    <col min="4616" max="4864" width="9.140625" style="3"/>
    <col min="4865" max="4865" width="5.42578125" style="3" bestFit="1" customWidth="1"/>
    <col min="4866" max="4866" width="67" style="3" bestFit="1" customWidth="1"/>
    <col min="4867" max="4867" width="13.140625" style="3" bestFit="1" customWidth="1"/>
    <col min="4868" max="4868" width="27.7109375" style="3" bestFit="1" customWidth="1"/>
    <col min="4869" max="4869" width="13.5703125" style="3" bestFit="1" customWidth="1"/>
    <col min="4870" max="4870" width="10.5703125" style="3" bestFit="1" customWidth="1"/>
    <col min="4871" max="4871" width="18.140625" style="3" bestFit="1" customWidth="1"/>
    <col min="4872" max="5120" width="9.140625" style="3"/>
    <col min="5121" max="5121" width="5.42578125" style="3" bestFit="1" customWidth="1"/>
    <col min="5122" max="5122" width="67" style="3" bestFit="1" customWidth="1"/>
    <col min="5123" max="5123" width="13.140625" style="3" bestFit="1" customWidth="1"/>
    <col min="5124" max="5124" width="27.7109375" style="3" bestFit="1" customWidth="1"/>
    <col min="5125" max="5125" width="13.5703125" style="3" bestFit="1" customWidth="1"/>
    <col min="5126" max="5126" width="10.5703125" style="3" bestFit="1" customWidth="1"/>
    <col min="5127" max="5127" width="18.140625" style="3" bestFit="1" customWidth="1"/>
    <col min="5128" max="5376" width="9.140625" style="3"/>
    <col min="5377" max="5377" width="5.42578125" style="3" bestFit="1" customWidth="1"/>
    <col min="5378" max="5378" width="67" style="3" bestFit="1" customWidth="1"/>
    <col min="5379" max="5379" width="13.140625" style="3" bestFit="1" customWidth="1"/>
    <col min="5380" max="5380" width="27.7109375" style="3" bestFit="1" customWidth="1"/>
    <col min="5381" max="5381" width="13.5703125" style="3" bestFit="1" customWidth="1"/>
    <col min="5382" max="5382" width="10.5703125" style="3" bestFit="1" customWidth="1"/>
    <col min="5383" max="5383" width="18.140625" style="3" bestFit="1" customWidth="1"/>
    <col min="5384" max="5632" width="9.140625" style="3"/>
    <col min="5633" max="5633" width="5.42578125" style="3" bestFit="1" customWidth="1"/>
    <col min="5634" max="5634" width="67" style="3" bestFit="1" customWidth="1"/>
    <col min="5635" max="5635" width="13.140625" style="3" bestFit="1" customWidth="1"/>
    <col min="5636" max="5636" width="27.7109375" style="3" bestFit="1" customWidth="1"/>
    <col min="5637" max="5637" width="13.5703125" style="3" bestFit="1" customWidth="1"/>
    <col min="5638" max="5638" width="10.5703125" style="3" bestFit="1" customWidth="1"/>
    <col min="5639" max="5639" width="18.140625" style="3" bestFit="1" customWidth="1"/>
    <col min="5640" max="5888" width="9.140625" style="3"/>
    <col min="5889" max="5889" width="5.42578125" style="3" bestFit="1" customWidth="1"/>
    <col min="5890" max="5890" width="67" style="3" bestFit="1" customWidth="1"/>
    <col min="5891" max="5891" width="13.140625" style="3" bestFit="1" customWidth="1"/>
    <col min="5892" max="5892" width="27.7109375" style="3" bestFit="1" customWidth="1"/>
    <col min="5893" max="5893" width="13.5703125" style="3" bestFit="1" customWidth="1"/>
    <col min="5894" max="5894" width="10.5703125" style="3" bestFit="1" customWidth="1"/>
    <col min="5895" max="5895" width="18.140625" style="3" bestFit="1" customWidth="1"/>
    <col min="5896" max="6144" width="9.140625" style="3"/>
    <col min="6145" max="6145" width="5.42578125" style="3" bestFit="1" customWidth="1"/>
    <col min="6146" max="6146" width="67" style="3" bestFit="1" customWidth="1"/>
    <col min="6147" max="6147" width="13.140625" style="3" bestFit="1" customWidth="1"/>
    <col min="6148" max="6148" width="27.7109375" style="3" bestFit="1" customWidth="1"/>
    <col min="6149" max="6149" width="13.5703125" style="3" bestFit="1" customWidth="1"/>
    <col min="6150" max="6150" width="10.5703125" style="3" bestFit="1" customWidth="1"/>
    <col min="6151" max="6151" width="18.140625" style="3" bestFit="1" customWidth="1"/>
    <col min="6152" max="6400" width="9.140625" style="3"/>
    <col min="6401" max="6401" width="5.42578125" style="3" bestFit="1" customWidth="1"/>
    <col min="6402" max="6402" width="67" style="3" bestFit="1" customWidth="1"/>
    <col min="6403" max="6403" width="13.140625" style="3" bestFit="1" customWidth="1"/>
    <col min="6404" max="6404" width="27.7109375" style="3" bestFit="1" customWidth="1"/>
    <col min="6405" max="6405" width="13.5703125" style="3" bestFit="1" customWidth="1"/>
    <col min="6406" max="6406" width="10.5703125" style="3" bestFit="1" customWidth="1"/>
    <col min="6407" max="6407" width="18.140625" style="3" bestFit="1" customWidth="1"/>
    <col min="6408" max="6656" width="9.140625" style="3"/>
    <col min="6657" max="6657" width="5.42578125" style="3" bestFit="1" customWidth="1"/>
    <col min="6658" max="6658" width="67" style="3" bestFit="1" customWidth="1"/>
    <col min="6659" max="6659" width="13.140625" style="3" bestFit="1" customWidth="1"/>
    <col min="6660" max="6660" width="27.7109375" style="3" bestFit="1" customWidth="1"/>
    <col min="6661" max="6661" width="13.5703125" style="3" bestFit="1" customWidth="1"/>
    <col min="6662" max="6662" width="10.5703125" style="3" bestFit="1" customWidth="1"/>
    <col min="6663" max="6663" width="18.140625" style="3" bestFit="1" customWidth="1"/>
    <col min="6664" max="6912" width="9.140625" style="3"/>
    <col min="6913" max="6913" width="5.42578125" style="3" bestFit="1" customWidth="1"/>
    <col min="6914" max="6914" width="67" style="3" bestFit="1" customWidth="1"/>
    <col min="6915" max="6915" width="13.140625" style="3" bestFit="1" customWidth="1"/>
    <col min="6916" max="6916" width="27.7109375" style="3" bestFit="1" customWidth="1"/>
    <col min="6917" max="6917" width="13.5703125" style="3" bestFit="1" customWidth="1"/>
    <col min="6918" max="6918" width="10.5703125" style="3" bestFit="1" customWidth="1"/>
    <col min="6919" max="6919" width="18.140625" style="3" bestFit="1" customWidth="1"/>
    <col min="6920" max="7168" width="9.140625" style="3"/>
    <col min="7169" max="7169" width="5.42578125" style="3" bestFit="1" customWidth="1"/>
    <col min="7170" max="7170" width="67" style="3" bestFit="1" customWidth="1"/>
    <col min="7171" max="7171" width="13.140625" style="3" bestFit="1" customWidth="1"/>
    <col min="7172" max="7172" width="27.7109375" style="3" bestFit="1" customWidth="1"/>
    <col min="7173" max="7173" width="13.5703125" style="3" bestFit="1" customWidth="1"/>
    <col min="7174" max="7174" width="10.5703125" style="3" bestFit="1" customWidth="1"/>
    <col min="7175" max="7175" width="18.140625" style="3" bestFit="1" customWidth="1"/>
    <col min="7176" max="7424" width="9.140625" style="3"/>
    <col min="7425" max="7425" width="5.42578125" style="3" bestFit="1" customWidth="1"/>
    <col min="7426" max="7426" width="67" style="3" bestFit="1" customWidth="1"/>
    <col min="7427" max="7427" width="13.140625" style="3" bestFit="1" customWidth="1"/>
    <col min="7428" max="7428" width="27.7109375" style="3" bestFit="1" customWidth="1"/>
    <col min="7429" max="7429" width="13.5703125" style="3" bestFit="1" customWidth="1"/>
    <col min="7430" max="7430" width="10.5703125" style="3" bestFit="1" customWidth="1"/>
    <col min="7431" max="7431" width="18.140625" style="3" bestFit="1" customWidth="1"/>
    <col min="7432" max="7680" width="9.140625" style="3"/>
    <col min="7681" max="7681" width="5.42578125" style="3" bestFit="1" customWidth="1"/>
    <col min="7682" max="7682" width="67" style="3" bestFit="1" customWidth="1"/>
    <col min="7683" max="7683" width="13.140625" style="3" bestFit="1" customWidth="1"/>
    <col min="7684" max="7684" width="27.7109375" style="3" bestFit="1" customWidth="1"/>
    <col min="7685" max="7685" width="13.5703125" style="3" bestFit="1" customWidth="1"/>
    <col min="7686" max="7686" width="10.5703125" style="3" bestFit="1" customWidth="1"/>
    <col min="7687" max="7687" width="18.140625" style="3" bestFit="1" customWidth="1"/>
    <col min="7688" max="7936" width="9.140625" style="3"/>
    <col min="7937" max="7937" width="5.42578125" style="3" bestFit="1" customWidth="1"/>
    <col min="7938" max="7938" width="67" style="3" bestFit="1" customWidth="1"/>
    <col min="7939" max="7939" width="13.140625" style="3" bestFit="1" customWidth="1"/>
    <col min="7940" max="7940" width="27.7109375" style="3" bestFit="1" customWidth="1"/>
    <col min="7941" max="7941" width="13.5703125" style="3" bestFit="1" customWidth="1"/>
    <col min="7942" max="7942" width="10.5703125" style="3" bestFit="1" customWidth="1"/>
    <col min="7943" max="7943" width="18.140625" style="3" bestFit="1" customWidth="1"/>
    <col min="7944" max="8192" width="9.140625" style="3"/>
    <col min="8193" max="8193" width="5.42578125" style="3" bestFit="1" customWidth="1"/>
    <col min="8194" max="8194" width="67" style="3" bestFit="1" customWidth="1"/>
    <col min="8195" max="8195" width="13.140625" style="3" bestFit="1" customWidth="1"/>
    <col min="8196" max="8196" width="27.7109375" style="3" bestFit="1" customWidth="1"/>
    <col min="8197" max="8197" width="13.5703125" style="3" bestFit="1" customWidth="1"/>
    <col min="8198" max="8198" width="10.5703125" style="3" bestFit="1" customWidth="1"/>
    <col min="8199" max="8199" width="18.140625" style="3" bestFit="1" customWidth="1"/>
    <col min="8200" max="8448" width="9.140625" style="3"/>
    <col min="8449" max="8449" width="5.42578125" style="3" bestFit="1" customWidth="1"/>
    <col min="8450" max="8450" width="67" style="3" bestFit="1" customWidth="1"/>
    <col min="8451" max="8451" width="13.140625" style="3" bestFit="1" customWidth="1"/>
    <col min="8452" max="8452" width="27.7109375" style="3" bestFit="1" customWidth="1"/>
    <col min="8453" max="8453" width="13.5703125" style="3" bestFit="1" customWidth="1"/>
    <col min="8454" max="8454" width="10.5703125" style="3" bestFit="1" customWidth="1"/>
    <col min="8455" max="8455" width="18.140625" style="3" bestFit="1" customWidth="1"/>
    <col min="8456" max="8704" width="9.140625" style="3"/>
    <col min="8705" max="8705" width="5.42578125" style="3" bestFit="1" customWidth="1"/>
    <col min="8706" max="8706" width="67" style="3" bestFit="1" customWidth="1"/>
    <col min="8707" max="8707" width="13.140625" style="3" bestFit="1" customWidth="1"/>
    <col min="8708" max="8708" width="27.7109375" style="3" bestFit="1" customWidth="1"/>
    <col min="8709" max="8709" width="13.5703125" style="3" bestFit="1" customWidth="1"/>
    <col min="8710" max="8710" width="10.5703125" style="3" bestFit="1" customWidth="1"/>
    <col min="8711" max="8711" width="18.140625" style="3" bestFit="1" customWidth="1"/>
    <col min="8712" max="8960" width="9.140625" style="3"/>
    <col min="8961" max="8961" width="5.42578125" style="3" bestFit="1" customWidth="1"/>
    <col min="8962" max="8962" width="67" style="3" bestFit="1" customWidth="1"/>
    <col min="8963" max="8963" width="13.140625" style="3" bestFit="1" customWidth="1"/>
    <col min="8964" max="8964" width="27.7109375" style="3" bestFit="1" customWidth="1"/>
    <col min="8965" max="8965" width="13.5703125" style="3" bestFit="1" customWidth="1"/>
    <col min="8966" max="8966" width="10.5703125" style="3" bestFit="1" customWidth="1"/>
    <col min="8967" max="8967" width="18.140625" style="3" bestFit="1" customWidth="1"/>
    <col min="8968" max="9216" width="9.140625" style="3"/>
    <col min="9217" max="9217" width="5.42578125" style="3" bestFit="1" customWidth="1"/>
    <col min="9218" max="9218" width="67" style="3" bestFit="1" customWidth="1"/>
    <col min="9219" max="9219" width="13.140625" style="3" bestFit="1" customWidth="1"/>
    <col min="9220" max="9220" width="27.7109375" style="3" bestFit="1" customWidth="1"/>
    <col min="9221" max="9221" width="13.5703125" style="3" bestFit="1" customWidth="1"/>
    <col min="9222" max="9222" width="10.5703125" style="3" bestFit="1" customWidth="1"/>
    <col min="9223" max="9223" width="18.140625" style="3" bestFit="1" customWidth="1"/>
    <col min="9224" max="9472" width="9.140625" style="3"/>
    <col min="9473" max="9473" width="5.42578125" style="3" bestFit="1" customWidth="1"/>
    <col min="9474" max="9474" width="67" style="3" bestFit="1" customWidth="1"/>
    <col min="9475" max="9475" width="13.140625" style="3" bestFit="1" customWidth="1"/>
    <col min="9476" max="9476" width="27.7109375" style="3" bestFit="1" customWidth="1"/>
    <col min="9477" max="9477" width="13.5703125" style="3" bestFit="1" customWidth="1"/>
    <col min="9478" max="9478" width="10.5703125" style="3" bestFit="1" customWidth="1"/>
    <col min="9479" max="9479" width="18.140625" style="3" bestFit="1" customWidth="1"/>
    <col min="9480" max="9728" width="9.140625" style="3"/>
    <col min="9729" max="9729" width="5.42578125" style="3" bestFit="1" customWidth="1"/>
    <col min="9730" max="9730" width="67" style="3" bestFit="1" customWidth="1"/>
    <col min="9731" max="9731" width="13.140625" style="3" bestFit="1" customWidth="1"/>
    <col min="9732" max="9732" width="27.7109375" style="3" bestFit="1" customWidth="1"/>
    <col min="9733" max="9733" width="13.5703125" style="3" bestFit="1" customWidth="1"/>
    <col min="9734" max="9734" width="10.5703125" style="3" bestFit="1" customWidth="1"/>
    <col min="9735" max="9735" width="18.140625" style="3" bestFit="1" customWidth="1"/>
    <col min="9736" max="9984" width="9.140625" style="3"/>
    <col min="9985" max="9985" width="5.42578125" style="3" bestFit="1" customWidth="1"/>
    <col min="9986" max="9986" width="67" style="3" bestFit="1" customWidth="1"/>
    <col min="9987" max="9987" width="13.140625" style="3" bestFit="1" customWidth="1"/>
    <col min="9988" max="9988" width="27.7109375" style="3" bestFit="1" customWidth="1"/>
    <col min="9989" max="9989" width="13.5703125" style="3" bestFit="1" customWidth="1"/>
    <col min="9990" max="9990" width="10.5703125" style="3" bestFit="1" customWidth="1"/>
    <col min="9991" max="9991" width="18.140625" style="3" bestFit="1" customWidth="1"/>
    <col min="9992" max="10240" width="9.140625" style="3"/>
    <col min="10241" max="10241" width="5.42578125" style="3" bestFit="1" customWidth="1"/>
    <col min="10242" max="10242" width="67" style="3" bestFit="1" customWidth="1"/>
    <col min="10243" max="10243" width="13.140625" style="3" bestFit="1" customWidth="1"/>
    <col min="10244" max="10244" width="27.7109375" style="3" bestFit="1" customWidth="1"/>
    <col min="10245" max="10245" width="13.5703125" style="3" bestFit="1" customWidth="1"/>
    <col min="10246" max="10246" width="10.5703125" style="3" bestFit="1" customWidth="1"/>
    <col min="10247" max="10247" width="18.140625" style="3" bestFit="1" customWidth="1"/>
    <col min="10248" max="10496" width="9.140625" style="3"/>
    <col min="10497" max="10497" width="5.42578125" style="3" bestFit="1" customWidth="1"/>
    <col min="10498" max="10498" width="67" style="3" bestFit="1" customWidth="1"/>
    <col min="10499" max="10499" width="13.140625" style="3" bestFit="1" customWidth="1"/>
    <col min="10500" max="10500" width="27.7109375" style="3" bestFit="1" customWidth="1"/>
    <col min="10501" max="10501" width="13.5703125" style="3" bestFit="1" customWidth="1"/>
    <col min="10502" max="10502" width="10.5703125" style="3" bestFit="1" customWidth="1"/>
    <col min="10503" max="10503" width="18.140625" style="3" bestFit="1" customWidth="1"/>
    <col min="10504" max="10752" width="9.140625" style="3"/>
    <col min="10753" max="10753" width="5.42578125" style="3" bestFit="1" customWidth="1"/>
    <col min="10754" max="10754" width="67" style="3" bestFit="1" customWidth="1"/>
    <col min="10755" max="10755" width="13.140625" style="3" bestFit="1" customWidth="1"/>
    <col min="10756" max="10756" width="27.7109375" style="3" bestFit="1" customWidth="1"/>
    <col min="10757" max="10757" width="13.5703125" style="3" bestFit="1" customWidth="1"/>
    <col min="10758" max="10758" width="10.5703125" style="3" bestFit="1" customWidth="1"/>
    <col min="10759" max="10759" width="18.140625" style="3" bestFit="1" customWidth="1"/>
    <col min="10760" max="11008" width="9.140625" style="3"/>
    <col min="11009" max="11009" width="5.42578125" style="3" bestFit="1" customWidth="1"/>
    <col min="11010" max="11010" width="67" style="3" bestFit="1" customWidth="1"/>
    <col min="11011" max="11011" width="13.140625" style="3" bestFit="1" customWidth="1"/>
    <col min="11012" max="11012" width="27.7109375" style="3" bestFit="1" customWidth="1"/>
    <col min="11013" max="11013" width="13.5703125" style="3" bestFit="1" customWidth="1"/>
    <col min="11014" max="11014" width="10.5703125" style="3" bestFit="1" customWidth="1"/>
    <col min="11015" max="11015" width="18.140625" style="3" bestFit="1" customWidth="1"/>
    <col min="11016" max="11264" width="9.140625" style="3"/>
    <col min="11265" max="11265" width="5.42578125" style="3" bestFit="1" customWidth="1"/>
    <col min="11266" max="11266" width="67" style="3" bestFit="1" customWidth="1"/>
    <col min="11267" max="11267" width="13.140625" style="3" bestFit="1" customWidth="1"/>
    <col min="11268" max="11268" width="27.7109375" style="3" bestFit="1" customWidth="1"/>
    <col min="11269" max="11269" width="13.5703125" style="3" bestFit="1" customWidth="1"/>
    <col min="11270" max="11270" width="10.5703125" style="3" bestFit="1" customWidth="1"/>
    <col min="11271" max="11271" width="18.140625" style="3" bestFit="1" customWidth="1"/>
    <col min="11272" max="11520" width="9.140625" style="3"/>
    <col min="11521" max="11521" width="5.42578125" style="3" bestFit="1" customWidth="1"/>
    <col min="11522" max="11522" width="67" style="3" bestFit="1" customWidth="1"/>
    <col min="11523" max="11523" width="13.140625" style="3" bestFit="1" customWidth="1"/>
    <col min="11524" max="11524" width="27.7109375" style="3" bestFit="1" customWidth="1"/>
    <col min="11525" max="11525" width="13.5703125" style="3" bestFit="1" customWidth="1"/>
    <col min="11526" max="11526" width="10.5703125" style="3" bestFit="1" customWidth="1"/>
    <col min="11527" max="11527" width="18.140625" style="3" bestFit="1" customWidth="1"/>
    <col min="11528" max="11776" width="9.140625" style="3"/>
    <col min="11777" max="11777" width="5.42578125" style="3" bestFit="1" customWidth="1"/>
    <col min="11778" max="11778" width="67" style="3" bestFit="1" customWidth="1"/>
    <col min="11779" max="11779" width="13.140625" style="3" bestFit="1" customWidth="1"/>
    <col min="11780" max="11780" width="27.7109375" style="3" bestFit="1" customWidth="1"/>
    <col min="11781" max="11781" width="13.5703125" style="3" bestFit="1" customWidth="1"/>
    <col min="11782" max="11782" width="10.5703125" style="3" bestFit="1" customWidth="1"/>
    <col min="11783" max="11783" width="18.140625" style="3" bestFit="1" customWidth="1"/>
    <col min="11784" max="12032" width="9.140625" style="3"/>
    <col min="12033" max="12033" width="5.42578125" style="3" bestFit="1" customWidth="1"/>
    <col min="12034" max="12034" width="67" style="3" bestFit="1" customWidth="1"/>
    <col min="12035" max="12035" width="13.140625" style="3" bestFit="1" customWidth="1"/>
    <col min="12036" max="12036" width="27.7109375" style="3" bestFit="1" customWidth="1"/>
    <col min="12037" max="12037" width="13.5703125" style="3" bestFit="1" customWidth="1"/>
    <col min="12038" max="12038" width="10.5703125" style="3" bestFit="1" customWidth="1"/>
    <col min="12039" max="12039" width="18.140625" style="3" bestFit="1" customWidth="1"/>
    <col min="12040" max="12288" width="9.140625" style="3"/>
    <col min="12289" max="12289" width="5.42578125" style="3" bestFit="1" customWidth="1"/>
    <col min="12290" max="12290" width="67" style="3" bestFit="1" customWidth="1"/>
    <col min="12291" max="12291" width="13.140625" style="3" bestFit="1" customWidth="1"/>
    <col min="12292" max="12292" width="27.7109375" style="3" bestFit="1" customWidth="1"/>
    <col min="12293" max="12293" width="13.5703125" style="3" bestFit="1" customWidth="1"/>
    <col min="12294" max="12294" width="10.5703125" style="3" bestFit="1" customWidth="1"/>
    <col min="12295" max="12295" width="18.140625" style="3" bestFit="1" customWidth="1"/>
    <col min="12296" max="12544" width="9.140625" style="3"/>
    <col min="12545" max="12545" width="5.42578125" style="3" bestFit="1" customWidth="1"/>
    <col min="12546" max="12546" width="67" style="3" bestFit="1" customWidth="1"/>
    <col min="12547" max="12547" width="13.140625" style="3" bestFit="1" customWidth="1"/>
    <col min="12548" max="12548" width="27.7109375" style="3" bestFit="1" customWidth="1"/>
    <col min="12549" max="12549" width="13.5703125" style="3" bestFit="1" customWidth="1"/>
    <col min="12550" max="12550" width="10.5703125" style="3" bestFit="1" customWidth="1"/>
    <col min="12551" max="12551" width="18.140625" style="3" bestFit="1" customWidth="1"/>
    <col min="12552" max="12800" width="9.140625" style="3"/>
    <col min="12801" max="12801" width="5.42578125" style="3" bestFit="1" customWidth="1"/>
    <col min="12802" max="12802" width="67" style="3" bestFit="1" customWidth="1"/>
    <col min="12803" max="12803" width="13.140625" style="3" bestFit="1" customWidth="1"/>
    <col min="12804" max="12804" width="27.7109375" style="3" bestFit="1" customWidth="1"/>
    <col min="12805" max="12805" width="13.5703125" style="3" bestFit="1" customWidth="1"/>
    <col min="12806" max="12806" width="10.5703125" style="3" bestFit="1" customWidth="1"/>
    <col min="12807" max="12807" width="18.140625" style="3" bestFit="1" customWidth="1"/>
    <col min="12808" max="13056" width="9.140625" style="3"/>
    <col min="13057" max="13057" width="5.42578125" style="3" bestFit="1" customWidth="1"/>
    <col min="13058" max="13058" width="67" style="3" bestFit="1" customWidth="1"/>
    <col min="13059" max="13059" width="13.140625" style="3" bestFit="1" customWidth="1"/>
    <col min="13060" max="13060" width="27.7109375" style="3" bestFit="1" customWidth="1"/>
    <col min="13061" max="13061" width="13.5703125" style="3" bestFit="1" customWidth="1"/>
    <col min="13062" max="13062" width="10.5703125" style="3" bestFit="1" customWidth="1"/>
    <col min="13063" max="13063" width="18.140625" style="3" bestFit="1" customWidth="1"/>
    <col min="13064" max="13312" width="9.140625" style="3"/>
    <col min="13313" max="13313" width="5.42578125" style="3" bestFit="1" customWidth="1"/>
    <col min="13314" max="13314" width="67" style="3" bestFit="1" customWidth="1"/>
    <col min="13315" max="13315" width="13.140625" style="3" bestFit="1" customWidth="1"/>
    <col min="13316" max="13316" width="27.7109375" style="3" bestFit="1" customWidth="1"/>
    <col min="13317" max="13317" width="13.5703125" style="3" bestFit="1" customWidth="1"/>
    <col min="13318" max="13318" width="10.5703125" style="3" bestFit="1" customWidth="1"/>
    <col min="13319" max="13319" width="18.140625" style="3" bestFit="1" customWidth="1"/>
    <col min="13320" max="13568" width="9.140625" style="3"/>
    <col min="13569" max="13569" width="5.42578125" style="3" bestFit="1" customWidth="1"/>
    <col min="13570" max="13570" width="67" style="3" bestFit="1" customWidth="1"/>
    <col min="13571" max="13571" width="13.140625" style="3" bestFit="1" customWidth="1"/>
    <col min="13572" max="13572" width="27.7109375" style="3" bestFit="1" customWidth="1"/>
    <col min="13573" max="13573" width="13.5703125" style="3" bestFit="1" customWidth="1"/>
    <col min="13574" max="13574" width="10.5703125" style="3" bestFit="1" customWidth="1"/>
    <col min="13575" max="13575" width="18.140625" style="3" bestFit="1" customWidth="1"/>
    <col min="13576" max="13824" width="9.140625" style="3"/>
    <col min="13825" max="13825" width="5.42578125" style="3" bestFit="1" customWidth="1"/>
    <col min="13826" max="13826" width="67" style="3" bestFit="1" customWidth="1"/>
    <col min="13827" max="13827" width="13.140625" style="3" bestFit="1" customWidth="1"/>
    <col min="13828" max="13828" width="27.7109375" style="3" bestFit="1" customWidth="1"/>
    <col min="13829" max="13829" width="13.5703125" style="3" bestFit="1" customWidth="1"/>
    <col min="13830" max="13830" width="10.5703125" style="3" bestFit="1" customWidth="1"/>
    <col min="13831" max="13831" width="18.140625" style="3" bestFit="1" customWidth="1"/>
    <col min="13832" max="14080" width="9.140625" style="3"/>
    <col min="14081" max="14081" width="5.42578125" style="3" bestFit="1" customWidth="1"/>
    <col min="14082" max="14082" width="67" style="3" bestFit="1" customWidth="1"/>
    <col min="14083" max="14083" width="13.140625" style="3" bestFit="1" customWidth="1"/>
    <col min="14084" max="14084" width="27.7109375" style="3" bestFit="1" customWidth="1"/>
    <col min="14085" max="14085" width="13.5703125" style="3" bestFit="1" customWidth="1"/>
    <col min="14086" max="14086" width="10.5703125" style="3" bestFit="1" customWidth="1"/>
    <col min="14087" max="14087" width="18.140625" style="3" bestFit="1" customWidth="1"/>
    <col min="14088" max="14336" width="9.140625" style="3"/>
    <col min="14337" max="14337" width="5.42578125" style="3" bestFit="1" customWidth="1"/>
    <col min="14338" max="14338" width="67" style="3" bestFit="1" customWidth="1"/>
    <col min="14339" max="14339" width="13.140625" style="3" bestFit="1" customWidth="1"/>
    <col min="14340" max="14340" width="27.7109375" style="3" bestFit="1" customWidth="1"/>
    <col min="14341" max="14341" width="13.5703125" style="3" bestFit="1" customWidth="1"/>
    <col min="14342" max="14342" width="10.5703125" style="3" bestFit="1" customWidth="1"/>
    <col min="14343" max="14343" width="18.140625" style="3" bestFit="1" customWidth="1"/>
    <col min="14344" max="14592" width="9.140625" style="3"/>
    <col min="14593" max="14593" width="5.42578125" style="3" bestFit="1" customWidth="1"/>
    <col min="14594" max="14594" width="67" style="3" bestFit="1" customWidth="1"/>
    <col min="14595" max="14595" width="13.140625" style="3" bestFit="1" customWidth="1"/>
    <col min="14596" max="14596" width="27.7109375" style="3" bestFit="1" customWidth="1"/>
    <col min="14597" max="14597" width="13.5703125" style="3" bestFit="1" customWidth="1"/>
    <col min="14598" max="14598" width="10.5703125" style="3" bestFit="1" customWidth="1"/>
    <col min="14599" max="14599" width="18.140625" style="3" bestFit="1" customWidth="1"/>
    <col min="14600" max="14848" width="9.140625" style="3"/>
    <col min="14849" max="14849" width="5.42578125" style="3" bestFit="1" customWidth="1"/>
    <col min="14850" max="14850" width="67" style="3" bestFit="1" customWidth="1"/>
    <col min="14851" max="14851" width="13.140625" style="3" bestFit="1" customWidth="1"/>
    <col min="14852" max="14852" width="27.7109375" style="3" bestFit="1" customWidth="1"/>
    <col min="14853" max="14853" width="13.5703125" style="3" bestFit="1" customWidth="1"/>
    <col min="14854" max="14854" width="10.5703125" style="3" bestFit="1" customWidth="1"/>
    <col min="14855" max="14855" width="18.140625" style="3" bestFit="1" customWidth="1"/>
    <col min="14856" max="15104" width="9.140625" style="3"/>
    <col min="15105" max="15105" width="5.42578125" style="3" bestFit="1" customWidth="1"/>
    <col min="15106" max="15106" width="67" style="3" bestFit="1" customWidth="1"/>
    <col min="15107" max="15107" width="13.140625" style="3" bestFit="1" customWidth="1"/>
    <col min="15108" max="15108" width="27.7109375" style="3" bestFit="1" customWidth="1"/>
    <col min="15109" max="15109" width="13.5703125" style="3" bestFit="1" customWidth="1"/>
    <col min="15110" max="15110" width="10.5703125" style="3" bestFit="1" customWidth="1"/>
    <col min="15111" max="15111" width="18.140625" style="3" bestFit="1" customWidth="1"/>
    <col min="15112" max="15360" width="9.140625" style="3"/>
    <col min="15361" max="15361" width="5.42578125" style="3" bestFit="1" customWidth="1"/>
    <col min="15362" max="15362" width="67" style="3" bestFit="1" customWidth="1"/>
    <col min="15363" max="15363" width="13.140625" style="3" bestFit="1" customWidth="1"/>
    <col min="15364" max="15364" width="27.7109375" style="3" bestFit="1" customWidth="1"/>
    <col min="15365" max="15365" width="13.5703125" style="3" bestFit="1" customWidth="1"/>
    <col min="15366" max="15366" width="10.5703125" style="3" bestFit="1" customWidth="1"/>
    <col min="15367" max="15367" width="18.140625" style="3" bestFit="1" customWidth="1"/>
    <col min="15368" max="15616" width="9.140625" style="3"/>
    <col min="15617" max="15617" width="5.42578125" style="3" bestFit="1" customWidth="1"/>
    <col min="15618" max="15618" width="67" style="3" bestFit="1" customWidth="1"/>
    <col min="15619" max="15619" width="13.140625" style="3" bestFit="1" customWidth="1"/>
    <col min="15620" max="15620" width="27.7109375" style="3" bestFit="1" customWidth="1"/>
    <col min="15621" max="15621" width="13.5703125" style="3" bestFit="1" customWidth="1"/>
    <col min="15622" max="15622" width="10.5703125" style="3" bestFit="1" customWidth="1"/>
    <col min="15623" max="15623" width="18.140625" style="3" bestFit="1" customWidth="1"/>
    <col min="15624" max="15872" width="9.140625" style="3"/>
    <col min="15873" max="15873" width="5.42578125" style="3" bestFit="1" customWidth="1"/>
    <col min="15874" max="15874" width="67" style="3" bestFit="1" customWidth="1"/>
    <col min="15875" max="15875" width="13.140625" style="3" bestFit="1" customWidth="1"/>
    <col min="15876" max="15876" width="27.7109375" style="3" bestFit="1" customWidth="1"/>
    <col min="15877" max="15877" width="13.5703125" style="3" bestFit="1" customWidth="1"/>
    <col min="15878" max="15878" width="10.5703125" style="3" bestFit="1" customWidth="1"/>
    <col min="15879" max="15879" width="18.140625" style="3" bestFit="1" customWidth="1"/>
    <col min="15880" max="16128" width="9.140625" style="3"/>
    <col min="16129" max="16129" width="5.42578125" style="3" bestFit="1" customWidth="1"/>
    <col min="16130" max="16130" width="67" style="3" bestFit="1" customWidth="1"/>
    <col min="16131" max="16131" width="13.140625" style="3" bestFit="1" customWidth="1"/>
    <col min="16132" max="16132" width="27.7109375" style="3" bestFit="1" customWidth="1"/>
    <col min="16133" max="16133" width="13.5703125" style="3" bestFit="1" customWidth="1"/>
    <col min="16134" max="16134" width="10.5703125" style="3" bestFit="1" customWidth="1"/>
    <col min="16135" max="16135" width="18.140625" style="3" bestFit="1" customWidth="1"/>
    <col min="16136" max="16384" width="9.140625" style="3"/>
  </cols>
  <sheetData>
    <row r="1" spans="1:9">
      <c r="A1" s="1" t="s">
        <v>0</v>
      </c>
      <c r="B1" s="263" t="s">
        <v>1768</v>
      </c>
      <c r="C1" s="263"/>
      <c r="D1" s="263"/>
      <c r="E1" s="263"/>
    </row>
    <row r="2" spans="1:9" ht="13.5" thickBot="1"/>
    <row r="3" spans="1:9" ht="15">
      <c r="B3" s="78" t="s">
        <v>2457</v>
      </c>
      <c r="C3" s="291"/>
    </row>
    <row r="4" spans="1:9" ht="30">
      <c r="B4" s="79" t="s">
        <v>2458</v>
      </c>
      <c r="C4" s="292"/>
    </row>
    <row r="5" spans="1:9" ht="15">
      <c r="B5" s="80"/>
      <c r="C5" s="292"/>
    </row>
    <row r="6" spans="1:9" ht="15">
      <c r="B6" s="80" t="s">
        <v>2381</v>
      </c>
      <c r="C6" s="292"/>
    </row>
    <row r="7" spans="1:9" ht="15">
      <c r="B7" s="80" t="s">
        <v>2394</v>
      </c>
      <c r="C7" s="292"/>
    </row>
    <row r="8" spans="1:9" ht="30.75" thickBot="1">
      <c r="B8" s="81" t="s">
        <v>2459</v>
      </c>
      <c r="C8" s="293"/>
    </row>
    <row r="10" spans="1:9">
      <c r="B10" s="3" t="s">
        <v>2</v>
      </c>
    </row>
    <row r="12" spans="1:9">
      <c r="B12" s="5" t="s">
        <v>3</v>
      </c>
      <c r="C12" s="15" t="s">
        <v>4</v>
      </c>
      <c r="D12" s="5" t="s">
        <v>5</v>
      </c>
      <c r="E12" s="5" t="s">
        <v>6</v>
      </c>
      <c r="F12" s="7" t="s">
        <v>7</v>
      </c>
      <c r="G12" s="7" t="s">
        <v>8</v>
      </c>
      <c r="H12" s="7" t="s">
        <v>9</v>
      </c>
      <c r="I12" s="8" t="s">
        <v>10</v>
      </c>
    </row>
    <row r="13" spans="1:9">
      <c r="B13" s="8" t="s">
        <v>11</v>
      </c>
    </row>
    <row r="14" spans="1:9">
      <c r="B14" s="8" t="s">
        <v>12</v>
      </c>
    </row>
    <row r="15" spans="1:9">
      <c r="B15" s="3" t="s">
        <v>1572</v>
      </c>
      <c r="C15" s="14" t="s">
        <v>13</v>
      </c>
      <c r="D15" s="3" t="s">
        <v>14</v>
      </c>
      <c r="E15" s="3" t="s">
        <v>15</v>
      </c>
      <c r="F15" s="2">
        <v>1420000</v>
      </c>
      <c r="G15" s="2">
        <v>8488.0499999999993</v>
      </c>
      <c r="H15" s="2">
        <v>9.59</v>
      </c>
    </row>
    <row r="16" spans="1:9">
      <c r="B16" s="3" t="s">
        <v>261</v>
      </c>
      <c r="C16" s="14" t="s">
        <v>13</v>
      </c>
      <c r="D16" s="3" t="s">
        <v>14</v>
      </c>
      <c r="E16" s="3" t="s">
        <v>18</v>
      </c>
      <c r="F16" s="2">
        <v>520000</v>
      </c>
      <c r="G16" s="2">
        <v>7978.88</v>
      </c>
      <c r="H16" s="2">
        <v>9.01</v>
      </c>
    </row>
    <row r="17" spans="2:8">
      <c r="B17" s="3" t="s">
        <v>19</v>
      </c>
      <c r="C17" s="14" t="s">
        <v>13</v>
      </c>
      <c r="D17" s="3" t="s">
        <v>14</v>
      </c>
      <c r="E17" s="3" t="s">
        <v>20</v>
      </c>
      <c r="F17" s="2">
        <v>1905000</v>
      </c>
      <c r="G17" s="2">
        <v>7432.36</v>
      </c>
      <c r="H17" s="2">
        <v>8.4</v>
      </c>
    </row>
    <row r="18" spans="2:8">
      <c r="B18" s="3" t="s">
        <v>1571</v>
      </c>
      <c r="C18" s="14" t="s">
        <v>13</v>
      </c>
      <c r="D18" s="3" t="s">
        <v>21</v>
      </c>
      <c r="E18" s="3" t="s">
        <v>23</v>
      </c>
      <c r="F18" s="2">
        <v>590000</v>
      </c>
      <c r="G18" s="2">
        <v>7394.47</v>
      </c>
      <c r="H18" s="2">
        <v>8.35</v>
      </c>
    </row>
    <row r="19" spans="2:8">
      <c r="B19" s="3" t="s">
        <v>1573</v>
      </c>
      <c r="C19" s="14" t="s">
        <v>13</v>
      </c>
      <c r="D19" s="3" t="s">
        <v>16</v>
      </c>
      <c r="E19" s="3" t="s">
        <v>17</v>
      </c>
      <c r="F19" s="2">
        <v>350000</v>
      </c>
      <c r="G19" s="2">
        <v>7300.3</v>
      </c>
      <c r="H19" s="2">
        <v>8.25</v>
      </c>
    </row>
    <row r="20" spans="2:8">
      <c r="B20" s="3" t="s">
        <v>1545</v>
      </c>
      <c r="C20" s="14" t="s">
        <v>13</v>
      </c>
      <c r="D20" s="3" t="s">
        <v>24</v>
      </c>
      <c r="E20" s="3" t="s">
        <v>25</v>
      </c>
      <c r="F20" s="2">
        <v>800000</v>
      </c>
      <c r="G20" s="2">
        <v>4450.3999999999996</v>
      </c>
      <c r="H20" s="2">
        <v>5.03</v>
      </c>
    </row>
    <row r="21" spans="2:8">
      <c r="B21" s="3" t="s">
        <v>1570</v>
      </c>
      <c r="C21" s="14" t="s">
        <v>13</v>
      </c>
      <c r="D21" s="3" t="s">
        <v>14</v>
      </c>
      <c r="E21" s="3" t="s">
        <v>184</v>
      </c>
      <c r="F21" s="2">
        <v>570000</v>
      </c>
      <c r="G21" s="2">
        <v>4131.3599999999997</v>
      </c>
      <c r="H21" s="2">
        <v>4.67</v>
      </c>
    </row>
    <row r="22" spans="2:8">
      <c r="B22" s="3" t="s">
        <v>2022</v>
      </c>
      <c r="C22" s="14" t="s">
        <v>13</v>
      </c>
      <c r="D22" s="3" t="s">
        <v>37</v>
      </c>
      <c r="E22" s="3" t="s">
        <v>38</v>
      </c>
      <c r="F22" s="2">
        <v>350000</v>
      </c>
      <c r="G22" s="2">
        <v>2822.4</v>
      </c>
      <c r="H22" s="2">
        <v>3.19</v>
      </c>
    </row>
    <row r="23" spans="2:8">
      <c r="B23" s="3" t="s">
        <v>1539</v>
      </c>
      <c r="C23" s="14" t="s">
        <v>13</v>
      </c>
      <c r="D23" s="3" t="s">
        <v>41</v>
      </c>
      <c r="E23" s="3" t="s">
        <v>42</v>
      </c>
      <c r="F23" s="2">
        <v>45000</v>
      </c>
      <c r="G23" s="2">
        <v>2751.75</v>
      </c>
      <c r="H23" s="2">
        <v>3.11</v>
      </c>
    </row>
    <row r="24" spans="2:8">
      <c r="B24" s="3" t="s">
        <v>2012</v>
      </c>
      <c r="C24" s="14" t="s">
        <v>13</v>
      </c>
      <c r="D24" s="3" t="s">
        <v>187</v>
      </c>
      <c r="E24" s="3" t="s">
        <v>272</v>
      </c>
      <c r="F24" s="2">
        <v>350000</v>
      </c>
      <c r="G24" s="2">
        <v>2503.0300000000002</v>
      </c>
      <c r="H24" s="2">
        <v>2.83</v>
      </c>
    </row>
    <row r="25" spans="2:8">
      <c r="B25" s="3" t="s">
        <v>1562</v>
      </c>
      <c r="C25" s="14" t="s">
        <v>13</v>
      </c>
      <c r="D25" s="3" t="s">
        <v>21</v>
      </c>
      <c r="E25" s="3" t="s">
        <v>22</v>
      </c>
      <c r="F25" s="2">
        <v>85000</v>
      </c>
      <c r="G25" s="2">
        <v>2460.16</v>
      </c>
      <c r="H25" s="2">
        <v>2.78</v>
      </c>
    </row>
    <row r="26" spans="2:8">
      <c r="B26" s="3" t="s">
        <v>2015</v>
      </c>
      <c r="C26" s="14" t="s">
        <v>13</v>
      </c>
      <c r="D26" s="3" t="s">
        <v>26</v>
      </c>
      <c r="E26" s="3" t="s">
        <v>27</v>
      </c>
      <c r="F26" s="2">
        <v>90000</v>
      </c>
      <c r="G26" s="2">
        <v>2285.46</v>
      </c>
      <c r="H26" s="2">
        <v>2.58</v>
      </c>
    </row>
    <row r="27" spans="2:8">
      <c r="B27" s="3" t="s">
        <v>2018</v>
      </c>
      <c r="C27" s="14" t="s">
        <v>13</v>
      </c>
      <c r="D27" s="3" t="s">
        <v>179</v>
      </c>
      <c r="E27" s="3" t="s">
        <v>180</v>
      </c>
      <c r="F27" s="2">
        <v>2400000</v>
      </c>
      <c r="G27" s="2">
        <v>2283.6</v>
      </c>
      <c r="H27" s="2">
        <v>2.58</v>
      </c>
    </row>
    <row r="28" spans="2:8">
      <c r="B28" s="3" t="s">
        <v>2089</v>
      </c>
      <c r="C28" s="14" t="s">
        <v>13</v>
      </c>
      <c r="D28" s="3" t="s">
        <v>14</v>
      </c>
      <c r="E28" s="3" t="s">
        <v>35</v>
      </c>
      <c r="F28" s="2">
        <v>120000</v>
      </c>
      <c r="G28" s="2">
        <v>2136.42</v>
      </c>
      <c r="H28" s="2">
        <v>2.41</v>
      </c>
    </row>
    <row r="29" spans="2:8">
      <c r="B29" s="3" t="s">
        <v>1527</v>
      </c>
      <c r="C29" s="14" t="s">
        <v>13</v>
      </c>
      <c r="D29" s="3" t="s">
        <v>43</v>
      </c>
      <c r="E29" s="3" t="s">
        <v>194</v>
      </c>
      <c r="F29" s="2">
        <v>270000</v>
      </c>
      <c r="G29" s="2">
        <v>2125.04</v>
      </c>
      <c r="H29" s="2">
        <v>2.4</v>
      </c>
    </row>
    <row r="30" spans="2:8">
      <c r="B30" s="3" t="s">
        <v>2270</v>
      </c>
      <c r="C30" s="14" t="s">
        <v>13</v>
      </c>
      <c r="D30" s="3" t="s">
        <v>189</v>
      </c>
      <c r="E30" s="3" t="s">
        <v>1631</v>
      </c>
      <c r="F30" s="2">
        <v>4500</v>
      </c>
      <c r="G30" s="2">
        <v>2024.48</v>
      </c>
      <c r="H30" s="2">
        <v>2.29</v>
      </c>
    </row>
    <row r="31" spans="2:8">
      <c r="B31" s="3" t="s">
        <v>2058</v>
      </c>
      <c r="C31" s="14" t="s">
        <v>13</v>
      </c>
      <c r="D31" s="3" t="s">
        <v>16</v>
      </c>
      <c r="E31" s="3" t="s">
        <v>191</v>
      </c>
      <c r="F31" s="2">
        <v>445000</v>
      </c>
      <c r="G31" s="2">
        <v>2001.83</v>
      </c>
      <c r="H31" s="2">
        <v>2.2599999999999998</v>
      </c>
    </row>
    <row r="32" spans="2:8">
      <c r="B32" s="3" t="s">
        <v>2014</v>
      </c>
      <c r="C32" s="14" t="s">
        <v>13</v>
      </c>
      <c r="D32" s="3" t="s">
        <v>39</v>
      </c>
      <c r="E32" s="3" t="s">
        <v>40</v>
      </c>
      <c r="F32" s="2">
        <v>120000</v>
      </c>
      <c r="G32" s="2">
        <v>1731</v>
      </c>
      <c r="H32" s="2">
        <v>1.96</v>
      </c>
    </row>
    <row r="33" spans="2:8">
      <c r="B33" s="3" t="s">
        <v>2030</v>
      </c>
      <c r="C33" s="14" t="s">
        <v>13</v>
      </c>
      <c r="D33" s="3" t="s">
        <v>28</v>
      </c>
      <c r="E33" s="3" t="s">
        <v>285</v>
      </c>
      <c r="F33" s="2">
        <v>340000</v>
      </c>
      <c r="G33" s="2">
        <v>1710.54</v>
      </c>
      <c r="H33" s="2">
        <v>1.93</v>
      </c>
    </row>
    <row r="34" spans="2:8">
      <c r="B34" s="3" t="s">
        <v>2040</v>
      </c>
      <c r="C34" s="14" t="s">
        <v>13</v>
      </c>
      <c r="D34" s="3" t="s">
        <v>41</v>
      </c>
      <c r="E34" s="3" t="s">
        <v>296</v>
      </c>
      <c r="F34" s="2">
        <v>140000</v>
      </c>
      <c r="G34" s="2">
        <v>1681.12</v>
      </c>
      <c r="H34" s="2">
        <v>1.9</v>
      </c>
    </row>
    <row r="35" spans="2:8">
      <c r="B35" s="3" t="s">
        <v>2264</v>
      </c>
      <c r="C35" s="14" t="s">
        <v>13</v>
      </c>
      <c r="D35" s="3" t="s">
        <v>21</v>
      </c>
      <c r="E35" s="3" t="s">
        <v>415</v>
      </c>
      <c r="F35" s="2">
        <v>400000</v>
      </c>
      <c r="G35" s="2">
        <v>1641.2</v>
      </c>
      <c r="H35" s="2">
        <v>1.85</v>
      </c>
    </row>
    <row r="36" spans="2:8">
      <c r="B36" s="3" t="s">
        <v>2272</v>
      </c>
      <c r="C36" s="14" t="s">
        <v>13</v>
      </c>
      <c r="D36" s="3" t="s">
        <v>26</v>
      </c>
      <c r="E36" s="3" t="s">
        <v>1766</v>
      </c>
      <c r="F36" s="2">
        <v>195000</v>
      </c>
      <c r="G36" s="2">
        <v>1572.09</v>
      </c>
      <c r="H36" s="2">
        <v>1.78</v>
      </c>
    </row>
    <row r="37" spans="2:8">
      <c r="B37" s="3" t="s">
        <v>1561</v>
      </c>
      <c r="C37" s="14" t="s">
        <v>13</v>
      </c>
      <c r="D37" s="3" t="s">
        <v>28</v>
      </c>
      <c r="E37" s="3" t="s">
        <v>36</v>
      </c>
      <c r="F37" s="2">
        <v>70000</v>
      </c>
      <c r="G37" s="2">
        <v>1492.44</v>
      </c>
      <c r="H37" s="2">
        <v>1.69</v>
      </c>
    </row>
    <row r="38" spans="2:8">
      <c r="B38" s="3" t="s">
        <v>2013</v>
      </c>
      <c r="C38" s="14" t="s">
        <v>13</v>
      </c>
      <c r="D38" s="3" t="s">
        <v>43</v>
      </c>
      <c r="E38" s="3" t="s">
        <v>197</v>
      </c>
      <c r="F38" s="2">
        <v>250000</v>
      </c>
      <c r="G38" s="2">
        <v>1486.5</v>
      </c>
      <c r="H38" s="2">
        <v>1.68</v>
      </c>
    </row>
    <row r="39" spans="2:8">
      <c r="B39" s="3" t="s">
        <v>2065</v>
      </c>
      <c r="C39" s="14" t="s">
        <v>13</v>
      </c>
      <c r="D39" s="3" t="s">
        <v>16</v>
      </c>
      <c r="E39" s="3" t="s">
        <v>324</v>
      </c>
      <c r="F39" s="2">
        <v>600000</v>
      </c>
      <c r="G39" s="2">
        <v>1454.7</v>
      </c>
      <c r="H39" s="2">
        <v>1.64</v>
      </c>
    </row>
    <row r="40" spans="2:8">
      <c r="B40" s="3" t="s">
        <v>2032</v>
      </c>
      <c r="C40" s="14" t="s">
        <v>13</v>
      </c>
      <c r="D40" s="3" t="s">
        <v>43</v>
      </c>
      <c r="E40" s="3" t="s">
        <v>287</v>
      </c>
      <c r="F40" s="2">
        <v>270000</v>
      </c>
      <c r="G40" s="2">
        <v>1175.04</v>
      </c>
      <c r="H40" s="2">
        <v>1.33</v>
      </c>
    </row>
    <row r="41" spans="2:8">
      <c r="B41" s="3" t="s">
        <v>2271</v>
      </c>
      <c r="C41" s="14" t="s">
        <v>13</v>
      </c>
      <c r="D41" s="3" t="s">
        <v>26</v>
      </c>
      <c r="E41" s="3" t="s">
        <v>1767</v>
      </c>
      <c r="F41" s="2">
        <v>30000</v>
      </c>
      <c r="G41" s="2">
        <v>1089.06</v>
      </c>
      <c r="H41" s="2">
        <v>1.23</v>
      </c>
    </row>
    <row r="42" spans="2:8">
      <c r="B42" s="3" t="s">
        <v>1563</v>
      </c>
      <c r="C42" s="14" t="s">
        <v>13</v>
      </c>
      <c r="D42" s="3" t="s">
        <v>43</v>
      </c>
      <c r="E42" s="3" t="s">
        <v>185</v>
      </c>
      <c r="F42" s="2">
        <v>22000</v>
      </c>
      <c r="G42" s="2">
        <v>973.84</v>
      </c>
      <c r="H42" s="2">
        <v>1.1000000000000001</v>
      </c>
    </row>
    <row r="43" spans="2:8">
      <c r="B43" s="3" t="s">
        <v>2218</v>
      </c>
      <c r="C43" s="14" t="s">
        <v>13</v>
      </c>
      <c r="D43" s="3" t="s">
        <v>47</v>
      </c>
      <c r="E43" s="3" t="s">
        <v>61</v>
      </c>
      <c r="F43" s="2">
        <v>100000</v>
      </c>
      <c r="G43" s="2">
        <v>787.75</v>
      </c>
      <c r="H43" s="2">
        <v>0.89</v>
      </c>
    </row>
    <row r="44" spans="2:8">
      <c r="B44" s="3" t="s">
        <v>2273</v>
      </c>
      <c r="C44" s="14" t="s">
        <v>13</v>
      </c>
      <c r="D44" s="3" t="s">
        <v>313</v>
      </c>
      <c r="E44" s="3" t="s">
        <v>1765</v>
      </c>
      <c r="F44" s="2">
        <v>945000</v>
      </c>
      <c r="G44" s="2">
        <v>18.43</v>
      </c>
      <c r="H44" s="2">
        <v>0.02</v>
      </c>
    </row>
    <row r="45" spans="2:8">
      <c r="B45" s="8" t="s">
        <v>64</v>
      </c>
      <c r="C45" s="16"/>
      <c r="D45" s="8"/>
      <c r="E45" s="8"/>
      <c r="F45" s="10"/>
      <c r="G45" s="10">
        <f>SUM(G12:G44)</f>
        <v>87383.699999999953</v>
      </c>
      <c r="H45" s="10">
        <f>SUM(H12:H44)</f>
        <v>98.73</v>
      </c>
    </row>
    <row r="46" spans="2:8">
      <c r="B46" s="8" t="s">
        <v>427</v>
      </c>
      <c r="C46" s="16"/>
      <c r="D46" s="8"/>
      <c r="E46" s="8"/>
      <c r="F46" s="10"/>
      <c r="G46" s="10">
        <v>1403.26</v>
      </c>
      <c r="H46" s="10">
        <v>1.59</v>
      </c>
    </row>
    <row r="47" spans="2:8">
      <c r="B47" s="8" t="s">
        <v>153</v>
      </c>
      <c r="C47" s="16"/>
      <c r="D47" s="8"/>
      <c r="E47" s="8"/>
      <c r="F47" s="10"/>
      <c r="G47" s="10">
        <v>88786.959999999992</v>
      </c>
      <c r="H47" s="10">
        <v>100.31</v>
      </c>
    </row>
    <row r="48" spans="2:8">
      <c r="B48" s="8" t="s">
        <v>154</v>
      </c>
      <c r="C48" s="16"/>
      <c r="D48" s="8"/>
      <c r="E48" s="8"/>
      <c r="F48" s="10"/>
      <c r="G48" s="10">
        <v>-266.28157150999118</v>
      </c>
      <c r="H48" s="10">
        <v>-0.31000000000000227</v>
      </c>
    </row>
    <row r="49" spans="2:8">
      <c r="B49" s="8" t="s">
        <v>155</v>
      </c>
      <c r="C49" s="16"/>
      <c r="D49" s="8"/>
      <c r="E49" s="8"/>
      <c r="F49" s="10"/>
      <c r="G49" s="10">
        <v>88520.678428490006</v>
      </c>
      <c r="H49" s="10">
        <v>100</v>
      </c>
    </row>
    <row r="50" spans="2:8">
      <c r="B50" s="8" t="s">
        <v>156</v>
      </c>
    </row>
    <row r="51" spans="2:8">
      <c r="B51" s="8" t="s">
        <v>157</v>
      </c>
    </row>
    <row r="52" spans="2:8">
      <c r="B52" s="8" t="s">
        <v>160</v>
      </c>
    </row>
    <row r="53" spans="2:8">
      <c r="B53" s="8" t="s">
        <v>161</v>
      </c>
    </row>
    <row r="54" spans="2:8">
      <c r="B54" s="8" t="s">
        <v>162</v>
      </c>
    </row>
    <row r="55" spans="2:8">
      <c r="B55" s="8" t="s">
        <v>1764</v>
      </c>
      <c r="C55" s="16"/>
    </row>
    <row r="56" spans="2:8">
      <c r="B56" s="8" t="s">
        <v>1763</v>
      </c>
      <c r="C56" s="16"/>
    </row>
    <row r="57" spans="2:8">
      <c r="B57" s="8" t="s">
        <v>1762</v>
      </c>
      <c r="C57" s="16"/>
    </row>
    <row r="58" spans="2:8">
      <c r="B58" s="8" t="s">
        <v>1761</v>
      </c>
      <c r="C58" s="16"/>
    </row>
    <row r="59" spans="2:8">
      <c r="B59" s="8" t="s">
        <v>1760</v>
      </c>
      <c r="C59" s="16"/>
    </row>
    <row r="60" spans="2:8">
      <c r="B60" s="8" t="s">
        <v>1759</v>
      </c>
      <c r="C60" s="16"/>
    </row>
    <row r="61" spans="2:8">
      <c r="B61" s="8" t="s">
        <v>1758</v>
      </c>
      <c r="C61" s="16"/>
    </row>
    <row r="62" spans="2:8">
      <c r="B62" s="8" t="s">
        <v>1757</v>
      </c>
      <c r="C62" s="16"/>
    </row>
    <row r="63" spans="2:8">
      <c r="B63" s="8" t="s">
        <v>1756</v>
      </c>
      <c r="C63" s="16"/>
    </row>
    <row r="64" spans="2:8">
      <c r="B64" s="8" t="s">
        <v>175</v>
      </c>
    </row>
    <row r="65" spans="2:2">
      <c r="B65" s="8" t="s">
        <v>176</v>
      </c>
    </row>
  </sheetData>
  <mergeCells count="2">
    <mergeCell ref="B1:E1"/>
    <mergeCell ref="C3:C8"/>
  </mergeCells>
  <hyperlinks>
    <hyperlink ref="A1" location="Index!A1" display="Index" xr:uid="{A86D2207-DFB0-46FF-B957-370AF948B06F}"/>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7AD2B-0D0A-41D9-82A0-930343B002C0}">
  <dimension ref="A1:I71"/>
  <sheetViews>
    <sheetView workbookViewId="0">
      <selection activeCell="B1" sqref="B1:E1"/>
    </sheetView>
  </sheetViews>
  <sheetFormatPr defaultRowHeight="12.75"/>
  <cols>
    <col min="1" max="1" width="5.42578125" style="3" bestFit="1" customWidth="1"/>
    <col min="2" max="2" width="67" style="3" bestFit="1" customWidth="1"/>
    <col min="3" max="3" width="23.42578125" style="14" customWidth="1"/>
    <col min="4" max="4" width="27.7109375" style="3" bestFit="1" customWidth="1"/>
    <col min="5" max="5" width="13.7109375" style="3" bestFit="1" customWidth="1"/>
    <col min="6" max="6" width="10.5703125" style="2" bestFit="1" customWidth="1"/>
    <col min="7" max="7" width="18.140625" style="2" bestFit="1" customWidth="1"/>
    <col min="8" max="8" width="9.140625" style="2" bestFit="1"/>
    <col min="9" max="256" width="9.140625" style="3"/>
    <col min="257" max="257" width="5.42578125" style="3" bestFit="1" customWidth="1"/>
    <col min="258" max="258" width="67" style="3" bestFit="1" customWidth="1"/>
    <col min="259" max="259" width="13.140625" style="3" bestFit="1" customWidth="1"/>
    <col min="260" max="260" width="27.7109375" style="3" bestFit="1" customWidth="1"/>
    <col min="261" max="261" width="13.7109375" style="3" bestFit="1" customWidth="1"/>
    <col min="262" max="262" width="10.5703125" style="3" bestFit="1" customWidth="1"/>
    <col min="263" max="263" width="18.140625" style="3" bestFit="1" customWidth="1"/>
    <col min="264" max="512" width="9.140625" style="3"/>
    <col min="513" max="513" width="5.42578125" style="3" bestFit="1" customWidth="1"/>
    <col min="514" max="514" width="67" style="3" bestFit="1" customWidth="1"/>
    <col min="515" max="515" width="13.140625" style="3" bestFit="1" customWidth="1"/>
    <col min="516" max="516" width="27.7109375" style="3" bestFit="1" customWidth="1"/>
    <col min="517" max="517" width="13.7109375" style="3" bestFit="1" customWidth="1"/>
    <col min="518" max="518" width="10.5703125" style="3" bestFit="1" customWidth="1"/>
    <col min="519" max="519" width="18.140625" style="3" bestFit="1" customWidth="1"/>
    <col min="520" max="768" width="9.140625" style="3"/>
    <col min="769" max="769" width="5.42578125" style="3" bestFit="1" customWidth="1"/>
    <col min="770" max="770" width="67" style="3" bestFit="1" customWidth="1"/>
    <col min="771" max="771" width="13.140625" style="3" bestFit="1" customWidth="1"/>
    <col min="772" max="772" width="27.7109375" style="3" bestFit="1" customWidth="1"/>
    <col min="773" max="773" width="13.7109375" style="3" bestFit="1" customWidth="1"/>
    <col min="774" max="774" width="10.5703125" style="3" bestFit="1" customWidth="1"/>
    <col min="775" max="775" width="18.140625" style="3" bestFit="1" customWidth="1"/>
    <col min="776" max="1024" width="9.140625" style="3"/>
    <col min="1025" max="1025" width="5.42578125" style="3" bestFit="1" customWidth="1"/>
    <col min="1026" max="1026" width="67" style="3" bestFit="1" customWidth="1"/>
    <col min="1027" max="1027" width="13.140625" style="3" bestFit="1" customWidth="1"/>
    <col min="1028" max="1028" width="27.7109375" style="3" bestFit="1" customWidth="1"/>
    <col min="1029" max="1029" width="13.7109375" style="3" bestFit="1" customWidth="1"/>
    <col min="1030" max="1030" width="10.5703125" style="3" bestFit="1" customWidth="1"/>
    <col min="1031" max="1031" width="18.140625" style="3" bestFit="1" customWidth="1"/>
    <col min="1032" max="1280" width="9.140625" style="3"/>
    <col min="1281" max="1281" width="5.42578125" style="3" bestFit="1" customWidth="1"/>
    <col min="1282" max="1282" width="67" style="3" bestFit="1" customWidth="1"/>
    <col min="1283" max="1283" width="13.140625" style="3" bestFit="1" customWidth="1"/>
    <col min="1284" max="1284" width="27.7109375" style="3" bestFit="1" customWidth="1"/>
    <col min="1285" max="1285" width="13.7109375" style="3" bestFit="1" customWidth="1"/>
    <col min="1286" max="1286" width="10.5703125" style="3" bestFit="1" customWidth="1"/>
    <col min="1287" max="1287" width="18.140625" style="3" bestFit="1" customWidth="1"/>
    <col min="1288" max="1536" width="9.140625" style="3"/>
    <col min="1537" max="1537" width="5.42578125" style="3" bestFit="1" customWidth="1"/>
    <col min="1538" max="1538" width="67" style="3" bestFit="1" customWidth="1"/>
    <col min="1539" max="1539" width="13.140625" style="3" bestFit="1" customWidth="1"/>
    <col min="1540" max="1540" width="27.7109375" style="3" bestFit="1" customWidth="1"/>
    <col min="1541" max="1541" width="13.7109375" style="3" bestFit="1" customWidth="1"/>
    <col min="1542" max="1542" width="10.5703125" style="3" bestFit="1" customWidth="1"/>
    <col min="1543" max="1543" width="18.140625" style="3" bestFit="1" customWidth="1"/>
    <col min="1544" max="1792" width="9.140625" style="3"/>
    <col min="1793" max="1793" width="5.42578125" style="3" bestFit="1" customWidth="1"/>
    <col min="1794" max="1794" width="67" style="3" bestFit="1" customWidth="1"/>
    <col min="1795" max="1795" width="13.140625" style="3" bestFit="1" customWidth="1"/>
    <col min="1796" max="1796" width="27.7109375" style="3" bestFit="1" customWidth="1"/>
    <col min="1797" max="1797" width="13.7109375" style="3" bestFit="1" customWidth="1"/>
    <col min="1798" max="1798" width="10.5703125" style="3" bestFit="1" customWidth="1"/>
    <col min="1799" max="1799" width="18.140625" style="3" bestFit="1" customWidth="1"/>
    <col min="1800" max="2048" width="9.140625" style="3"/>
    <col min="2049" max="2049" width="5.42578125" style="3" bestFit="1" customWidth="1"/>
    <col min="2050" max="2050" width="67" style="3" bestFit="1" customWidth="1"/>
    <col min="2051" max="2051" width="13.140625" style="3" bestFit="1" customWidth="1"/>
    <col min="2052" max="2052" width="27.7109375" style="3" bestFit="1" customWidth="1"/>
    <col min="2053" max="2053" width="13.7109375" style="3" bestFit="1" customWidth="1"/>
    <col min="2054" max="2054" width="10.5703125" style="3" bestFit="1" customWidth="1"/>
    <col min="2055" max="2055" width="18.140625" style="3" bestFit="1" customWidth="1"/>
    <col min="2056" max="2304" width="9.140625" style="3"/>
    <col min="2305" max="2305" width="5.42578125" style="3" bestFit="1" customWidth="1"/>
    <col min="2306" max="2306" width="67" style="3" bestFit="1" customWidth="1"/>
    <col min="2307" max="2307" width="13.140625" style="3" bestFit="1" customWidth="1"/>
    <col min="2308" max="2308" width="27.7109375" style="3" bestFit="1" customWidth="1"/>
    <col min="2309" max="2309" width="13.7109375" style="3" bestFit="1" customWidth="1"/>
    <col min="2310" max="2310" width="10.5703125" style="3" bestFit="1" customWidth="1"/>
    <col min="2311" max="2311" width="18.140625" style="3" bestFit="1" customWidth="1"/>
    <col min="2312" max="2560" width="9.140625" style="3"/>
    <col min="2561" max="2561" width="5.42578125" style="3" bestFit="1" customWidth="1"/>
    <col min="2562" max="2562" width="67" style="3" bestFit="1" customWidth="1"/>
    <col min="2563" max="2563" width="13.140625" style="3" bestFit="1" customWidth="1"/>
    <col min="2564" max="2564" width="27.7109375" style="3" bestFit="1" customWidth="1"/>
    <col min="2565" max="2565" width="13.7109375" style="3" bestFit="1" customWidth="1"/>
    <col min="2566" max="2566" width="10.5703125" style="3" bestFit="1" customWidth="1"/>
    <col min="2567" max="2567" width="18.140625" style="3" bestFit="1" customWidth="1"/>
    <col min="2568" max="2816" width="9.140625" style="3"/>
    <col min="2817" max="2817" width="5.42578125" style="3" bestFit="1" customWidth="1"/>
    <col min="2818" max="2818" width="67" style="3" bestFit="1" customWidth="1"/>
    <col min="2819" max="2819" width="13.140625" style="3" bestFit="1" customWidth="1"/>
    <col min="2820" max="2820" width="27.7109375" style="3" bestFit="1" customWidth="1"/>
    <col min="2821" max="2821" width="13.7109375" style="3" bestFit="1" customWidth="1"/>
    <col min="2822" max="2822" width="10.5703125" style="3" bestFit="1" customWidth="1"/>
    <col min="2823" max="2823" width="18.140625" style="3" bestFit="1" customWidth="1"/>
    <col min="2824" max="3072" width="9.140625" style="3"/>
    <col min="3073" max="3073" width="5.42578125" style="3" bestFit="1" customWidth="1"/>
    <col min="3074" max="3074" width="67" style="3" bestFit="1" customWidth="1"/>
    <col min="3075" max="3075" width="13.140625" style="3" bestFit="1" customWidth="1"/>
    <col min="3076" max="3076" width="27.7109375" style="3" bestFit="1" customWidth="1"/>
    <col min="3077" max="3077" width="13.7109375" style="3" bestFit="1" customWidth="1"/>
    <col min="3078" max="3078" width="10.5703125" style="3" bestFit="1" customWidth="1"/>
    <col min="3079" max="3079" width="18.140625" style="3" bestFit="1" customWidth="1"/>
    <col min="3080" max="3328" width="9.140625" style="3"/>
    <col min="3329" max="3329" width="5.42578125" style="3" bestFit="1" customWidth="1"/>
    <col min="3330" max="3330" width="67" style="3" bestFit="1" customWidth="1"/>
    <col min="3331" max="3331" width="13.140625" style="3" bestFit="1" customWidth="1"/>
    <col min="3332" max="3332" width="27.7109375" style="3" bestFit="1" customWidth="1"/>
    <col min="3333" max="3333" width="13.7109375" style="3" bestFit="1" customWidth="1"/>
    <col min="3334" max="3334" width="10.5703125" style="3" bestFit="1" customWidth="1"/>
    <col min="3335" max="3335" width="18.140625" style="3" bestFit="1" customWidth="1"/>
    <col min="3336" max="3584" width="9.140625" style="3"/>
    <col min="3585" max="3585" width="5.42578125" style="3" bestFit="1" customWidth="1"/>
    <col min="3586" max="3586" width="67" style="3" bestFit="1" customWidth="1"/>
    <col min="3587" max="3587" width="13.140625" style="3" bestFit="1" customWidth="1"/>
    <col min="3588" max="3588" width="27.7109375" style="3" bestFit="1" customWidth="1"/>
    <col min="3589" max="3589" width="13.7109375" style="3" bestFit="1" customWidth="1"/>
    <col min="3590" max="3590" width="10.5703125" style="3" bestFit="1" customWidth="1"/>
    <col min="3591" max="3591" width="18.140625" style="3" bestFit="1" customWidth="1"/>
    <col min="3592" max="3840" width="9.140625" style="3"/>
    <col min="3841" max="3841" width="5.42578125" style="3" bestFit="1" customWidth="1"/>
    <col min="3842" max="3842" width="67" style="3" bestFit="1" customWidth="1"/>
    <col min="3843" max="3843" width="13.140625" style="3" bestFit="1" customWidth="1"/>
    <col min="3844" max="3844" width="27.7109375" style="3" bestFit="1" customWidth="1"/>
    <col min="3845" max="3845" width="13.7109375" style="3" bestFit="1" customWidth="1"/>
    <col min="3846" max="3846" width="10.5703125" style="3" bestFit="1" customWidth="1"/>
    <col min="3847" max="3847" width="18.140625" style="3" bestFit="1" customWidth="1"/>
    <col min="3848" max="4096" width="9.140625" style="3"/>
    <col min="4097" max="4097" width="5.42578125" style="3" bestFit="1" customWidth="1"/>
    <col min="4098" max="4098" width="67" style="3" bestFit="1" customWidth="1"/>
    <col min="4099" max="4099" width="13.140625" style="3" bestFit="1" customWidth="1"/>
    <col min="4100" max="4100" width="27.7109375" style="3" bestFit="1" customWidth="1"/>
    <col min="4101" max="4101" width="13.7109375" style="3" bestFit="1" customWidth="1"/>
    <col min="4102" max="4102" width="10.5703125" style="3" bestFit="1" customWidth="1"/>
    <col min="4103" max="4103" width="18.140625" style="3" bestFit="1" customWidth="1"/>
    <col min="4104" max="4352" width="9.140625" style="3"/>
    <col min="4353" max="4353" width="5.42578125" style="3" bestFit="1" customWidth="1"/>
    <col min="4354" max="4354" width="67" style="3" bestFit="1" customWidth="1"/>
    <col min="4355" max="4355" width="13.140625" style="3" bestFit="1" customWidth="1"/>
    <col min="4356" max="4356" width="27.7109375" style="3" bestFit="1" customWidth="1"/>
    <col min="4357" max="4357" width="13.7109375" style="3" bestFit="1" customWidth="1"/>
    <col min="4358" max="4358" width="10.5703125" style="3" bestFit="1" customWidth="1"/>
    <col min="4359" max="4359" width="18.140625" style="3" bestFit="1" customWidth="1"/>
    <col min="4360" max="4608" width="9.140625" style="3"/>
    <col min="4609" max="4609" width="5.42578125" style="3" bestFit="1" customWidth="1"/>
    <col min="4610" max="4610" width="67" style="3" bestFit="1" customWidth="1"/>
    <col min="4611" max="4611" width="13.140625" style="3" bestFit="1" customWidth="1"/>
    <col min="4612" max="4612" width="27.7109375" style="3" bestFit="1" customWidth="1"/>
    <col min="4613" max="4613" width="13.7109375" style="3" bestFit="1" customWidth="1"/>
    <col min="4614" max="4614" width="10.5703125" style="3" bestFit="1" customWidth="1"/>
    <col min="4615" max="4615" width="18.140625" style="3" bestFit="1" customWidth="1"/>
    <col min="4616" max="4864" width="9.140625" style="3"/>
    <col min="4865" max="4865" width="5.42578125" style="3" bestFit="1" customWidth="1"/>
    <col min="4866" max="4866" width="67" style="3" bestFit="1" customWidth="1"/>
    <col min="4867" max="4867" width="13.140625" style="3" bestFit="1" customWidth="1"/>
    <col min="4868" max="4868" width="27.7109375" style="3" bestFit="1" customWidth="1"/>
    <col min="4869" max="4869" width="13.7109375" style="3" bestFit="1" customWidth="1"/>
    <col min="4870" max="4870" width="10.5703125" style="3" bestFit="1" customWidth="1"/>
    <col min="4871" max="4871" width="18.140625" style="3" bestFit="1" customWidth="1"/>
    <col min="4872" max="5120" width="9.140625" style="3"/>
    <col min="5121" max="5121" width="5.42578125" style="3" bestFit="1" customWidth="1"/>
    <col min="5122" max="5122" width="67" style="3" bestFit="1" customWidth="1"/>
    <col min="5123" max="5123" width="13.140625" style="3" bestFit="1" customWidth="1"/>
    <col min="5124" max="5124" width="27.7109375" style="3" bestFit="1" customWidth="1"/>
    <col min="5125" max="5125" width="13.7109375" style="3" bestFit="1" customWidth="1"/>
    <col min="5126" max="5126" width="10.5703125" style="3" bestFit="1" customWidth="1"/>
    <col min="5127" max="5127" width="18.140625" style="3" bestFit="1" customWidth="1"/>
    <col min="5128" max="5376" width="9.140625" style="3"/>
    <col min="5377" max="5377" width="5.42578125" style="3" bestFit="1" customWidth="1"/>
    <col min="5378" max="5378" width="67" style="3" bestFit="1" customWidth="1"/>
    <col min="5379" max="5379" width="13.140625" style="3" bestFit="1" customWidth="1"/>
    <col min="5380" max="5380" width="27.7109375" style="3" bestFit="1" customWidth="1"/>
    <col min="5381" max="5381" width="13.7109375" style="3" bestFit="1" customWidth="1"/>
    <col min="5382" max="5382" width="10.5703125" style="3" bestFit="1" customWidth="1"/>
    <col min="5383" max="5383" width="18.140625" style="3" bestFit="1" customWidth="1"/>
    <col min="5384" max="5632" width="9.140625" style="3"/>
    <col min="5633" max="5633" width="5.42578125" style="3" bestFit="1" customWidth="1"/>
    <col min="5634" max="5634" width="67" style="3" bestFit="1" customWidth="1"/>
    <col min="5635" max="5635" width="13.140625" style="3" bestFit="1" customWidth="1"/>
    <col min="5636" max="5636" width="27.7109375" style="3" bestFit="1" customWidth="1"/>
    <col min="5637" max="5637" width="13.7109375" style="3" bestFit="1" customWidth="1"/>
    <col min="5638" max="5638" width="10.5703125" style="3" bestFit="1" customWidth="1"/>
    <col min="5639" max="5639" width="18.140625" style="3" bestFit="1" customWidth="1"/>
    <col min="5640" max="5888" width="9.140625" style="3"/>
    <col min="5889" max="5889" width="5.42578125" style="3" bestFit="1" customWidth="1"/>
    <col min="5890" max="5890" width="67" style="3" bestFit="1" customWidth="1"/>
    <col min="5891" max="5891" width="13.140625" style="3" bestFit="1" customWidth="1"/>
    <col min="5892" max="5892" width="27.7109375" style="3" bestFit="1" customWidth="1"/>
    <col min="5893" max="5893" width="13.7109375" style="3" bestFit="1" customWidth="1"/>
    <col min="5894" max="5894" width="10.5703125" style="3" bestFit="1" customWidth="1"/>
    <col min="5895" max="5895" width="18.140625" style="3" bestFit="1" customWidth="1"/>
    <col min="5896" max="6144" width="9.140625" style="3"/>
    <col min="6145" max="6145" width="5.42578125" style="3" bestFit="1" customWidth="1"/>
    <col min="6146" max="6146" width="67" style="3" bestFit="1" customWidth="1"/>
    <col min="6147" max="6147" width="13.140625" style="3" bestFit="1" customWidth="1"/>
    <col min="6148" max="6148" width="27.7109375" style="3" bestFit="1" customWidth="1"/>
    <col min="6149" max="6149" width="13.7109375" style="3" bestFit="1" customWidth="1"/>
    <col min="6150" max="6150" width="10.5703125" style="3" bestFit="1" customWidth="1"/>
    <col min="6151" max="6151" width="18.140625" style="3" bestFit="1" customWidth="1"/>
    <col min="6152" max="6400" width="9.140625" style="3"/>
    <col min="6401" max="6401" width="5.42578125" style="3" bestFit="1" customWidth="1"/>
    <col min="6402" max="6402" width="67" style="3" bestFit="1" customWidth="1"/>
    <col min="6403" max="6403" width="13.140625" style="3" bestFit="1" customWidth="1"/>
    <col min="6404" max="6404" width="27.7109375" style="3" bestFit="1" customWidth="1"/>
    <col min="6405" max="6405" width="13.7109375" style="3" bestFit="1" customWidth="1"/>
    <col min="6406" max="6406" width="10.5703125" style="3" bestFit="1" customWidth="1"/>
    <col min="6407" max="6407" width="18.140625" style="3" bestFit="1" customWidth="1"/>
    <col min="6408" max="6656" width="9.140625" style="3"/>
    <col min="6657" max="6657" width="5.42578125" style="3" bestFit="1" customWidth="1"/>
    <col min="6658" max="6658" width="67" style="3" bestFit="1" customWidth="1"/>
    <col min="6659" max="6659" width="13.140625" style="3" bestFit="1" customWidth="1"/>
    <col min="6660" max="6660" width="27.7109375" style="3" bestFit="1" customWidth="1"/>
    <col min="6661" max="6661" width="13.7109375" style="3" bestFit="1" customWidth="1"/>
    <col min="6662" max="6662" width="10.5703125" style="3" bestFit="1" customWidth="1"/>
    <col min="6663" max="6663" width="18.140625" style="3" bestFit="1" customWidth="1"/>
    <col min="6664" max="6912" width="9.140625" style="3"/>
    <col min="6913" max="6913" width="5.42578125" style="3" bestFit="1" customWidth="1"/>
    <col min="6914" max="6914" width="67" style="3" bestFit="1" customWidth="1"/>
    <col min="6915" max="6915" width="13.140625" style="3" bestFit="1" customWidth="1"/>
    <col min="6916" max="6916" width="27.7109375" style="3" bestFit="1" customWidth="1"/>
    <col min="6917" max="6917" width="13.7109375" style="3" bestFit="1" customWidth="1"/>
    <col min="6918" max="6918" width="10.5703125" style="3" bestFit="1" customWidth="1"/>
    <col min="6919" max="6919" width="18.140625" style="3" bestFit="1" customWidth="1"/>
    <col min="6920" max="7168" width="9.140625" style="3"/>
    <col min="7169" max="7169" width="5.42578125" style="3" bestFit="1" customWidth="1"/>
    <col min="7170" max="7170" width="67" style="3" bestFit="1" customWidth="1"/>
    <col min="7171" max="7171" width="13.140625" style="3" bestFit="1" customWidth="1"/>
    <col min="7172" max="7172" width="27.7109375" style="3" bestFit="1" customWidth="1"/>
    <col min="7173" max="7173" width="13.7109375" style="3" bestFit="1" customWidth="1"/>
    <col min="7174" max="7174" width="10.5703125" style="3" bestFit="1" customWidth="1"/>
    <col min="7175" max="7175" width="18.140625" style="3" bestFit="1" customWidth="1"/>
    <col min="7176" max="7424" width="9.140625" style="3"/>
    <col min="7425" max="7425" width="5.42578125" style="3" bestFit="1" customWidth="1"/>
    <col min="7426" max="7426" width="67" style="3" bestFit="1" customWidth="1"/>
    <col min="7427" max="7427" width="13.140625" style="3" bestFit="1" customWidth="1"/>
    <col min="7428" max="7428" width="27.7109375" style="3" bestFit="1" customWidth="1"/>
    <col min="7429" max="7429" width="13.7109375" style="3" bestFit="1" customWidth="1"/>
    <col min="7430" max="7430" width="10.5703125" style="3" bestFit="1" customWidth="1"/>
    <col min="7431" max="7431" width="18.140625" style="3" bestFit="1" customWidth="1"/>
    <col min="7432" max="7680" width="9.140625" style="3"/>
    <col min="7681" max="7681" width="5.42578125" style="3" bestFit="1" customWidth="1"/>
    <col min="7682" max="7682" width="67" style="3" bestFit="1" customWidth="1"/>
    <col min="7683" max="7683" width="13.140625" style="3" bestFit="1" customWidth="1"/>
    <col min="7684" max="7684" width="27.7109375" style="3" bestFit="1" customWidth="1"/>
    <col min="7685" max="7685" width="13.7109375" style="3" bestFit="1" customWidth="1"/>
    <col min="7686" max="7686" width="10.5703125" style="3" bestFit="1" customWidth="1"/>
    <col min="7687" max="7687" width="18.140625" style="3" bestFit="1" customWidth="1"/>
    <col min="7688" max="7936" width="9.140625" style="3"/>
    <col min="7937" max="7937" width="5.42578125" style="3" bestFit="1" customWidth="1"/>
    <col min="7938" max="7938" width="67" style="3" bestFit="1" customWidth="1"/>
    <col min="7939" max="7939" width="13.140625" style="3" bestFit="1" customWidth="1"/>
    <col min="7940" max="7940" width="27.7109375" style="3" bestFit="1" customWidth="1"/>
    <col min="7941" max="7941" width="13.7109375" style="3" bestFit="1" customWidth="1"/>
    <col min="7942" max="7942" width="10.5703125" style="3" bestFit="1" customWidth="1"/>
    <col min="7943" max="7943" width="18.140625" style="3" bestFit="1" customWidth="1"/>
    <col min="7944" max="8192" width="9.140625" style="3"/>
    <col min="8193" max="8193" width="5.42578125" style="3" bestFit="1" customWidth="1"/>
    <col min="8194" max="8194" width="67" style="3" bestFit="1" customWidth="1"/>
    <col min="8195" max="8195" width="13.140625" style="3" bestFit="1" customWidth="1"/>
    <col min="8196" max="8196" width="27.7109375" style="3" bestFit="1" customWidth="1"/>
    <col min="8197" max="8197" width="13.7109375" style="3" bestFit="1" customWidth="1"/>
    <col min="8198" max="8198" width="10.5703125" style="3" bestFit="1" customWidth="1"/>
    <col min="8199" max="8199" width="18.140625" style="3" bestFit="1" customWidth="1"/>
    <col min="8200" max="8448" width="9.140625" style="3"/>
    <col min="8449" max="8449" width="5.42578125" style="3" bestFit="1" customWidth="1"/>
    <col min="8450" max="8450" width="67" style="3" bestFit="1" customWidth="1"/>
    <col min="8451" max="8451" width="13.140625" style="3" bestFit="1" customWidth="1"/>
    <col min="8452" max="8452" width="27.7109375" style="3" bestFit="1" customWidth="1"/>
    <col min="8453" max="8453" width="13.7109375" style="3" bestFit="1" customWidth="1"/>
    <col min="8454" max="8454" width="10.5703125" style="3" bestFit="1" customWidth="1"/>
    <col min="8455" max="8455" width="18.140625" style="3" bestFit="1" customWidth="1"/>
    <col min="8456" max="8704" width="9.140625" style="3"/>
    <col min="8705" max="8705" width="5.42578125" style="3" bestFit="1" customWidth="1"/>
    <col min="8706" max="8706" width="67" style="3" bestFit="1" customWidth="1"/>
    <col min="8707" max="8707" width="13.140625" style="3" bestFit="1" customWidth="1"/>
    <col min="8708" max="8708" width="27.7109375" style="3" bestFit="1" customWidth="1"/>
    <col min="8709" max="8709" width="13.7109375" style="3" bestFit="1" customWidth="1"/>
    <col min="8710" max="8710" width="10.5703125" style="3" bestFit="1" customWidth="1"/>
    <col min="8711" max="8711" width="18.140625" style="3" bestFit="1" customWidth="1"/>
    <col min="8712" max="8960" width="9.140625" style="3"/>
    <col min="8961" max="8961" width="5.42578125" style="3" bestFit="1" customWidth="1"/>
    <col min="8962" max="8962" width="67" style="3" bestFit="1" customWidth="1"/>
    <col min="8963" max="8963" width="13.140625" style="3" bestFit="1" customWidth="1"/>
    <col min="8964" max="8964" width="27.7109375" style="3" bestFit="1" customWidth="1"/>
    <col min="8965" max="8965" width="13.7109375" style="3" bestFit="1" customWidth="1"/>
    <col min="8966" max="8966" width="10.5703125" style="3" bestFit="1" customWidth="1"/>
    <col min="8967" max="8967" width="18.140625" style="3" bestFit="1" customWidth="1"/>
    <col min="8968" max="9216" width="9.140625" style="3"/>
    <col min="9217" max="9217" width="5.42578125" style="3" bestFit="1" customWidth="1"/>
    <col min="9218" max="9218" width="67" style="3" bestFit="1" customWidth="1"/>
    <col min="9219" max="9219" width="13.140625" style="3" bestFit="1" customWidth="1"/>
    <col min="9220" max="9220" width="27.7109375" style="3" bestFit="1" customWidth="1"/>
    <col min="9221" max="9221" width="13.7109375" style="3" bestFit="1" customWidth="1"/>
    <col min="9222" max="9222" width="10.5703125" style="3" bestFit="1" customWidth="1"/>
    <col min="9223" max="9223" width="18.140625" style="3" bestFit="1" customWidth="1"/>
    <col min="9224" max="9472" width="9.140625" style="3"/>
    <col min="9473" max="9473" width="5.42578125" style="3" bestFit="1" customWidth="1"/>
    <col min="9474" max="9474" width="67" style="3" bestFit="1" customWidth="1"/>
    <col min="9475" max="9475" width="13.140625" style="3" bestFit="1" customWidth="1"/>
    <col min="9476" max="9476" width="27.7109375" style="3" bestFit="1" customWidth="1"/>
    <col min="9477" max="9477" width="13.7109375" style="3" bestFit="1" customWidth="1"/>
    <col min="9478" max="9478" width="10.5703125" style="3" bestFit="1" customWidth="1"/>
    <col min="9479" max="9479" width="18.140625" style="3" bestFit="1" customWidth="1"/>
    <col min="9480" max="9728" width="9.140625" style="3"/>
    <col min="9729" max="9729" width="5.42578125" style="3" bestFit="1" customWidth="1"/>
    <col min="9730" max="9730" width="67" style="3" bestFit="1" customWidth="1"/>
    <col min="9731" max="9731" width="13.140625" style="3" bestFit="1" customWidth="1"/>
    <col min="9732" max="9732" width="27.7109375" style="3" bestFit="1" customWidth="1"/>
    <col min="9733" max="9733" width="13.7109375" style="3" bestFit="1" customWidth="1"/>
    <col min="9734" max="9734" width="10.5703125" style="3" bestFit="1" customWidth="1"/>
    <col min="9735" max="9735" width="18.140625" style="3" bestFit="1" customWidth="1"/>
    <col min="9736" max="9984" width="9.140625" style="3"/>
    <col min="9985" max="9985" width="5.42578125" style="3" bestFit="1" customWidth="1"/>
    <col min="9986" max="9986" width="67" style="3" bestFit="1" customWidth="1"/>
    <col min="9987" max="9987" width="13.140625" style="3" bestFit="1" customWidth="1"/>
    <col min="9988" max="9988" width="27.7109375" style="3" bestFit="1" customWidth="1"/>
    <col min="9989" max="9989" width="13.7109375" style="3" bestFit="1" customWidth="1"/>
    <col min="9990" max="9990" width="10.5703125" style="3" bestFit="1" customWidth="1"/>
    <col min="9991" max="9991" width="18.140625" style="3" bestFit="1" customWidth="1"/>
    <col min="9992" max="10240" width="9.140625" style="3"/>
    <col min="10241" max="10241" width="5.42578125" style="3" bestFit="1" customWidth="1"/>
    <col min="10242" max="10242" width="67" style="3" bestFit="1" customWidth="1"/>
    <col min="10243" max="10243" width="13.140625" style="3" bestFit="1" customWidth="1"/>
    <col min="10244" max="10244" width="27.7109375" style="3" bestFit="1" customWidth="1"/>
    <col min="10245" max="10245" width="13.7109375" style="3" bestFit="1" customWidth="1"/>
    <col min="10246" max="10246" width="10.5703125" style="3" bestFit="1" customWidth="1"/>
    <col min="10247" max="10247" width="18.140625" style="3" bestFit="1" customWidth="1"/>
    <col min="10248" max="10496" width="9.140625" style="3"/>
    <col min="10497" max="10497" width="5.42578125" style="3" bestFit="1" customWidth="1"/>
    <col min="10498" max="10498" width="67" style="3" bestFit="1" customWidth="1"/>
    <col min="10499" max="10499" width="13.140625" style="3" bestFit="1" customWidth="1"/>
    <col min="10500" max="10500" width="27.7109375" style="3" bestFit="1" customWidth="1"/>
    <col min="10501" max="10501" width="13.7109375" style="3" bestFit="1" customWidth="1"/>
    <col min="10502" max="10502" width="10.5703125" style="3" bestFit="1" customWidth="1"/>
    <col min="10503" max="10503" width="18.140625" style="3" bestFit="1" customWidth="1"/>
    <col min="10504" max="10752" width="9.140625" style="3"/>
    <col min="10753" max="10753" width="5.42578125" style="3" bestFit="1" customWidth="1"/>
    <col min="10754" max="10754" width="67" style="3" bestFit="1" customWidth="1"/>
    <col min="10755" max="10755" width="13.140625" style="3" bestFit="1" customWidth="1"/>
    <col min="10756" max="10756" width="27.7109375" style="3" bestFit="1" customWidth="1"/>
    <col min="10757" max="10757" width="13.7109375" style="3" bestFit="1" customWidth="1"/>
    <col min="10758" max="10758" width="10.5703125" style="3" bestFit="1" customWidth="1"/>
    <col min="10759" max="10759" width="18.140625" style="3" bestFit="1" customWidth="1"/>
    <col min="10760" max="11008" width="9.140625" style="3"/>
    <col min="11009" max="11009" width="5.42578125" style="3" bestFit="1" customWidth="1"/>
    <col min="11010" max="11010" width="67" style="3" bestFit="1" customWidth="1"/>
    <col min="11011" max="11011" width="13.140625" style="3" bestFit="1" customWidth="1"/>
    <col min="11012" max="11012" width="27.7109375" style="3" bestFit="1" customWidth="1"/>
    <col min="11013" max="11013" width="13.7109375" style="3" bestFit="1" customWidth="1"/>
    <col min="11014" max="11014" width="10.5703125" style="3" bestFit="1" customWidth="1"/>
    <col min="11015" max="11015" width="18.140625" style="3" bestFit="1" customWidth="1"/>
    <col min="11016" max="11264" width="9.140625" style="3"/>
    <col min="11265" max="11265" width="5.42578125" style="3" bestFit="1" customWidth="1"/>
    <col min="11266" max="11266" width="67" style="3" bestFit="1" customWidth="1"/>
    <col min="11267" max="11267" width="13.140625" style="3" bestFit="1" customWidth="1"/>
    <col min="11268" max="11268" width="27.7109375" style="3" bestFit="1" customWidth="1"/>
    <col min="11269" max="11269" width="13.7109375" style="3" bestFit="1" customWidth="1"/>
    <col min="11270" max="11270" width="10.5703125" style="3" bestFit="1" customWidth="1"/>
    <col min="11271" max="11271" width="18.140625" style="3" bestFit="1" customWidth="1"/>
    <col min="11272" max="11520" width="9.140625" style="3"/>
    <col min="11521" max="11521" width="5.42578125" style="3" bestFit="1" customWidth="1"/>
    <col min="11522" max="11522" width="67" style="3" bestFit="1" customWidth="1"/>
    <col min="11523" max="11523" width="13.140625" style="3" bestFit="1" customWidth="1"/>
    <col min="11524" max="11524" width="27.7109375" style="3" bestFit="1" customWidth="1"/>
    <col min="11525" max="11525" width="13.7109375" style="3" bestFit="1" customWidth="1"/>
    <col min="11526" max="11526" width="10.5703125" style="3" bestFit="1" customWidth="1"/>
    <col min="11527" max="11527" width="18.140625" style="3" bestFit="1" customWidth="1"/>
    <col min="11528" max="11776" width="9.140625" style="3"/>
    <col min="11777" max="11777" width="5.42578125" style="3" bestFit="1" customWidth="1"/>
    <col min="11778" max="11778" width="67" style="3" bestFit="1" customWidth="1"/>
    <col min="11779" max="11779" width="13.140625" style="3" bestFit="1" customWidth="1"/>
    <col min="11780" max="11780" width="27.7109375" style="3" bestFit="1" customWidth="1"/>
    <col min="11781" max="11781" width="13.7109375" style="3" bestFit="1" customWidth="1"/>
    <col min="11782" max="11782" width="10.5703125" style="3" bestFit="1" customWidth="1"/>
    <col min="11783" max="11783" width="18.140625" style="3" bestFit="1" customWidth="1"/>
    <col min="11784" max="12032" width="9.140625" style="3"/>
    <col min="12033" max="12033" width="5.42578125" style="3" bestFit="1" customWidth="1"/>
    <col min="12034" max="12034" width="67" style="3" bestFit="1" customWidth="1"/>
    <col min="12035" max="12035" width="13.140625" style="3" bestFit="1" customWidth="1"/>
    <col min="12036" max="12036" width="27.7109375" style="3" bestFit="1" customWidth="1"/>
    <col min="12037" max="12037" width="13.7109375" style="3" bestFit="1" customWidth="1"/>
    <col min="12038" max="12038" width="10.5703125" style="3" bestFit="1" customWidth="1"/>
    <col min="12039" max="12039" width="18.140625" style="3" bestFit="1" customWidth="1"/>
    <col min="12040" max="12288" width="9.140625" style="3"/>
    <col min="12289" max="12289" width="5.42578125" style="3" bestFit="1" customWidth="1"/>
    <col min="12290" max="12290" width="67" style="3" bestFit="1" customWidth="1"/>
    <col min="12291" max="12291" width="13.140625" style="3" bestFit="1" customWidth="1"/>
    <col min="12292" max="12292" width="27.7109375" style="3" bestFit="1" customWidth="1"/>
    <col min="12293" max="12293" width="13.7109375" style="3" bestFit="1" customWidth="1"/>
    <col min="12294" max="12294" width="10.5703125" style="3" bestFit="1" customWidth="1"/>
    <col min="12295" max="12295" width="18.140625" style="3" bestFit="1" customWidth="1"/>
    <col min="12296" max="12544" width="9.140625" style="3"/>
    <col min="12545" max="12545" width="5.42578125" style="3" bestFit="1" customWidth="1"/>
    <col min="12546" max="12546" width="67" style="3" bestFit="1" customWidth="1"/>
    <col min="12547" max="12547" width="13.140625" style="3" bestFit="1" customWidth="1"/>
    <col min="12548" max="12548" width="27.7109375" style="3" bestFit="1" customWidth="1"/>
    <col min="12549" max="12549" width="13.7109375" style="3" bestFit="1" customWidth="1"/>
    <col min="12550" max="12550" width="10.5703125" style="3" bestFit="1" customWidth="1"/>
    <col min="12551" max="12551" width="18.140625" style="3" bestFit="1" customWidth="1"/>
    <col min="12552" max="12800" width="9.140625" style="3"/>
    <col min="12801" max="12801" width="5.42578125" style="3" bestFit="1" customWidth="1"/>
    <col min="12802" max="12802" width="67" style="3" bestFit="1" customWidth="1"/>
    <col min="12803" max="12803" width="13.140625" style="3" bestFit="1" customWidth="1"/>
    <col min="12804" max="12804" width="27.7109375" style="3" bestFit="1" customWidth="1"/>
    <col min="12805" max="12805" width="13.7109375" style="3" bestFit="1" customWidth="1"/>
    <col min="12806" max="12806" width="10.5703125" style="3" bestFit="1" customWidth="1"/>
    <col min="12807" max="12807" width="18.140625" style="3" bestFit="1" customWidth="1"/>
    <col min="12808" max="13056" width="9.140625" style="3"/>
    <col min="13057" max="13057" width="5.42578125" style="3" bestFit="1" customWidth="1"/>
    <col min="13058" max="13058" width="67" style="3" bestFit="1" customWidth="1"/>
    <col min="13059" max="13059" width="13.140625" style="3" bestFit="1" customWidth="1"/>
    <col min="13060" max="13060" width="27.7109375" style="3" bestFit="1" customWidth="1"/>
    <col min="13061" max="13061" width="13.7109375" style="3" bestFit="1" customWidth="1"/>
    <col min="13062" max="13062" width="10.5703125" style="3" bestFit="1" customWidth="1"/>
    <col min="13063" max="13063" width="18.140625" style="3" bestFit="1" customWidth="1"/>
    <col min="13064" max="13312" width="9.140625" style="3"/>
    <col min="13313" max="13313" width="5.42578125" style="3" bestFit="1" customWidth="1"/>
    <col min="13314" max="13314" width="67" style="3" bestFit="1" customWidth="1"/>
    <col min="13315" max="13315" width="13.140625" style="3" bestFit="1" customWidth="1"/>
    <col min="13316" max="13316" width="27.7109375" style="3" bestFit="1" customWidth="1"/>
    <col min="13317" max="13317" width="13.7109375" style="3" bestFit="1" customWidth="1"/>
    <col min="13318" max="13318" width="10.5703125" style="3" bestFit="1" customWidth="1"/>
    <col min="13319" max="13319" width="18.140625" style="3" bestFit="1" customWidth="1"/>
    <col min="13320" max="13568" width="9.140625" style="3"/>
    <col min="13569" max="13569" width="5.42578125" style="3" bestFit="1" customWidth="1"/>
    <col min="13570" max="13570" width="67" style="3" bestFit="1" customWidth="1"/>
    <col min="13571" max="13571" width="13.140625" style="3" bestFit="1" customWidth="1"/>
    <col min="13572" max="13572" width="27.7109375" style="3" bestFit="1" customWidth="1"/>
    <col min="13573" max="13573" width="13.7109375" style="3" bestFit="1" customWidth="1"/>
    <col min="13574" max="13574" width="10.5703125" style="3" bestFit="1" customWidth="1"/>
    <col min="13575" max="13575" width="18.140625" style="3" bestFit="1" customWidth="1"/>
    <col min="13576" max="13824" width="9.140625" style="3"/>
    <col min="13825" max="13825" width="5.42578125" style="3" bestFit="1" customWidth="1"/>
    <col min="13826" max="13826" width="67" style="3" bestFit="1" customWidth="1"/>
    <col min="13827" max="13827" width="13.140625" style="3" bestFit="1" customWidth="1"/>
    <col min="13828" max="13828" width="27.7109375" style="3" bestFit="1" customWidth="1"/>
    <col min="13829" max="13829" width="13.7109375" style="3" bestFit="1" customWidth="1"/>
    <col min="13830" max="13830" width="10.5703125" style="3" bestFit="1" customWidth="1"/>
    <col min="13831" max="13831" width="18.140625" style="3" bestFit="1" customWidth="1"/>
    <col min="13832" max="14080" width="9.140625" style="3"/>
    <col min="14081" max="14081" width="5.42578125" style="3" bestFit="1" customWidth="1"/>
    <col min="14082" max="14082" width="67" style="3" bestFit="1" customWidth="1"/>
    <col min="14083" max="14083" width="13.140625" style="3" bestFit="1" customWidth="1"/>
    <col min="14084" max="14084" width="27.7109375" style="3" bestFit="1" customWidth="1"/>
    <col min="14085" max="14085" width="13.7109375" style="3" bestFit="1" customWidth="1"/>
    <col min="14086" max="14086" width="10.5703125" style="3" bestFit="1" customWidth="1"/>
    <col min="14087" max="14087" width="18.140625" style="3" bestFit="1" customWidth="1"/>
    <col min="14088" max="14336" width="9.140625" style="3"/>
    <col min="14337" max="14337" width="5.42578125" style="3" bestFit="1" customWidth="1"/>
    <col min="14338" max="14338" width="67" style="3" bestFit="1" customWidth="1"/>
    <col min="14339" max="14339" width="13.140625" style="3" bestFit="1" customWidth="1"/>
    <col min="14340" max="14340" width="27.7109375" style="3" bestFit="1" customWidth="1"/>
    <col min="14341" max="14341" width="13.7109375" style="3" bestFit="1" customWidth="1"/>
    <col min="14342" max="14342" width="10.5703125" style="3" bestFit="1" customWidth="1"/>
    <col min="14343" max="14343" width="18.140625" style="3" bestFit="1" customWidth="1"/>
    <col min="14344" max="14592" width="9.140625" style="3"/>
    <col min="14593" max="14593" width="5.42578125" style="3" bestFit="1" customWidth="1"/>
    <col min="14594" max="14594" width="67" style="3" bestFit="1" customWidth="1"/>
    <col min="14595" max="14595" width="13.140625" style="3" bestFit="1" customWidth="1"/>
    <col min="14596" max="14596" width="27.7109375" style="3" bestFit="1" customWidth="1"/>
    <col min="14597" max="14597" width="13.7109375" style="3" bestFit="1" customWidth="1"/>
    <col min="14598" max="14598" width="10.5703125" style="3" bestFit="1" customWidth="1"/>
    <col min="14599" max="14599" width="18.140625" style="3" bestFit="1" customWidth="1"/>
    <col min="14600" max="14848" width="9.140625" style="3"/>
    <col min="14849" max="14849" width="5.42578125" style="3" bestFit="1" customWidth="1"/>
    <col min="14850" max="14850" width="67" style="3" bestFit="1" customWidth="1"/>
    <col min="14851" max="14851" width="13.140625" style="3" bestFit="1" customWidth="1"/>
    <col min="14852" max="14852" width="27.7109375" style="3" bestFit="1" customWidth="1"/>
    <col min="14853" max="14853" width="13.7109375" style="3" bestFit="1" customWidth="1"/>
    <col min="14854" max="14854" width="10.5703125" style="3" bestFit="1" customWidth="1"/>
    <col min="14855" max="14855" width="18.140625" style="3" bestFit="1" customWidth="1"/>
    <col min="14856" max="15104" width="9.140625" style="3"/>
    <col min="15105" max="15105" width="5.42578125" style="3" bestFit="1" customWidth="1"/>
    <col min="15106" max="15106" width="67" style="3" bestFit="1" customWidth="1"/>
    <col min="15107" max="15107" width="13.140625" style="3" bestFit="1" customWidth="1"/>
    <col min="15108" max="15108" width="27.7109375" style="3" bestFit="1" customWidth="1"/>
    <col min="15109" max="15109" width="13.7109375" style="3" bestFit="1" customWidth="1"/>
    <col min="15110" max="15110" width="10.5703125" style="3" bestFit="1" customWidth="1"/>
    <col min="15111" max="15111" width="18.140625" style="3" bestFit="1" customWidth="1"/>
    <col min="15112" max="15360" width="9.140625" style="3"/>
    <col min="15361" max="15361" width="5.42578125" style="3" bestFit="1" customWidth="1"/>
    <col min="15362" max="15362" width="67" style="3" bestFit="1" customWidth="1"/>
    <col min="15363" max="15363" width="13.140625" style="3" bestFit="1" customWidth="1"/>
    <col min="15364" max="15364" width="27.7109375" style="3" bestFit="1" customWidth="1"/>
    <col min="15365" max="15365" width="13.7109375" style="3" bestFit="1" customWidth="1"/>
    <col min="15366" max="15366" width="10.5703125" style="3" bestFit="1" customWidth="1"/>
    <col min="15367" max="15367" width="18.140625" style="3" bestFit="1" customWidth="1"/>
    <col min="15368" max="15616" width="9.140625" style="3"/>
    <col min="15617" max="15617" width="5.42578125" style="3" bestFit="1" customWidth="1"/>
    <col min="15618" max="15618" width="67" style="3" bestFit="1" customWidth="1"/>
    <col min="15619" max="15619" width="13.140625" style="3" bestFit="1" customWidth="1"/>
    <col min="15620" max="15620" width="27.7109375" style="3" bestFit="1" customWidth="1"/>
    <col min="15621" max="15621" width="13.7109375" style="3" bestFit="1" customWidth="1"/>
    <col min="15622" max="15622" width="10.5703125" style="3" bestFit="1" customWidth="1"/>
    <col min="15623" max="15623" width="18.140625" style="3" bestFit="1" customWidth="1"/>
    <col min="15624" max="15872" width="9.140625" style="3"/>
    <col min="15873" max="15873" width="5.42578125" style="3" bestFit="1" customWidth="1"/>
    <col min="15874" max="15874" width="67" style="3" bestFit="1" customWidth="1"/>
    <col min="15875" max="15875" width="13.140625" style="3" bestFit="1" customWidth="1"/>
    <col min="15876" max="15876" width="27.7109375" style="3" bestFit="1" customWidth="1"/>
    <col min="15877" max="15877" width="13.7109375" style="3" bestFit="1" customWidth="1"/>
    <col min="15878" max="15878" width="10.5703125" style="3" bestFit="1" customWidth="1"/>
    <col min="15879" max="15879" width="18.140625" style="3" bestFit="1" customWidth="1"/>
    <col min="15880" max="16128" width="9.140625" style="3"/>
    <col min="16129" max="16129" width="5.42578125" style="3" bestFit="1" customWidth="1"/>
    <col min="16130" max="16130" width="67" style="3" bestFit="1" customWidth="1"/>
    <col min="16131" max="16131" width="13.140625" style="3" bestFit="1" customWidth="1"/>
    <col min="16132" max="16132" width="27.7109375" style="3" bestFit="1" customWidth="1"/>
    <col min="16133" max="16133" width="13.7109375" style="3" bestFit="1" customWidth="1"/>
    <col min="16134" max="16134" width="10.5703125" style="3" bestFit="1" customWidth="1"/>
    <col min="16135" max="16135" width="18.140625" style="3" bestFit="1" customWidth="1"/>
    <col min="16136" max="16384" width="9.140625" style="3"/>
  </cols>
  <sheetData>
    <row r="1" spans="1:9">
      <c r="A1" s="1" t="s">
        <v>0</v>
      </c>
      <c r="B1" s="263" t="s">
        <v>1783</v>
      </c>
      <c r="C1" s="263"/>
      <c r="D1" s="263"/>
      <c r="E1" s="263"/>
    </row>
    <row r="2" spans="1:9" ht="13.5" thickBot="1"/>
    <row r="3" spans="1:9" ht="15">
      <c r="B3" s="78" t="s">
        <v>2460</v>
      </c>
      <c r="C3" s="294"/>
    </row>
    <row r="4" spans="1:9" ht="30">
      <c r="B4" s="79" t="s">
        <v>2461</v>
      </c>
      <c r="C4" s="295"/>
    </row>
    <row r="5" spans="1:9" ht="15">
      <c r="B5" s="80" t="s">
        <v>2381</v>
      </c>
      <c r="C5" s="295"/>
    </row>
    <row r="6" spans="1:9" ht="15">
      <c r="B6" s="79" t="s">
        <v>2394</v>
      </c>
      <c r="C6" s="295"/>
    </row>
    <row r="7" spans="1:9" ht="30.75" thickBot="1">
      <c r="B7" s="81" t="s">
        <v>2462</v>
      </c>
      <c r="C7" s="296"/>
    </row>
    <row r="9" spans="1:9">
      <c r="B9" s="3" t="s">
        <v>2</v>
      </c>
    </row>
    <row r="11" spans="1:9">
      <c r="B11" s="5" t="s">
        <v>3</v>
      </c>
      <c r="C11" s="15" t="s">
        <v>4</v>
      </c>
      <c r="D11" s="5" t="s">
        <v>5</v>
      </c>
      <c r="E11" s="5" t="s">
        <v>6</v>
      </c>
      <c r="F11" s="7" t="s">
        <v>7</v>
      </c>
      <c r="G11" s="7" t="s">
        <v>8</v>
      </c>
      <c r="H11" s="7" t="s">
        <v>9</v>
      </c>
      <c r="I11" s="8" t="s">
        <v>10</v>
      </c>
    </row>
    <row r="12" spans="1:9">
      <c r="B12" s="8" t="s">
        <v>11</v>
      </c>
    </row>
    <row r="13" spans="1:9">
      <c r="B13" s="8" t="s">
        <v>12</v>
      </c>
    </row>
    <row r="14" spans="1:9">
      <c r="B14" s="3" t="s">
        <v>1572</v>
      </c>
      <c r="C14" s="14" t="s">
        <v>13</v>
      </c>
      <c r="D14" s="3" t="s">
        <v>14</v>
      </c>
      <c r="E14" s="3" t="s">
        <v>15</v>
      </c>
      <c r="F14" s="2">
        <v>2850000</v>
      </c>
      <c r="G14" s="2">
        <v>17035.88</v>
      </c>
      <c r="H14" s="2">
        <v>8.1</v>
      </c>
    </row>
    <row r="15" spans="1:9">
      <c r="B15" s="3" t="s">
        <v>261</v>
      </c>
      <c r="C15" s="14" t="s">
        <v>13</v>
      </c>
      <c r="D15" s="3" t="s">
        <v>14</v>
      </c>
      <c r="E15" s="3" t="s">
        <v>18</v>
      </c>
      <c r="F15" s="2">
        <v>1075000</v>
      </c>
      <c r="G15" s="2">
        <v>16494.8</v>
      </c>
      <c r="H15" s="2">
        <v>7.84</v>
      </c>
    </row>
    <row r="16" spans="1:9">
      <c r="B16" s="3" t="s">
        <v>1573</v>
      </c>
      <c r="C16" s="14" t="s">
        <v>13</v>
      </c>
      <c r="D16" s="3" t="s">
        <v>16</v>
      </c>
      <c r="E16" s="3" t="s">
        <v>17</v>
      </c>
      <c r="F16" s="2">
        <v>760000</v>
      </c>
      <c r="G16" s="2">
        <v>15852.08</v>
      </c>
      <c r="H16" s="2">
        <v>7.53</v>
      </c>
    </row>
    <row r="17" spans="2:8">
      <c r="B17" s="3" t="s">
        <v>19</v>
      </c>
      <c r="C17" s="14" t="s">
        <v>13</v>
      </c>
      <c r="D17" s="3" t="s">
        <v>14</v>
      </c>
      <c r="E17" s="3" t="s">
        <v>20</v>
      </c>
      <c r="F17" s="2">
        <v>3100000</v>
      </c>
      <c r="G17" s="2">
        <v>12094.65</v>
      </c>
      <c r="H17" s="2">
        <v>5.75</v>
      </c>
    </row>
    <row r="18" spans="2:8">
      <c r="B18" s="3" t="s">
        <v>2221</v>
      </c>
      <c r="C18" s="14" t="s">
        <v>13</v>
      </c>
      <c r="D18" s="3" t="s">
        <v>28</v>
      </c>
      <c r="E18" s="3" t="s">
        <v>29</v>
      </c>
      <c r="F18" s="2">
        <v>1149600</v>
      </c>
      <c r="G18" s="2">
        <v>11989.75</v>
      </c>
      <c r="H18" s="2">
        <v>5.7</v>
      </c>
    </row>
    <row r="19" spans="2:8">
      <c r="B19" s="3" t="s">
        <v>1545</v>
      </c>
      <c r="C19" s="14" t="s">
        <v>13</v>
      </c>
      <c r="D19" s="3" t="s">
        <v>24</v>
      </c>
      <c r="E19" s="3" t="s">
        <v>25</v>
      </c>
      <c r="F19" s="2">
        <v>2000000</v>
      </c>
      <c r="G19" s="2">
        <v>11126</v>
      </c>
      <c r="H19" s="2">
        <v>5.29</v>
      </c>
    </row>
    <row r="20" spans="2:8">
      <c r="B20" s="3" t="s">
        <v>2274</v>
      </c>
      <c r="C20" s="14" t="s">
        <v>13</v>
      </c>
      <c r="D20" s="3" t="s">
        <v>54</v>
      </c>
      <c r="E20" s="3" t="s">
        <v>1782</v>
      </c>
      <c r="F20" s="2">
        <v>1402074</v>
      </c>
      <c r="G20" s="2">
        <v>10050.07</v>
      </c>
      <c r="H20" s="2">
        <v>4.78</v>
      </c>
    </row>
    <row r="21" spans="2:8">
      <c r="B21" s="3" t="s">
        <v>2219</v>
      </c>
      <c r="C21" s="14" t="s">
        <v>13</v>
      </c>
      <c r="D21" s="3" t="s">
        <v>30</v>
      </c>
      <c r="E21" s="3" t="s">
        <v>31</v>
      </c>
      <c r="F21" s="2">
        <v>3522000</v>
      </c>
      <c r="G21" s="2">
        <v>8797.9599999999991</v>
      </c>
      <c r="H21" s="2">
        <v>4.18</v>
      </c>
    </row>
    <row r="22" spans="2:8">
      <c r="B22" s="3" t="s">
        <v>1562</v>
      </c>
      <c r="C22" s="14" t="s">
        <v>13</v>
      </c>
      <c r="D22" s="3" t="s">
        <v>21</v>
      </c>
      <c r="E22" s="3" t="s">
        <v>22</v>
      </c>
      <c r="F22" s="2">
        <v>255000</v>
      </c>
      <c r="G22" s="2">
        <v>7380.47</v>
      </c>
      <c r="H22" s="2">
        <v>3.51</v>
      </c>
    </row>
    <row r="23" spans="2:8">
      <c r="B23" s="3" t="s">
        <v>2250</v>
      </c>
      <c r="C23" s="14" t="s">
        <v>13</v>
      </c>
      <c r="D23" s="3" t="s">
        <v>54</v>
      </c>
      <c r="E23" s="3" t="s">
        <v>55</v>
      </c>
      <c r="F23" s="2">
        <v>521500</v>
      </c>
      <c r="G23" s="2">
        <v>5634.55</v>
      </c>
      <c r="H23" s="2">
        <v>2.68</v>
      </c>
    </row>
    <row r="24" spans="2:8">
      <c r="B24" s="3" t="s">
        <v>2089</v>
      </c>
      <c r="C24" s="14" t="s">
        <v>13</v>
      </c>
      <c r="D24" s="3" t="s">
        <v>14</v>
      </c>
      <c r="E24" s="3" t="s">
        <v>35</v>
      </c>
      <c r="F24" s="2">
        <v>290000</v>
      </c>
      <c r="G24" s="2">
        <v>5163.0200000000004</v>
      </c>
      <c r="H24" s="2">
        <v>2.4500000000000002</v>
      </c>
    </row>
    <row r="25" spans="2:8">
      <c r="B25" s="3" t="s">
        <v>2229</v>
      </c>
      <c r="C25" s="14" t="s">
        <v>13</v>
      </c>
      <c r="D25" s="3" t="s">
        <v>43</v>
      </c>
      <c r="E25" s="3" t="s">
        <v>44</v>
      </c>
      <c r="F25" s="2">
        <v>609904</v>
      </c>
      <c r="G25" s="2">
        <v>4948.46</v>
      </c>
      <c r="H25" s="2">
        <v>2.35</v>
      </c>
    </row>
    <row r="26" spans="2:8">
      <c r="B26" s="3" t="s">
        <v>2260</v>
      </c>
      <c r="C26" s="14" t="s">
        <v>13</v>
      </c>
      <c r="D26" s="3" t="s">
        <v>47</v>
      </c>
      <c r="E26" s="3" t="s">
        <v>1634</v>
      </c>
      <c r="F26" s="2">
        <v>267834</v>
      </c>
      <c r="G26" s="2">
        <v>4872.57</v>
      </c>
      <c r="H26" s="2">
        <v>2.3199999999999998</v>
      </c>
    </row>
    <row r="27" spans="2:8">
      <c r="B27" s="3" t="s">
        <v>2015</v>
      </c>
      <c r="C27" s="14" t="s">
        <v>13</v>
      </c>
      <c r="D27" s="3" t="s">
        <v>26</v>
      </c>
      <c r="E27" s="3" t="s">
        <v>27</v>
      </c>
      <c r="F27" s="2">
        <v>190300</v>
      </c>
      <c r="G27" s="2">
        <v>4832.4799999999996</v>
      </c>
      <c r="H27" s="2">
        <v>2.2999999999999998</v>
      </c>
    </row>
    <row r="28" spans="2:8">
      <c r="B28" s="3" t="s">
        <v>1569</v>
      </c>
      <c r="C28" s="14" t="s">
        <v>13</v>
      </c>
      <c r="D28" s="3" t="s">
        <v>28</v>
      </c>
      <c r="E28" s="3" t="s">
        <v>34</v>
      </c>
      <c r="F28" s="2">
        <v>2303000</v>
      </c>
      <c r="G28" s="2">
        <v>4694.67</v>
      </c>
      <c r="H28" s="2">
        <v>2.23</v>
      </c>
    </row>
    <row r="29" spans="2:8">
      <c r="B29" s="3" t="s">
        <v>1531</v>
      </c>
      <c r="C29" s="14" t="s">
        <v>13</v>
      </c>
      <c r="D29" s="3" t="s">
        <v>62</v>
      </c>
      <c r="E29" s="3" t="s">
        <v>63</v>
      </c>
      <c r="F29" s="2">
        <v>210000</v>
      </c>
      <c r="G29" s="2">
        <v>4571.91</v>
      </c>
      <c r="H29" s="2">
        <v>2.17</v>
      </c>
    </row>
    <row r="30" spans="2:8">
      <c r="B30" s="3" t="s">
        <v>2275</v>
      </c>
      <c r="C30" s="14" t="s">
        <v>13</v>
      </c>
      <c r="D30" s="3" t="s">
        <v>43</v>
      </c>
      <c r="E30" s="3" t="s">
        <v>1669</v>
      </c>
      <c r="F30" s="2">
        <v>800000</v>
      </c>
      <c r="G30" s="2">
        <v>4473.2</v>
      </c>
      <c r="H30" s="2">
        <v>2.13</v>
      </c>
    </row>
    <row r="31" spans="2:8">
      <c r="B31" s="3" t="s">
        <v>1571</v>
      </c>
      <c r="C31" s="14" t="s">
        <v>13</v>
      </c>
      <c r="D31" s="3" t="s">
        <v>21</v>
      </c>
      <c r="E31" s="3" t="s">
        <v>23</v>
      </c>
      <c r="F31" s="2">
        <v>350000</v>
      </c>
      <c r="G31" s="2">
        <v>4386.55</v>
      </c>
      <c r="H31" s="2">
        <v>2.08</v>
      </c>
    </row>
    <row r="32" spans="2:8">
      <c r="B32" s="3" t="s">
        <v>2224</v>
      </c>
      <c r="C32" s="14" t="s">
        <v>13</v>
      </c>
      <c r="D32" s="3" t="s">
        <v>28</v>
      </c>
      <c r="E32" s="3" t="s">
        <v>195</v>
      </c>
      <c r="F32" s="2">
        <v>181800</v>
      </c>
      <c r="G32" s="2">
        <v>3923.43</v>
      </c>
      <c r="H32" s="2">
        <v>1.86</v>
      </c>
    </row>
    <row r="33" spans="2:8">
      <c r="B33" s="3" t="s">
        <v>2276</v>
      </c>
      <c r="C33" s="14" t="s">
        <v>13</v>
      </c>
      <c r="D33" s="3" t="s">
        <v>26</v>
      </c>
      <c r="E33" s="3" t="s">
        <v>1781</v>
      </c>
      <c r="F33" s="2">
        <v>140000</v>
      </c>
      <c r="G33" s="2">
        <v>3705.87</v>
      </c>
      <c r="H33" s="2">
        <v>1.76</v>
      </c>
    </row>
    <row r="34" spans="2:8">
      <c r="B34" s="3" t="s">
        <v>2245</v>
      </c>
      <c r="C34" s="14" t="s">
        <v>13</v>
      </c>
      <c r="D34" s="3" t="s">
        <v>32</v>
      </c>
      <c r="E34" s="3" t="s">
        <v>33</v>
      </c>
      <c r="F34" s="2">
        <v>192016</v>
      </c>
      <c r="G34" s="2">
        <v>3699.67</v>
      </c>
      <c r="H34" s="2">
        <v>1.76</v>
      </c>
    </row>
    <row r="35" spans="2:8">
      <c r="B35" s="3" t="s">
        <v>2246</v>
      </c>
      <c r="C35" s="14" t="s">
        <v>13</v>
      </c>
      <c r="D35" s="3" t="s">
        <v>45</v>
      </c>
      <c r="E35" s="3" t="s">
        <v>46</v>
      </c>
      <c r="F35" s="2">
        <v>489385</v>
      </c>
      <c r="G35" s="2">
        <v>3674.3</v>
      </c>
      <c r="H35" s="2">
        <v>1.75</v>
      </c>
    </row>
    <row r="36" spans="2:8">
      <c r="B36" s="3" t="s">
        <v>1539</v>
      </c>
      <c r="C36" s="14" t="s">
        <v>13</v>
      </c>
      <c r="D36" s="3" t="s">
        <v>41</v>
      </c>
      <c r="E36" s="3" t="s">
        <v>42</v>
      </c>
      <c r="F36" s="2">
        <v>56000</v>
      </c>
      <c r="G36" s="2">
        <v>3424.4</v>
      </c>
      <c r="H36" s="2">
        <v>1.63</v>
      </c>
    </row>
    <row r="37" spans="2:8">
      <c r="B37" s="3" t="s">
        <v>2014</v>
      </c>
      <c r="C37" s="14" t="s">
        <v>13</v>
      </c>
      <c r="D37" s="3" t="s">
        <v>39</v>
      </c>
      <c r="E37" s="3" t="s">
        <v>40</v>
      </c>
      <c r="F37" s="2">
        <v>235832</v>
      </c>
      <c r="G37" s="2">
        <v>3401.88</v>
      </c>
      <c r="H37" s="2">
        <v>1.62</v>
      </c>
    </row>
    <row r="38" spans="2:8">
      <c r="B38" s="3" t="s">
        <v>2218</v>
      </c>
      <c r="C38" s="14" t="s">
        <v>13</v>
      </c>
      <c r="D38" s="3" t="s">
        <v>47</v>
      </c>
      <c r="E38" s="3" t="s">
        <v>61</v>
      </c>
      <c r="F38" s="2">
        <v>418500</v>
      </c>
      <c r="G38" s="2">
        <v>3296.73</v>
      </c>
      <c r="H38" s="2">
        <v>1.57</v>
      </c>
    </row>
    <row r="39" spans="2:8">
      <c r="B39" s="3" t="s">
        <v>1532</v>
      </c>
      <c r="C39" s="14" t="s">
        <v>13</v>
      </c>
      <c r="D39" s="3" t="s">
        <v>41</v>
      </c>
      <c r="E39" s="3" t="s">
        <v>59</v>
      </c>
      <c r="F39" s="2">
        <v>180000</v>
      </c>
      <c r="G39" s="2">
        <v>3119.76</v>
      </c>
      <c r="H39" s="2">
        <v>1.48</v>
      </c>
    </row>
    <row r="40" spans="2:8">
      <c r="B40" s="3" t="s">
        <v>1548</v>
      </c>
      <c r="C40" s="14" t="s">
        <v>13</v>
      </c>
      <c r="D40" s="3" t="s">
        <v>21</v>
      </c>
      <c r="E40" s="3" t="s">
        <v>51</v>
      </c>
      <c r="F40" s="2">
        <v>102112</v>
      </c>
      <c r="G40" s="2">
        <v>3107.88</v>
      </c>
      <c r="H40" s="2">
        <v>1.48</v>
      </c>
    </row>
    <row r="41" spans="2:8">
      <c r="B41" s="3" t="s">
        <v>2022</v>
      </c>
      <c r="C41" s="14" t="s">
        <v>13</v>
      </c>
      <c r="D41" s="3" t="s">
        <v>37</v>
      </c>
      <c r="E41" s="3" t="s">
        <v>38</v>
      </c>
      <c r="F41" s="2">
        <v>375000</v>
      </c>
      <c r="G41" s="2">
        <v>3024</v>
      </c>
      <c r="H41" s="2">
        <v>1.44</v>
      </c>
    </row>
    <row r="42" spans="2:8">
      <c r="B42" s="3" t="s">
        <v>2277</v>
      </c>
      <c r="C42" s="14" t="s">
        <v>13</v>
      </c>
      <c r="D42" s="3" t="s">
        <v>14</v>
      </c>
      <c r="E42" s="3" t="s">
        <v>1726</v>
      </c>
      <c r="F42" s="2">
        <v>4700000</v>
      </c>
      <c r="G42" s="2">
        <v>2982.15</v>
      </c>
      <c r="H42" s="2">
        <v>1.42</v>
      </c>
    </row>
    <row r="43" spans="2:8">
      <c r="B43" s="3" t="s">
        <v>2278</v>
      </c>
      <c r="C43" s="14" t="s">
        <v>13</v>
      </c>
      <c r="D43" s="3" t="s">
        <v>47</v>
      </c>
      <c r="E43" s="3" t="s">
        <v>1780</v>
      </c>
      <c r="F43" s="2">
        <v>80150</v>
      </c>
      <c r="G43" s="2">
        <v>2649.84</v>
      </c>
      <c r="H43" s="2">
        <v>1.26</v>
      </c>
    </row>
    <row r="44" spans="2:8">
      <c r="B44" s="3" t="s">
        <v>2251</v>
      </c>
      <c r="C44" s="14" t="s">
        <v>13</v>
      </c>
      <c r="D44" s="3" t="s">
        <v>32</v>
      </c>
      <c r="E44" s="3" t="s">
        <v>57</v>
      </c>
      <c r="F44" s="2">
        <v>200000</v>
      </c>
      <c r="G44" s="2">
        <v>2609.5</v>
      </c>
      <c r="H44" s="2">
        <v>1.24</v>
      </c>
    </row>
    <row r="45" spans="2:8">
      <c r="B45" s="3" t="s">
        <v>1561</v>
      </c>
      <c r="C45" s="14" t="s">
        <v>13</v>
      </c>
      <c r="D45" s="3" t="s">
        <v>28</v>
      </c>
      <c r="E45" s="3" t="s">
        <v>36</v>
      </c>
      <c r="F45" s="2">
        <v>115000</v>
      </c>
      <c r="G45" s="2">
        <v>2451.86</v>
      </c>
      <c r="H45" s="2">
        <v>1.17</v>
      </c>
    </row>
    <row r="46" spans="2:8">
      <c r="B46" s="3" t="s">
        <v>2279</v>
      </c>
      <c r="C46" s="14" t="s">
        <v>13</v>
      </c>
      <c r="D46" s="3" t="s">
        <v>189</v>
      </c>
      <c r="E46" s="3" t="s">
        <v>1779</v>
      </c>
      <c r="F46" s="2">
        <v>180000</v>
      </c>
      <c r="G46" s="2">
        <v>2446.83</v>
      </c>
      <c r="H46" s="2">
        <v>1.1599999999999999</v>
      </c>
    </row>
    <row r="47" spans="2:8">
      <c r="B47" s="3" t="s">
        <v>1528</v>
      </c>
      <c r="C47" s="14" t="s">
        <v>13</v>
      </c>
      <c r="D47" s="3" t="s">
        <v>37</v>
      </c>
      <c r="E47" s="3" t="s">
        <v>53</v>
      </c>
      <c r="F47" s="2">
        <v>30000</v>
      </c>
      <c r="G47" s="2">
        <v>2059.85</v>
      </c>
      <c r="H47" s="2">
        <v>0.98</v>
      </c>
    </row>
    <row r="48" spans="2:8">
      <c r="B48" s="3" t="s">
        <v>1540</v>
      </c>
      <c r="C48" s="14" t="s">
        <v>13</v>
      </c>
      <c r="D48" s="3" t="s">
        <v>43</v>
      </c>
      <c r="E48" s="3" t="s">
        <v>213</v>
      </c>
      <c r="F48" s="2">
        <v>40000</v>
      </c>
      <c r="G48" s="2">
        <v>1345.24</v>
      </c>
      <c r="H48" s="2">
        <v>0.64</v>
      </c>
    </row>
    <row r="49" spans="2:9">
      <c r="B49" s="3" t="s">
        <v>2280</v>
      </c>
      <c r="C49" s="14" t="s">
        <v>13</v>
      </c>
      <c r="D49" s="3" t="s">
        <v>218</v>
      </c>
      <c r="E49" s="3" t="s">
        <v>1778</v>
      </c>
      <c r="F49" s="2">
        <v>518847</v>
      </c>
      <c r="G49" s="2">
        <v>952.6</v>
      </c>
      <c r="H49" s="2">
        <v>0.45</v>
      </c>
    </row>
    <row r="50" spans="2:9">
      <c r="B50" s="3" t="s">
        <v>2273</v>
      </c>
      <c r="C50" s="14" t="s">
        <v>13</v>
      </c>
      <c r="D50" s="3" t="s">
        <v>313</v>
      </c>
      <c r="E50" s="3" t="s">
        <v>1765</v>
      </c>
      <c r="F50" s="2">
        <v>210000</v>
      </c>
      <c r="G50" s="2">
        <v>4.0999999999999996</v>
      </c>
      <c r="H50" s="2">
        <v>0</v>
      </c>
      <c r="I50" s="3" t="s">
        <v>348</v>
      </c>
    </row>
    <row r="51" spans="2:9">
      <c r="B51" s="8" t="s">
        <v>64</v>
      </c>
      <c r="C51" s="16"/>
      <c r="D51" s="8"/>
      <c r="E51" s="8"/>
      <c r="F51" s="10"/>
      <c r="G51" s="10">
        <f>SUM(G11:G50)</f>
        <v>206278.96000000002</v>
      </c>
      <c r="H51" s="10">
        <f>SUM(H11:H50)</f>
        <v>98.060000000000016</v>
      </c>
    </row>
    <row r="52" spans="2:9">
      <c r="B52" s="8" t="s">
        <v>427</v>
      </c>
      <c r="C52" s="16"/>
      <c r="D52" s="8"/>
      <c r="E52" s="8"/>
      <c r="F52" s="10"/>
      <c r="G52" s="10">
        <v>4436.09</v>
      </c>
      <c r="H52" s="10">
        <v>2.11</v>
      </c>
    </row>
    <row r="53" spans="2:9">
      <c r="B53" s="8" t="s">
        <v>153</v>
      </c>
      <c r="C53" s="16"/>
      <c r="D53" s="8"/>
      <c r="E53" s="8"/>
      <c r="F53" s="10"/>
      <c r="G53" s="10">
        <v>210715.05</v>
      </c>
      <c r="H53" s="10">
        <v>100.13</v>
      </c>
    </row>
    <row r="54" spans="2:9">
      <c r="B54" s="8" t="s">
        <v>154</v>
      </c>
      <c r="C54" s="16"/>
      <c r="D54" s="8"/>
      <c r="E54" s="8"/>
      <c r="F54" s="10"/>
      <c r="G54" s="10">
        <v>-266.85761307998109</v>
      </c>
      <c r="H54" s="10">
        <v>-0.12999999999999545</v>
      </c>
    </row>
    <row r="55" spans="2:9">
      <c r="B55" s="8" t="s">
        <v>155</v>
      </c>
      <c r="C55" s="16"/>
      <c r="D55" s="8"/>
      <c r="E55" s="8"/>
      <c r="F55" s="10"/>
      <c r="G55" s="10">
        <v>210448.19238692001</v>
      </c>
      <c r="H55" s="10">
        <v>100</v>
      </c>
    </row>
    <row r="56" spans="2:9">
      <c r="B56" s="8" t="s">
        <v>156</v>
      </c>
    </row>
    <row r="57" spans="2:9">
      <c r="B57" s="8" t="s">
        <v>157</v>
      </c>
    </row>
    <row r="58" spans="2:9">
      <c r="B58" s="8" t="s">
        <v>160</v>
      </c>
    </row>
    <row r="59" spans="2:9">
      <c r="B59" s="8" t="s">
        <v>161</v>
      </c>
    </row>
    <row r="60" spans="2:9">
      <c r="B60" s="8" t="s">
        <v>162</v>
      </c>
    </row>
    <row r="61" spans="2:9">
      <c r="B61" s="8" t="s">
        <v>1777</v>
      </c>
      <c r="C61" s="16"/>
    </row>
    <row r="62" spans="2:9">
      <c r="B62" s="8" t="s">
        <v>1776</v>
      </c>
      <c r="C62" s="16"/>
    </row>
    <row r="63" spans="2:9">
      <c r="B63" s="8" t="s">
        <v>1775</v>
      </c>
      <c r="C63" s="16"/>
    </row>
    <row r="64" spans="2:9">
      <c r="B64" s="8" t="s">
        <v>1774</v>
      </c>
      <c r="C64" s="16"/>
    </row>
    <row r="65" spans="2:3">
      <c r="B65" s="8" t="s">
        <v>1773</v>
      </c>
      <c r="C65" s="16"/>
    </row>
    <row r="66" spans="2:3">
      <c r="B66" s="8" t="s">
        <v>1772</v>
      </c>
      <c r="C66" s="16"/>
    </row>
    <row r="67" spans="2:3">
      <c r="B67" s="8" t="s">
        <v>1771</v>
      </c>
      <c r="C67" s="16"/>
    </row>
    <row r="68" spans="2:3">
      <c r="B68" s="8" t="s">
        <v>1770</v>
      </c>
      <c r="C68" s="16"/>
    </row>
    <row r="69" spans="2:3">
      <c r="B69" s="8" t="s">
        <v>1769</v>
      </c>
      <c r="C69" s="16"/>
    </row>
    <row r="70" spans="2:3">
      <c r="B70" s="8" t="s">
        <v>175</v>
      </c>
    </row>
    <row r="71" spans="2:3">
      <c r="B71" s="8" t="s">
        <v>176</v>
      </c>
    </row>
  </sheetData>
  <mergeCells count="2">
    <mergeCell ref="B1:E1"/>
    <mergeCell ref="C3:C7"/>
  </mergeCells>
  <hyperlinks>
    <hyperlink ref="A1" location="Index!A1" display="Index" xr:uid="{A3392F76-95F9-4E55-AA0B-61D3DA883770}"/>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E71B5-9005-47AE-BBEE-6C0EAB9A1199}">
  <dimension ref="A1:I76"/>
  <sheetViews>
    <sheetView workbookViewId="0">
      <selection activeCell="B1" sqref="B1:E1"/>
    </sheetView>
  </sheetViews>
  <sheetFormatPr defaultRowHeight="12.75"/>
  <cols>
    <col min="1" max="1" width="5.42578125" style="3" bestFit="1" customWidth="1"/>
    <col min="2" max="2" width="67" style="3" bestFit="1" customWidth="1"/>
    <col min="3" max="3" width="20.7109375" style="14" customWidth="1"/>
    <col min="4" max="4" width="27.42578125" style="3" bestFit="1" customWidth="1"/>
    <col min="5" max="5" width="13.7109375" style="3" bestFit="1" customWidth="1"/>
    <col min="6" max="6" width="10.5703125" style="2" bestFit="1" customWidth="1"/>
    <col min="7" max="7" width="18.140625" style="2" bestFit="1" customWidth="1"/>
    <col min="8" max="8" width="9.140625" style="2" bestFit="1"/>
    <col min="9" max="256" width="9.140625" style="3"/>
    <col min="257" max="257" width="5.42578125" style="3" bestFit="1" customWidth="1"/>
    <col min="258" max="258" width="67" style="3" bestFit="1" customWidth="1"/>
    <col min="259" max="259" width="13.140625" style="3" bestFit="1" customWidth="1"/>
    <col min="260" max="260" width="27.42578125" style="3" bestFit="1" customWidth="1"/>
    <col min="261" max="261" width="13.7109375" style="3" bestFit="1" customWidth="1"/>
    <col min="262" max="262" width="10.5703125" style="3" bestFit="1" customWidth="1"/>
    <col min="263" max="263" width="18.140625" style="3" bestFit="1" customWidth="1"/>
    <col min="264" max="512" width="9.140625" style="3"/>
    <col min="513" max="513" width="5.42578125" style="3" bestFit="1" customWidth="1"/>
    <col min="514" max="514" width="67" style="3" bestFit="1" customWidth="1"/>
    <col min="515" max="515" width="13.140625" style="3" bestFit="1" customWidth="1"/>
    <col min="516" max="516" width="27.42578125" style="3" bestFit="1" customWidth="1"/>
    <col min="517" max="517" width="13.7109375" style="3" bestFit="1" customWidth="1"/>
    <col min="518" max="518" width="10.5703125" style="3" bestFit="1" customWidth="1"/>
    <col min="519" max="519" width="18.140625" style="3" bestFit="1" customWidth="1"/>
    <col min="520" max="768" width="9.140625" style="3"/>
    <col min="769" max="769" width="5.42578125" style="3" bestFit="1" customWidth="1"/>
    <col min="770" max="770" width="67" style="3" bestFit="1" customWidth="1"/>
    <col min="771" max="771" width="13.140625" style="3" bestFit="1" customWidth="1"/>
    <col min="772" max="772" width="27.42578125" style="3" bestFit="1" customWidth="1"/>
    <col min="773" max="773" width="13.7109375" style="3" bestFit="1" customWidth="1"/>
    <col min="774" max="774" width="10.5703125" style="3" bestFit="1" customWidth="1"/>
    <col min="775" max="775" width="18.140625" style="3" bestFit="1" customWidth="1"/>
    <col min="776" max="1024" width="9.140625" style="3"/>
    <col min="1025" max="1025" width="5.42578125" style="3" bestFit="1" customWidth="1"/>
    <col min="1026" max="1026" width="67" style="3" bestFit="1" customWidth="1"/>
    <col min="1027" max="1027" width="13.140625" style="3" bestFit="1" customWidth="1"/>
    <col min="1028" max="1028" width="27.42578125" style="3" bestFit="1" customWidth="1"/>
    <col min="1029" max="1029" width="13.7109375" style="3" bestFit="1" customWidth="1"/>
    <col min="1030" max="1030" width="10.5703125" style="3" bestFit="1" customWidth="1"/>
    <col min="1031" max="1031" width="18.140625" style="3" bestFit="1" customWidth="1"/>
    <col min="1032" max="1280" width="9.140625" style="3"/>
    <col min="1281" max="1281" width="5.42578125" style="3" bestFit="1" customWidth="1"/>
    <col min="1282" max="1282" width="67" style="3" bestFit="1" customWidth="1"/>
    <col min="1283" max="1283" width="13.140625" style="3" bestFit="1" customWidth="1"/>
    <col min="1284" max="1284" width="27.42578125" style="3" bestFit="1" customWidth="1"/>
    <col min="1285" max="1285" width="13.7109375" style="3" bestFit="1" customWidth="1"/>
    <col min="1286" max="1286" width="10.5703125" style="3" bestFit="1" customWidth="1"/>
    <col min="1287" max="1287" width="18.140625" style="3" bestFit="1" customWidth="1"/>
    <col min="1288" max="1536" width="9.140625" style="3"/>
    <col min="1537" max="1537" width="5.42578125" style="3" bestFit="1" customWidth="1"/>
    <col min="1538" max="1538" width="67" style="3" bestFit="1" customWidth="1"/>
    <col min="1539" max="1539" width="13.140625" style="3" bestFit="1" customWidth="1"/>
    <col min="1540" max="1540" width="27.42578125" style="3" bestFit="1" customWidth="1"/>
    <col min="1541" max="1541" width="13.7109375" style="3" bestFit="1" customWidth="1"/>
    <col min="1542" max="1542" width="10.5703125" style="3" bestFit="1" customWidth="1"/>
    <col min="1543" max="1543" width="18.140625" style="3" bestFit="1" customWidth="1"/>
    <col min="1544" max="1792" width="9.140625" style="3"/>
    <col min="1793" max="1793" width="5.42578125" style="3" bestFit="1" customWidth="1"/>
    <col min="1794" max="1794" width="67" style="3" bestFit="1" customWidth="1"/>
    <col min="1795" max="1795" width="13.140625" style="3" bestFit="1" customWidth="1"/>
    <col min="1796" max="1796" width="27.42578125" style="3" bestFit="1" customWidth="1"/>
    <col min="1797" max="1797" width="13.7109375" style="3" bestFit="1" customWidth="1"/>
    <col min="1798" max="1798" width="10.5703125" style="3" bestFit="1" customWidth="1"/>
    <col min="1799" max="1799" width="18.140625" style="3" bestFit="1" customWidth="1"/>
    <col min="1800" max="2048" width="9.140625" style="3"/>
    <col min="2049" max="2049" width="5.42578125" style="3" bestFit="1" customWidth="1"/>
    <col min="2050" max="2050" width="67" style="3" bestFit="1" customWidth="1"/>
    <col min="2051" max="2051" width="13.140625" style="3" bestFit="1" customWidth="1"/>
    <col min="2052" max="2052" width="27.42578125" style="3" bestFit="1" customWidth="1"/>
    <col min="2053" max="2053" width="13.7109375" style="3" bestFit="1" customWidth="1"/>
    <col min="2054" max="2054" width="10.5703125" style="3" bestFit="1" customWidth="1"/>
    <col min="2055" max="2055" width="18.140625" style="3" bestFit="1" customWidth="1"/>
    <col min="2056" max="2304" width="9.140625" style="3"/>
    <col min="2305" max="2305" width="5.42578125" style="3" bestFit="1" customWidth="1"/>
    <col min="2306" max="2306" width="67" style="3" bestFit="1" customWidth="1"/>
    <col min="2307" max="2307" width="13.140625" style="3" bestFit="1" customWidth="1"/>
    <col min="2308" max="2308" width="27.42578125" style="3" bestFit="1" customWidth="1"/>
    <col min="2309" max="2309" width="13.7109375" style="3" bestFit="1" customWidth="1"/>
    <col min="2310" max="2310" width="10.5703125" style="3" bestFit="1" customWidth="1"/>
    <col min="2311" max="2311" width="18.140625" style="3" bestFit="1" customWidth="1"/>
    <col min="2312" max="2560" width="9.140625" style="3"/>
    <col min="2561" max="2561" width="5.42578125" style="3" bestFit="1" customWidth="1"/>
    <col min="2562" max="2562" width="67" style="3" bestFit="1" customWidth="1"/>
    <col min="2563" max="2563" width="13.140625" style="3" bestFit="1" customWidth="1"/>
    <col min="2564" max="2564" width="27.42578125" style="3" bestFit="1" customWidth="1"/>
    <col min="2565" max="2565" width="13.7109375" style="3" bestFit="1" customWidth="1"/>
    <col min="2566" max="2566" width="10.5703125" style="3" bestFit="1" customWidth="1"/>
    <col min="2567" max="2567" width="18.140625" style="3" bestFit="1" customWidth="1"/>
    <col min="2568" max="2816" width="9.140625" style="3"/>
    <col min="2817" max="2817" width="5.42578125" style="3" bestFit="1" customWidth="1"/>
    <col min="2818" max="2818" width="67" style="3" bestFit="1" customWidth="1"/>
    <col min="2819" max="2819" width="13.140625" style="3" bestFit="1" customWidth="1"/>
    <col min="2820" max="2820" width="27.42578125" style="3" bestFit="1" customWidth="1"/>
    <col min="2821" max="2821" width="13.7109375" style="3" bestFit="1" customWidth="1"/>
    <col min="2822" max="2822" width="10.5703125" style="3" bestFit="1" customWidth="1"/>
    <col min="2823" max="2823" width="18.140625" style="3" bestFit="1" customWidth="1"/>
    <col min="2824" max="3072" width="9.140625" style="3"/>
    <col min="3073" max="3073" width="5.42578125" style="3" bestFit="1" customWidth="1"/>
    <col min="3074" max="3074" width="67" style="3" bestFit="1" customWidth="1"/>
    <col min="3075" max="3075" width="13.140625" style="3" bestFit="1" customWidth="1"/>
    <col min="3076" max="3076" width="27.42578125" style="3" bestFit="1" customWidth="1"/>
    <col min="3077" max="3077" width="13.7109375" style="3" bestFit="1" customWidth="1"/>
    <col min="3078" max="3078" width="10.5703125" style="3" bestFit="1" customWidth="1"/>
    <col min="3079" max="3079" width="18.140625" style="3" bestFit="1" customWidth="1"/>
    <col min="3080" max="3328" width="9.140625" style="3"/>
    <col min="3329" max="3329" width="5.42578125" style="3" bestFit="1" customWidth="1"/>
    <col min="3330" max="3330" width="67" style="3" bestFit="1" customWidth="1"/>
    <col min="3331" max="3331" width="13.140625" style="3" bestFit="1" customWidth="1"/>
    <col min="3332" max="3332" width="27.42578125" style="3" bestFit="1" customWidth="1"/>
    <col min="3333" max="3333" width="13.7109375" style="3" bestFit="1" customWidth="1"/>
    <col min="3334" max="3334" width="10.5703125" style="3" bestFit="1" customWidth="1"/>
    <col min="3335" max="3335" width="18.140625" style="3" bestFit="1" customWidth="1"/>
    <col min="3336" max="3584" width="9.140625" style="3"/>
    <col min="3585" max="3585" width="5.42578125" style="3" bestFit="1" customWidth="1"/>
    <col min="3586" max="3586" width="67" style="3" bestFit="1" customWidth="1"/>
    <col min="3587" max="3587" width="13.140625" style="3" bestFit="1" customWidth="1"/>
    <col min="3588" max="3588" width="27.42578125" style="3" bestFit="1" customWidth="1"/>
    <col min="3589" max="3589" width="13.7109375" style="3" bestFit="1" customWidth="1"/>
    <col min="3590" max="3590" width="10.5703125" style="3" bestFit="1" customWidth="1"/>
    <col min="3591" max="3591" width="18.140625" style="3" bestFit="1" customWidth="1"/>
    <col min="3592" max="3840" width="9.140625" style="3"/>
    <col min="3841" max="3841" width="5.42578125" style="3" bestFit="1" customWidth="1"/>
    <col min="3842" max="3842" width="67" style="3" bestFit="1" customWidth="1"/>
    <col min="3843" max="3843" width="13.140625" style="3" bestFit="1" customWidth="1"/>
    <col min="3844" max="3844" width="27.42578125" style="3" bestFit="1" customWidth="1"/>
    <col min="3845" max="3845" width="13.7109375" style="3" bestFit="1" customWidth="1"/>
    <col min="3846" max="3846" width="10.5703125" style="3" bestFit="1" customWidth="1"/>
    <col min="3847" max="3847" width="18.140625" style="3" bestFit="1" customWidth="1"/>
    <col min="3848" max="4096" width="9.140625" style="3"/>
    <col min="4097" max="4097" width="5.42578125" style="3" bestFit="1" customWidth="1"/>
    <col min="4098" max="4098" width="67" style="3" bestFit="1" customWidth="1"/>
    <col min="4099" max="4099" width="13.140625" style="3" bestFit="1" customWidth="1"/>
    <col min="4100" max="4100" width="27.42578125" style="3" bestFit="1" customWidth="1"/>
    <col min="4101" max="4101" width="13.7109375" style="3" bestFit="1" customWidth="1"/>
    <col min="4102" max="4102" width="10.5703125" style="3" bestFit="1" customWidth="1"/>
    <col min="4103" max="4103" width="18.140625" style="3" bestFit="1" customWidth="1"/>
    <col min="4104" max="4352" width="9.140625" style="3"/>
    <col min="4353" max="4353" width="5.42578125" style="3" bestFit="1" customWidth="1"/>
    <col min="4354" max="4354" width="67" style="3" bestFit="1" customWidth="1"/>
    <col min="4355" max="4355" width="13.140625" style="3" bestFit="1" customWidth="1"/>
    <col min="4356" max="4356" width="27.42578125" style="3" bestFit="1" customWidth="1"/>
    <col min="4357" max="4357" width="13.7109375" style="3" bestFit="1" customWidth="1"/>
    <col min="4358" max="4358" width="10.5703125" style="3" bestFit="1" customWidth="1"/>
    <col min="4359" max="4359" width="18.140625" style="3" bestFit="1" customWidth="1"/>
    <col min="4360" max="4608" width="9.140625" style="3"/>
    <col min="4609" max="4609" width="5.42578125" style="3" bestFit="1" customWidth="1"/>
    <col min="4610" max="4610" width="67" style="3" bestFit="1" customWidth="1"/>
    <col min="4611" max="4611" width="13.140625" style="3" bestFit="1" customWidth="1"/>
    <col min="4612" max="4612" width="27.42578125" style="3" bestFit="1" customWidth="1"/>
    <col min="4613" max="4613" width="13.7109375" style="3" bestFit="1" customWidth="1"/>
    <col min="4614" max="4614" width="10.5703125" style="3" bestFit="1" customWidth="1"/>
    <col min="4615" max="4615" width="18.140625" style="3" bestFit="1" customWidth="1"/>
    <col min="4616" max="4864" width="9.140625" style="3"/>
    <col min="4865" max="4865" width="5.42578125" style="3" bestFit="1" customWidth="1"/>
    <col min="4866" max="4866" width="67" style="3" bestFit="1" customWidth="1"/>
    <col min="4867" max="4867" width="13.140625" style="3" bestFit="1" customWidth="1"/>
    <col min="4868" max="4868" width="27.42578125" style="3" bestFit="1" customWidth="1"/>
    <col min="4869" max="4869" width="13.7109375" style="3" bestFit="1" customWidth="1"/>
    <col min="4870" max="4870" width="10.5703125" style="3" bestFit="1" customWidth="1"/>
    <col min="4871" max="4871" width="18.140625" style="3" bestFit="1" customWidth="1"/>
    <col min="4872" max="5120" width="9.140625" style="3"/>
    <col min="5121" max="5121" width="5.42578125" style="3" bestFit="1" customWidth="1"/>
    <col min="5122" max="5122" width="67" style="3" bestFit="1" customWidth="1"/>
    <col min="5123" max="5123" width="13.140625" style="3" bestFit="1" customWidth="1"/>
    <col min="5124" max="5124" width="27.42578125" style="3" bestFit="1" customWidth="1"/>
    <col min="5125" max="5125" width="13.7109375" style="3" bestFit="1" customWidth="1"/>
    <col min="5126" max="5126" width="10.5703125" style="3" bestFit="1" customWidth="1"/>
    <col min="5127" max="5127" width="18.140625" style="3" bestFit="1" customWidth="1"/>
    <col min="5128" max="5376" width="9.140625" style="3"/>
    <col min="5377" max="5377" width="5.42578125" style="3" bestFit="1" customWidth="1"/>
    <col min="5378" max="5378" width="67" style="3" bestFit="1" customWidth="1"/>
    <col min="5379" max="5379" width="13.140625" style="3" bestFit="1" customWidth="1"/>
    <col min="5380" max="5380" width="27.42578125" style="3" bestFit="1" customWidth="1"/>
    <col min="5381" max="5381" width="13.7109375" style="3" bestFit="1" customWidth="1"/>
    <col min="5382" max="5382" width="10.5703125" style="3" bestFit="1" customWidth="1"/>
    <col min="5383" max="5383" width="18.140625" style="3" bestFit="1" customWidth="1"/>
    <col min="5384" max="5632" width="9.140625" style="3"/>
    <col min="5633" max="5633" width="5.42578125" style="3" bestFit="1" customWidth="1"/>
    <col min="5634" max="5634" width="67" style="3" bestFit="1" customWidth="1"/>
    <col min="5635" max="5635" width="13.140625" style="3" bestFit="1" customWidth="1"/>
    <col min="5636" max="5636" width="27.42578125" style="3" bestFit="1" customWidth="1"/>
    <col min="5637" max="5637" width="13.7109375" style="3" bestFit="1" customWidth="1"/>
    <col min="5638" max="5638" width="10.5703125" style="3" bestFit="1" customWidth="1"/>
    <col min="5639" max="5639" width="18.140625" style="3" bestFit="1" customWidth="1"/>
    <col min="5640" max="5888" width="9.140625" style="3"/>
    <col min="5889" max="5889" width="5.42578125" style="3" bestFit="1" customWidth="1"/>
    <col min="5890" max="5890" width="67" style="3" bestFit="1" customWidth="1"/>
    <col min="5891" max="5891" width="13.140625" style="3" bestFit="1" customWidth="1"/>
    <col min="5892" max="5892" width="27.42578125" style="3" bestFit="1" customWidth="1"/>
    <col min="5893" max="5893" width="13.7109375" style="3" bestFit="1" customWidth="1"/>
    <col min="5894" max="5894" width="10.5703125" style="3" bestFit="1" customWidth="1"/>
    <col min="5895" max="5895" width="18.140625" style="3" bestFit="1" customWidth="1"/>
    <col min="5896" max="6144" width="9.140625" style="3"/>
    <col min="6145" max="6145" width="5.42578125" style="3" bestFit="1" customWidth="1"/>
    <col min="6146" max="6146" width="67" style="3" bestFit="1" customWidth="1"/>
    <col min="6147" max="6147" width="13.140625" style="3" bestFit="1" customWidth="1"/>
    <col min="6148" max="6148" width="27.42578125" style="3" bestFit="1" customWidth="1"/>
    <col min="6149" max="6149" width="13.7109375" style="3" bestFit="1" customWidth="1"/>
    <col min="6150" max="6150" width="10.5703125" style="3" bestFit="1" customWidth="1"/>
    <col min="6151" max="6151" width="18.140625" style="3" bestFit="1" customWidth="1"/>
    <col min="6152" max="6400" width="9.140625" style="3"/>
    <col min="6401" max="6401" width="5.42578125" style="3" bestFit="1" customWidth="1"/>
    <col min="6402" max="6402" width="67" style="3" bestFit="1" customWidth="1"/>
    <col min="6403" max="6403" width="13.140625" style="3" bestFit="1" customWidth="1"/>
    <col min="6404" max="6404" width="27.42578125" style="3" bestFit="1" customWidth="1"/>
    <col min="6405" max="6405" width="13.7109375" style="3" bestFit="1" customWidth="1"/>
    <col min="6406" max="6406" width="10.5703125" style="3" bestFit="1" customWidth="1"/>
    <col min="6407" max="6407" width="18.140625" style="3" bestFit="1" customWidth="1"/>
    <col min="6408" max="6656" width="9.140625" style="3"/>
    <col min="6657" max="6657" width="5.42578125" style="3" bestFit="1" customWidth="1"/>
    <col min="6658" max="6658" width="67" style="3" bestFit="1" customWidth="1"/>
    <col min="6659" max="6659" width="13.140625" style="3" bestFit="1" customWidth="1"/>
    <col min="6660" max="6660" width="27.42578125" style="3" bestFit="1" customWidth="1"/>
    <col min="6661" max="6661" width="13.7109375" style="3" bestFit="1" customWidth="1"/>
    <col min="6662" max="6662" width="10.5703125" style="3" bestFit="1" customWidth="1"/>
    <col min="6663" max="6663" width="18.140625" style="3" bestFit="1" customWidth="1"/>
    <col min="6664" max="6912" width="9.140625" style="3"/>
    <col min="6913" max="6913" width="5.42578125" style="3" bestFit="1" customWidth="1"/>
    <col min="6914" max="6914" width="67" style="3" bestFit="1" customWidth="1"/>
    <col min="6915" max="6915" width="13.140625" style="3" bestFit="1" customWidth="1"/>
    <col min="6916" max="6916" width="27.42578125" style="3" bestFit="1" customWidth="1"/>
    <col min="6917" max="6917" width="13.7109375" style="3" bestFit="1" customWidth="1"/>
    <col min="6918" max="6918" width="10.5703125" style="3" bestFit="1" customWidth="1"/>
    <col min="6919" max="6919" width="18.140625" style="3" bestFit="1" customWidth="1"/>
    <col min="6920" max="7168" width="9.140625" style="3"/>
    <col min="7169" max="7169" width="5.42578125" style="3" bestFit="1" customWidth="1"/>
    <col min="7170" max="7170" width="67" style="3" bestFit="1" customWidth="1"/>
    <col min="7171" max="7171" width="13.140625" style="3" bestFit="1" customWidth="1"/>
    <col min="7172" max="7172" width="27.42578125" style="3" bestFit="1" customWidth="1"/>
    <col min="7173" max="7173" width="13.7109375" style="3" bestFit="1" customWidth="1"/>
    <col min="7174" max="7174" width="10.5703125" style="3" bestFit="1" customWidth="1"/>
    <col min="7175" max="7175" width="18.140625" style="3" bestFit="1" customWidth="1"/>
    <col min="7176" max="7424" width="9.140625" style="3"/>
    <col min="7425" max="7425" width="5.42578125" style="3" bestFit="1" customWidth="1"/>
    <col min="7426" max="7426" width="67" style="3" bestFit="1" customWidth="1"/>
    <col min="7427" max="7427" width="13.140625" style="3" bestFit="1" customWidth="1"/>
    <col min="7428" max="7428" width="27.42578125" style="3" bestFit="1" customWidth="1"/>
    <col min="7429" max="7429" width="13.7109375" style="3" bestFit="1" customWidth="1"/>
    <col min="7430" max="7430" width="10.5703125" style="3" bestFit="1" customWidth="1"/>
    <col min="7431" max="7431" width="18.140625" style="3" bestFit="1" customWidth="1"/>
    <col min="7432" max="7680" width="9.140625" style="3"/>
    <col min="7681" max="7681" width="5.42578125" style="3" bestFit="1" customWidth="1"/>
    <col min="7682" max="7682" width="67" style="3" bestFit="1" customWidth="1"/>
    <col min="7683" max="7683" width="13.140625" style="3" bestFit="1" customWidth="1"/>
    <col min="7684" max="7684" width="27.42578125" style="3" bestFit="1" customWidth="1"/>
    <col min="7685" max="7685" width="13.7109375" style="3" bestFit="1" customWidth="1"/>
    <col min="7686" max="7686" width="10.5703125" style="3" bestFit="1" customWidth="1"/>
    <col min="7687" max="7687" width="18.140625" style="3" bestFit="1" customWidth="1"/>
    <col min="7688" max="7936" width="9.140625" style="3"/>
    <col min="7937" max="7937" width="5.42578125" style="3" bestFit="1" customWidth="1"/>
    <col min="7938" max="7938" width="67" style="3" bestFit="1" customWidth="1"/>
    <col min="7939" max="7939" width="13.140625" style="3" bestFit="1" customWidth="1"/>
    <col min="7940" max="7940" width="27.42578125" style="3" bestFit="1" customWidth="1"/>
    <col min="7941" max="7941" width="13.7109375" style="3" bestFit="1" customWidth="1"/>
    <col min="7942" max="7942" width="10.5703125" style="3" bestFit="1" customWidth="1"/>
    <col min="7943" max="7943" width="18.140625" style="3" bestFit="1" customWidth="1"/>
    <col min="7944" max="8192" width="9.140625" style="3"/>
    <col min="8193" max="8193" width="5.42578125" style="3" bestFit="1" customWidth="1"/>
    <col min="8194" max="8194" width="67" style="3" bestFit="1" customWidth="1"/>
    <col min="8195" max="8195" width="13.140625" style="3" bestFit="1" customWidth="1"/>
    <col min="8196" max="8196" width="27.42578125" style="3" bestFit="1" customWidth="1"/>
    <col min="8197" max="8197" width="13.7109375" style="3" bestFit="1" customWidth="1"/>
    <col min="8198" max="8198" width="10.5703125" style="3" bestFit="1" customWidth="1"/>
    <col min="8199" max="8199" width="18.140625" style="3" bestFit="1" customWidth="1"/>
    <col min="8200" max="8448" width="9.140625" style="3"/>
    <col min="8449" max="8449" width="5.42578125" style="3" bestFit="1" customWidth="1"/>
    <col min="8450" max="8450" width="67" style="3" bestFit="1" customWidth="1"/>
    <col min="8451" max="8451" width="13.140625" style="3" bestFit="1" customWidth="1"/>
    <col min="8452" max="8452" width="27.42578125" style="3" bestFit="1" customWidth="1"/>
    <col min="8453" max="8453" width="13.7109375" style="3" bestFit="1" customWidth="1"/>
    <col min="8454" max="8454" width="10.5703125" style="3" bestFit="1" customWidth="1"/>
    <col min="8455" max="8455" width="18.140625" style="3" bestFit="1" customWidth="1"/>
    <col min="8456" max="8704" width="9.140625" style="3"/>
    <col min="8705" max="8705" width="5.42578125" style="3" bestFit="1" customWidth="1"/>
    <col min="8706" max="8706" width="67" style="3" bestFit="1" customWidth="1"/>
    <col min="8707" max="8707" width="13.140625" style="3" bestFit="1" customWidth="1"/>
    <col min="8708" max="8708" width="27.42578125" style="3" bestFit="1" customWidth="1"/>
    <col min="8709" max="8709" width="13.7109375" style="3" bestFit="1" customWidth="1"/>
    <col min="8710" max="8710" width="10.5703125" style="3" bestFit="1" customWidth="1"/>
    <col min="8711" max="8711" width="18.140625" style="3" bestFit="1" customWidth="1"/>
    <col min="8712" max="8960" width="9.140625" style="3"/>
    <col min="8961" max="8961" width="5.42578125" style="3" bestFit="1" customWidth="1"/>
    <col min="8962" max="8962" width="67" style="3" bestFit="1" customWidth="1"/>
    <col min="8963" max="8963" width="13.140625" style="3" bestFit="1" customWidth="1"/>
    <col min="8964" max="8964" width="27.42578125" style="3" bestFit="1" customWidth="1"/>
    <col min="8965" max="8965" width="13.7109375" style="3" bestFit="1" customWidth="1"/>
    <col min="8966" max="8966" width="10.5703125" style="3" bestFit="1" customWidth="1"/>
    <col min="8967" max="8967" width="18.140625" style="3" bestFit="1" customWidth="1"/>
    <col min="8968" max="9216" width="9.140625" style="3"/>
    <col min="9217" max="9217" width="5.42578125" style="3" bestFit="1" customWidth="1"/>
    <col min="9218" max="9218" width="67" style="3" bestFit="1" customWidth="1"/>
    <col min="9219" max="9219" width="13.140625" style="3" bestFit="1" customWidth="1"/>
    <col min="9220" max="9220" width="27.42578125" style="3" bestFit="1" customWidth="1"/>
    <col min="9221" max="9221" width="13.7109375" style="3" bestFit="1" customWidth="1"/>
    <col min="9222" max="9222" width="10.5703125" style="3" bestFit="1" customWidth="1"/>
    <col min="9223" max="9223" width="18.140625" style="3" bestFit="1" customWidth="1"/>
    <col min="9224" max="9472" width="9.140625" style="3"/>
    <col min="9473" max="9473" width="5.42578125" style="3" bestFit="1" customWidth="1"/>
    <col min="9474" max="9474" width="67" style="3" bestFit="1" customWidth="1"/>
    <col min="9475" max="9475" width="13.140625" style="3" bestFit="1" customWidth="1"/>
    <col min="9476" max="9476" width="27.42578125" style="3" bestFit="1" customWidth="1"/>
    <col min="9477" max="9477" width="13.7109375" style="3" bestFit="1" customWidth="1"/>
    <col min="9478" max="9478" width="10.5703125" style="3" bestFit="1" customWidth="1"/>
    <col min="9479" max="9479" width="18.140625" style="3" bestFit="1" customWidth="1"/>
    <col min="9480" max="9728" width="9.140625" style="3"/>
    <col min="9729" max="9729" width="5.42578125" style="3" bestFit="1" customWidth="1"/>
    <col min="9730" max="9730" width="67" style="3" bestFit="1" customWidth="1"/>
    <col min="9731" max="9731" width="13.140625" style="3" bestFit="1" customWidth="1"/>
    <col min="9732" max="9732" width="27.42578125" style="3" bestFit="1" customWidth="1"/>
    <col min="9733" max="9733" width="13.7109375" style="3" bestFit="1" customWidth="1"/>
    <col min="9734" max="9734" width="10.5703125" style="3" bestFit="1" customWidth="1"/>
    <col min="9735" max="9735" width="18.140625" style="3" bestFit="1" customWidth="1"/>
    <col min="9736" max="9984" width="9.140625" style="3"/>
    <col min="9985" max="9985" width="5.42578125" style="3" bestFit="1" customWidth="1"/>
    <col min="9986" max="9986" width="67" style="3" bestFit="1" customWidth="1"/>
    <col min="9987" max="9987" width="13.140625" style="3" bestFit="1" customWidth="1"/>
    <col min="9988" max="9988" width="27.42578125" style="3" bestFit="1" customWidth="1"/>
    <col min="9989" max="9989" width="13.7109375" style="3" bestFit="1" customWidth="1"/>
    <col min="9990" max="9990" width="10.5703125" style="3" bestFit="1" customWidth="1"/>
    <col min="9991" max="9991" width="18.140625" style="3" bestFit="1" customWidth="1"/>
    <col min="9992" max="10240" width="9.140625" style="3"/>
    <col min="10241" max="10241" width="5.42578125" style="3" bestFit="1" customWidth="1"/>
    <col min="10242" max="10242" width="67" style="3" bestFit="1" customWidth="1"/>
    <col min="10243" max="10243" width="13.140625" style="3" bestFit="1" customWidth="1"/>
    <col min="10244" max="10244" width="27.42578125" style="3" bestFit="1" customWidth="1"/>
    <col min="10245" max="10245" width="13.7109375" style="3" bestFit="1" customWidth="1"/>
    <col min="10246" max="10246" width="10.5703125" style="3" bestFit="1" customWidth="1"/>
    <col min="10247" max="10247" width="18.140625" style="3" bestFit="1" customWidth="1"/>
    <col min="10248" max="10496" width="9.140625" style="3"/>
    <col min="10497" max="10497" width="5.42578125" style="3" bestFit="1" customWidth="1"/>
    <col min="10498" max="10498" width="67" style="3" bestFit="1" customWidth="1"/>
    <col min="10499" max="10499" width="13.140625" style="3" bestFit="1" customWidth="1"/>
    <col min="10500" max="10500" width="27.42578125" style="3" bestFit="1" customWidth="1"/>
    <col min="10501" max="10501" width="13.7109375" style="3" bestFit="1" customWidth="1"/>
    <col min="10502" max="10502" width="10.5703125" style="3" bestFit="1" customWidth="1"/>
    <col min="10503" max="10503" width="18.140625" style="3" bestFit="1" customWidth="1"/>
    <col min="10504" max="10752" width="9.140625" style="3"/>
    <col min="10753" max="10753" width="5.42578125" style="3" bestFit="1" customWidth="1"/>
    <col min="10754" max="10754" width="67" style="3" bestFit="1" customWidth="1"/>
    <col min="10755" max="10755" width="13.140625" style="3" bestFit="1" customWidth="1"/>
    <col min="10756" max="10756" width="27.42578125" style="3" bestFit="1" customWidth="1"/>
    <col min="10757" max="10757" width="13.7109375" style="3" bestFit="1" customWidth="1"/>
    <col min="10758" max="10758" width="10.5703125" style="3" bestFit="1" customWidth="1"/>
    <col min="10759" max="10759" width="18.140625" style="3" bestFit="1" customWidth="1"/>
    <col min="10760" max="11008" width="9.140625" style="3"/>
    <col min="11009" max="11009" width="5.42578125" style="3" bestFit="1" customWidth="1"/>
    <col min="11010" max="11010" width="67" style="3" bestFit="1" customWidth="1"/>
    <col min="11011" max="11011" width="13.140625" style="3" bestFit="1" customWidth="1"/>
    <col min="11012" max="11012" width="27.42578125" style="3" bestFit="1" customWidth="1"/>
    <col min="11013" max="11013" width="13.7109375" style="3" bestFit="1" customWidth="1"/>
    <col min="11014" max="11014" width="10.5703125" style="3" bestFit="1" customWidth="1"/>
    <col min="11015" max="11015" width="18.140625" style="3" bestFit="1" customWidth="1"/>
    <col min="11016" max="11264" width="9.140625" style="3"/>
    <col min="11265" max="11265" width="5.42578125" style="3" bestFit="1" customWidth="1"/>
    <col min="11266" max="11266" width="67" style="3" bestFit="1" customWidth="1"/>
    <col min="11267" max="11267" width="13.140625" style="3" bestFit="1" customWidth="1"/>
    <col min="11268" max="11268" width="27.42578125" style="3" bestFit="1" customWidth="1"/>
    <col min="11269" max="11269" width="13.7109375" style="3" bestFit="1" customWidth="1"/>
    <col min="11270" max="11270" width="10.5703125" style="3" bestFit="1" customWidth="1"/>
    <col min="11271" max="11271" width="18.140625" style="3" bestFit="1" customWidth="1"/>
    <col min="11272" max="11520" width="9.140625" style="3"/>
    <col min="11521" max="11521" width="5.42578125" style="3" bestFit="1" customWidth="1"/>
    <col min="11522" max="11522" width="67" style="3" bestFit="1" customWidth="1"/>
    <col min="11523" max="11523" width="13.140625" style="3" bestFit="1" customWidth="1"/>
    <col min="11524" max="11524" width="27.42578125" style="3" bestFit="1" customWidth="1"/>
    <col min="11525" max="11525" width="13.7109375" style="3" bestFit="1" customWidth="1"/>
    <col min="11526" max="11526" width="10.5703125" style="3" bestFit="1" customWidth="1"/>
    <col min="11527" max="11527" width="18.140625" style="3" bestFit="1" customWidth="1"/>
    <col min="11528" max="11776" width="9.140625" style="3"/>
    <col min="11777" max="11777" width="5.42578125" style="3" bestFit="1" customWidth="1"/>
    <col min="11778" max="11778" width="67" style="3" bestFit="1" customWidth="1"/>
    <col min="11779" max="11779" width="13.140625" style="3" bestFit="1" customWidth="1"/>
    <col min="11780" max="11780" width="27.42578125" style="3" bestFit="1" customWidth="1"/>
    <col min="11781" max="11781" width="13.7109375" style="3" bestFit="1" customWidth="1"/>
    <col min="11782" max="11782" width="10.5703125" style="3" bestFit="1" customWidth="1"/>
    <col min="11783" max="11783" width="18.140625" style="3" bestFit="1" customWidth="1"/>
    <col min="11784" max="12032" width="9.140625" style="3"/>
    <col min="12033" max="12033" width="5.42578125" style="3" bestFit="1" customWidth="1"/>
    <col min="12034" max="12034" width="67" style="3" bestFit="1" customWidth="1"/>
    <col min="12035" max="12035" width="13.140625" style="3" bestFit="1" customWidth="1"/>
    <col min="12036" max="12036" width="27.42578125" style="3" bestFit="1" customWidth="1"/>
    <col min="12037" max="12037" width="13.7109375" style="3" bestFit="1" customWidth="1"/>
    <col min="12038" max="12038" width="10.5703125" style="3" bestFit="1" customWidth="1"/>
    <col min="12039" max="12039" width="18.140625" style="3" bestFit="1" customWidth="1"/>
    <col min="12040" max="12288" width="9.140625" style="3"/>
    <col min="12289" max="12289" width="5.42578125" style="3" bestFit="1" customWidth="1"/>
    <col min="12290" max="12290" width="67" style="3" bestFit="1" customWidth="1"/>
    <col min="12291" max="12291" width="13.140625" style="3" bestFit="1" customWidth="1"/>
    <col min="12292" max="12292" width="27.42578125" style="3" bestFit="1" customWidth="1"/>
    <col min="12293" max="12293" width="13.7109375" style="3" bestFit="1" customWidth="1"/>
    <col min="12294" max="12294" width="10.5703125" style="3" bestFit="1" customWidth="1"/>
    <col min="12295" max="12295" width="18.140625" style="3" bestFit="1" customWidth="1"/>
    <col min="12296" max="12544" width="9.140625" style="3"/>
    <col min="12545" max="12545" width="5.42578125" style="3" bestFit="1" customWidth="1"/>
    <col min="12546" max="12546" width="67" style="3" bestFit="1" customWidth="1"/>
    <col min="12547" max="12547" width="13.140625" style="3" bestFit="1" customWidth="1"/>
    <col min="12548" max="12548" width="27.42578125" style="3" bestFit="1" customWidth="1"/>
    <col min="12549" max="12549" width="13.7109375" style="3" bestFit="1" customWidth="1"/>
    <col min="12550" max="12550" width="10.5703125" style="3" bestFit="1" customWidth="1"/>
    <col min="12551" max="12551" width="18.140625" style="3" bestFit="1" customWidth="1"/>
    <col min="12552" max="12800" width="9.140625" style="3"/>
    <col min="12801" max="12801" width="5.42578125" style="3" bestFit="1" customWidth="1"/>
    <col min="12802" max="12802" width="67" style="3" bestFit="1" customWidth="1"/>
    <col min="12803" max="12803" width="13.140625" style="3" bestFit="1" customWidth="1"/>
    <col min="12804" max="12804" width="27.42578125" style="3" bestFit="1" customWidth="1"/>
    <col min="12805" max="12805" width="13.7109375" style="3" bestFit="1" customWidth="1"/>
    <col min="12806" max="12806" width="10.5703125" style="3" bestFit="1" customWidth="1"/>
    <col min="12807" max="12807" width="18.140625" style="3" bestFit="1" customWidth="1"/>
    <col min="12808" max="13056" width="9.140625" style="3"/>
    <col min="13057" max="13057" width="5.42578125" style="3" bestFit="1" customWidth="1"/>
    <col min="13058" max="13058" width="67" style="3" bestFit="1" customWidth="1"/>
    <col min="13059" max="13059" width="13.140625" style="3" bestFit="1" customWidth="1"/>
    <col min="13060" max="13060" width="27.42578125" style="3" bestFit="1" customWidth="1"/>
    <col min="13061" max="13061" width="13.7109375" style="3" bestFit="1" customWidth="1"/>
    <col min="13062" max="13062" width="10.5703125" style="3" bestFit="1" customWidth="1"/>
    <col min="13063" max="13063" width="18.140625" style="3" bestFit="1" customWidth="1"/>
    <col min="13064" max="13312" width="9.140625" style="3"/>
    <col min="13313" max="13313" width="5.42578125" style="3" bestFit="1" customWidth="1"/>
    <col min="13314" max="13314" width="67" style="3" bestFit="1" customWidth="1"/>
    <col min="13315" max="13315" width="13.140625" style="3" bestFit="1" customWidth="1"/>
    <col min="13316" max="13316" width="27.42578125" style="3" bestFit="1" customWidth="1"/>
    <col min="13317" max="13317" width="13.7109375" style="3" bestFit="1" customWidth="1"/>
    <col min="13318" max="13318" width="10.5703125" style="3" bestFit="1" customWidth="1"/>
    <col min="13319" max="13319" width="18.140625" style="3" bestFit="1" customWidth="1"/>
    <col min="13320" max="13568" width="9.140625" style="3"/>
    <col min="13569" max="13569" width="5.42578125" style="3" bestFit="1" customWidth="1"/>
    <col min="13570" max="13570" width="67" style="3" bestFit="1" customWidth="1"/>
    <col min="13571" max="13571" width="13.140625" style="3" bestFit="1" customWidth="1"/>
    <col min="13572" max="13572" width="27.42578125" style="3" bestFit="1" customWidth="1"/>
    <col min="13573" max="13573" width="13.7109375" style="3" bestFit="1" customWidth="1"/>
    <col min="13574" max="13574" width="10.5703125" style="3" bestFit="1" customWidth="1"/>
    <col min="13575" max="13575" width="18.140625" style="3" bestFit="1" customWidth="1"/>
    <col min="13576" max="13824" width="9.140625" style="3"/>
    <col min="13825" max="13825" width="5.42578125" style="3" bestFit="1" customWidth="1"/>
    <col min="13826" max="13826" width="67" style="3" bestFit="1" customWidth="1"/>
    <col min="13827" max="13827" width="13.140625" style="3" bestFit="1" customWidth="1"/>
    <col min="13828" max="13828" width="27.42578125" style="3" bestFit="1" customWidth="1"/>
    <col min="13829" max="13829" width="13.7109375" style="3" bestFit="1" customWidth="1"/>
    <col min="13830" max="13830" width="10.5703125" style="3" bestFit="1" customWidth="1"/>
    <col min="13831" max="13831" width="18.140625" style="3" bestFit="1" customWidth="1"/>
    <col min="13832" max="14080" width="9.140625" style="3"/>
    <col min="14081" max="14081" width="5.42578125" style="3" bestFit="1" customWidth="1"/>
    <col min="14082" max="14082" width="67" style="3" bestFit="1" customWidth="1"/>
    <col min="14083" max="14083" width="13.140625" style="3" bestFit="1" customWidth="1"/>
    <col min="14084" max="14084" width="27.42578125" style="3" bestFit="1" customWidth="1"/>
    <col min="14085" max="14085" width="13.7109375" style="3" bestFit="1" customWidth="1"/>
    <col min="14086" max="14086" width="10.5703125" style="3" bestFit="1" customWidth="1"/>
    <col min="14087" max="14087" width="18.140625" style="3" bestFit="1" customWidth="1"/>
    <col min="14088" max="14336" width="9.140625" style="3"/>
    <col min="14337" max="14337" width="5.42578125" style="3" bestFit="1" customWidth="1"/>
    <col min="14338" max="14338" width="67" style="3" bestFit="1" customWidth="1"/>
    <col min="14339" max="14339" width="13.140625" style="3" bestFit="1" customWidth="1"/>
    <col min="14340" max="14340" width="27.42578125" style="3" bestFit="1" customWidth="1"/>
    <col min="14341" max="14341" width="13.7109375" style="3" bestFit="1" customWidth="1"/>
    <col min="14342" max="14342" width="10.5703125" style="3" bestFit="1" customWidth="1"/>
    <col min="14343" max="14343" width="18.140625" style="3" bestFit="1" customWidth="1"/>
    <col min="14344" max="14592" width="9.140625" style="3"/>
    <col min="14593" max="14593" width="5.42578125" style="3" bestFit="1" customWidth="1"/>
    <col min="14594" max="14594" width="67" style="3" bestFit="1" customWidth="1"/>
    <col min="14595" max="14595" width="13.140625" style="3" bestFit="1" customWidth="1"/>
    <col min="14596" max="14596" width="27.42578125" style="3" bestFit="1" customWidth="1"/>
    <col min="14597" max="14597" width="13.7109375" style="3" bestFit="1" customWidth="1"/>
    <col min="14598" max="14598" width="10.5703125" style="3" bestFit="1" customWidth="1"/>
    <col min="14599" max="14599" width="18.140625" style="3" bestFit="1" customWidth="1"/>
    <col min="14600" max="14848" width="9.140625" style="3"/>
    <col min="14849" max="14849" width="5.42578125" style="3" bestFit="1" customWidth="1"/>
    <col min="14850" max="14850" width="67" style="3" bestFit="1" customWidth="1"/>
    <col min="14851" max="14851" width="13.140625" style="3" bestFit="1" customWidth="1"/>
    <col min="14852" max="14852" width="27.42578125" style="3" bestFit="1" customWidth="1"/>
    <col min="14853" max="14853" width="13.7109375" style="3" bestFit="1" customWidth="1"/>
    <col min="14854" max="14854" width="10.5703125" style="3" bestFit="1" customWidth="1"/>
    <col min="14855" max="14855" width="18.140625" style="3" bestFit="1" customWidth="1"/>
    <col min="14856" max="15104" width="9.140625" style="3"/>
    <col min="15105" max="15105" width="5.42578125" style="3" bestFit="1" customWidth="1"/>
    <col min="15106" max="15106" width="67" style="3" bestFit="1" customWidth="1"/>
    <col min="15107" max="15107" width="13.140625" style="3" bestFit="1" customWidth="1"/>
    <col min="15108" max="15108" width="27.42578125" style="3" bestFit="1" customWidth="1"/>
    <col min="15109" max="15109" width="13.7109375" style="3" bestFit="1" customWidth="1"/>
    <col min="15110" max="15110" width="10.5703125" style="3" bestFit="1" customWidth="1"/>
    <col min="15111" max="15111" width="18.140625" style="3" bestFit="1" customWidth="1"/>
    <col min="15112" max="15360" width="9.140625" style="3"/>
    <col min="15361" max="15361" width="5.42578125" style="3" bestFit="1" customWidth="1"/>
    <col min="15362" max="15362" width="67" style="3" bestFit="1" customWidth="1"/>
    <col min="15363" max="15363" width="13.140625" style="3" bestFit="1" customWidth="1"/>
    <col min="15364" max="15364" width="27.42578125" style="3" bestFit="1" customWidth="1"/>
    <col min="15365" max="15365" width="13.7109375" style="3" bestFit="1" customWidth="1"/>
    <col min="15366" max="15366" width="10.5703125" style="3" bestFit="1" customWidth="1"/>
    <col min="15367" max="15367" width="18.140625" style="3" bestFit="1" customWidth="1"/>
    <col min="15368" max="15616" width="9.140625" style="3"/>
    <col min="15617" max="15617" width="5.42578125" style="3" bestFit="1" customWidth="1"/>
    <col min="15618" max="15618" width="67" style="3" bestFit="1" customWidth="1"/>
    <col min="15619" max="15619" width="13.140625" style="3" bestFit="1" customWidth="1"/>
    <col min="15620" max="15620" width="27.42578125" style="3" bestFit="1" customWidth="1"/>
    <col min="15621" max="15621" width="13.7109375" style="3" bestFit="1" customWidth="1"/>
    <col min="15622" max="15622" width="10.5703125" style="3" bestFit="1" customWidth="1"/>
    <col min="15623" max="15623" width="18.140625" style="3" bestFit="1" customWidth="1"/>
    <col min="15624" max="15872" width="9.140625" style="3"/>
    <col min="15873" max="15873" width="5.42578125" style="3" bestFit="1" customWidth="1"/>
    <col min="15874" max="15874" width="67" style="3" bestFit="1" customWidth="1"/>
    <col min="15875" max="15875" width="13.140625" style="3" bestFit="1" customWidth="1"/>
    <col min="15876" max="15876" width="27.42578125" style="3" bestFit="1" customWidth="1"/>
    <col min="15877" max="15877" width="13.7109375" style="3" bestFit="1" customWidth="1"/>
    <col min="15878" max="15878" width="10.5703125" style="3" bestFit="1" customWidth="1"/>
    <col min="15879" max="15879" width="18.140625" style="3" bestFit="1" customWidth="1"/>
    <col min="15880" max="16128" width="9.140625" style="3"/>
    <col min="16129" max="16129" width="5.42578125" style="3" bestFit="1" customWidth="1"/>
    <col min="16130" max="16130" width="67" style="3" bestFit="1" customWidth="1"/>
    <col min="16131" max="16131" width="13.140625" style="3" bestFit="1" customWidth="1"/>
    <col min="16132" max="16132" width="27.42578125" style="3" bestFit="1" customWidth="1"/>
    <col min="16133" max="16133" width="13.7109375" style="3" bestFit="1" customWidth="1"/>
    <col min="16134" max="16134" width="10.5703125" style="3" bestFit="1" customWidth="1"/>
    <col min="16135" max="16135" width="18.140625" style="3" bestFit="1" customWidth="1"/>
    <col min="16136" max="16384" width="9.140625" style="3"/>
  </cols>
  <sheetData>
    <row r="1" spans="1:9">
      <c r="A1" s="1" t="s">
        <v>0</v>
      </c>
      <c r="B1" s="263" t="s">
        <v>1815</v>
      </c>
      <c r="C1" s="263"/>
      <c r="D1" s="263"/>
      <c r="E1" s="263"/>
    </row>
    <row r="2" spans="1:9" ht="13.5" thickBot="1"/>
    <row r="3" spans="1:9" ht="15">
      <c r="B3" s="75" t="s">
        <v>2463</v>
      </c>
      <c r="C3" s="297"/>
    </row>
    <row r="4" spans="1:9" ht="30">
      <c r="B4" s="76" t="s">
        <v>2464</v>
      </c>
      <c r="C4" s="298"/>
    </row>
    <row r="5" spans="1:9" ht="15">
      <c r="B5" s="82" t="s">
        <v>2381</v>
      </c>
      <c r="C5" s="298"/>
    </row>
    <row r="6" spans="1:9" ht="15">
      <c r="B6" s="82" t="s">
        <v>2465</v>
      </c>
      <c r="C6" s="298"/>
    </row>
    <row r="7" spans="1:9" ht="30.75" thickBot="1">
      <c r="B7" s="83" t="s">
        <v>2466</v>
      </c>
      <c r="C7" s="299"/>
    </row>
    <row r="9" spans="1:9">
      <c r="B9" s="3" t="s">
        <v>2</v>
      </c>
    </row>
    <row r="11" spans="1:9">
      <c r="B11" s="5" t="s">
        <v>3</v>
      </c>
      <c r="C11" s="15" t="s">
        <v>4</v>
      </c>
      <c r="D11" s="5" t="s">
        <v>5</v>
      </c>
      <c r="E11" s="5" t="s">
        <v>6</v>
      </c>
      <c r="F11" s="7" t="s">
        <v>7</v>
      </c>
      <c r="G11" s="7" t="s">
        <v>8</v>
      </c>
      <c r="H11" s="7" t="s">
        <v>9</v>
      </c>
      <c r="I11" s="8" t="s">
        <v>10</v>
      </c>
    </row>
    <row r="12" spans="1:9">
      <c r="B12" s="8" t="s">
        <v>11</v>
      </c>
    </row>
    <row r="13" spans="1:9">
      <c r="B13" s="8" t="s">
        <v>12</v>
      </c>
    </row>
    <row r="14" spans="1:9">
      <c r="B14" s="3" t="s">
        <v>1552</v>
      </c>
      <c r="C14" s="14" t="s">
        <v>13</v>
      </c>
      <c r="D14" s="3" t="s">
        <v>215</v>
      </c>
      <c r="E14" s="3" t="s">
        <v>311</v>
      </c>
      <c r="F14" s="2">
        <v>540000</v>
      </c>
      <c r="G14" s="2">
        <v>5498.01</v>
      </c>
      <c r="H14" s="2">
        <v>5.04</v>
      </c>
    </row>
    <row r="15" spans="1:9">
      <c r="B15" s="3" t="s">
        <v>1560</v>
      </c>
      <c r="C15" s="14" t="s">
        <v>13</v>
      </c>
      <c r="D15" s="3" t="s">
        <v>28</v>
      </c>
      <c r="E15" s="3" t="s">
        <v>1559</v>
      </c>
      <c r="F15" s="2">
        <v>140000</v>
      </c>
      <c r="G15" s="2">
        <v>4192.8599999999997</v>
      </c>
      <c r="H15" s="2">
        <v>3.85</v>
      </c>
    </row>
    <row r="16" spans="1:9">
      <c r="B16" s="3" t="s">
        <v>2230</v>
      </c>
      <c r="C16" s="14" t="s">
        <v>13</v>
      </c>
      <c r="D16" s="3" t="s">
        <v>26</v>
      </c>
      <c r="E16" s="3" t="s">
        <v>437</v>
      </c>
      <c r="F16" s="2">
        <v>800000</v>
      </c>
      <c r="G16" s="2">
        <v>4151.2</v>
      </c>
      <c r="H16" s="2">
        <v>3.81</v>
      </c>
    </row>
    <row r="17" spans="2:8">
      <c r="B17" s="3" t="s">
        <v>2018</v>
      </c>
      <c r="C17" s="14" t="s">
        <v>13</v>
      </c>
      <c r="D17" s="3" t="s">
        <v>179</v>
      </c>
      <c r="E17" s="3" t="s">
        <v>180</v>
      </c>
      <c r="F17" s="2">
        <v>4200000</v>
      </c>
      <c r="G17" s="2">
        <v>3996.3</v>
      </c>
      <c r="H17" s="2">
        <v>3.67</v>
      </c>
    </row>
    <row r="18" spans="2:8">
      <c r="B18" s="3" t="s">
        <v>2268</v>
      </c>
      <c r="C18" s="14" t="s">
        <v>13</v>
      </c>
      <c r="D18" s="3" t="s">
        <v>30</v>
      </c>
      <c r="E18" s="3" t="s">
        <v>416</v>
      </c>
      <c r="F18" s="2">
        <v>800000</v>
      </c>
      <c r="G18" s="2">
        <v>3957.6</v>
      </c>
      <c r="H18" s="2">
        <v>3.63</v>
      </c>
    </row>
    <row r="19" spans="2:8">
      <c r="B19" s="3" t="s">
        <v>2240</v>
      </c>
      <c r="C19" s="14" t="s">
        <v>13</v>
      </c>
      <c r="D19" s="3" t="s">
        <v>32</v>
      </c>
      <c r="E19" s="3" t="s">
        <v>203</v>
      </c>
      <c r="F19" s="2">
        <v>155000</v>
      </c>
      <c r="G19" s="2">
        <v>3944.6</v>
      </c>
      <c r="H19" s="2">
        <v>3.62</v>
      </c>
    </row>
    <row r="20" spans="2:8">
      <c r="B20" s="3" t="s">
        <v>2042</v>
      </c>
      <c r="C20" s="14" t="s">
        <v>13</v>
      </c>
      <c r="D20" s="3" t="s">
        <v>215</v>
      </c>
      <c r="E20" s="3" t="s">
        <v>298</v>
      </c>
      <c r="F20" s="2">
        <v>250000</v>
      </c>
      <c r="G20" s="2">
        <v>3595.5</v>
      </c>
      <c r="H20" s="2">
        <v>3.3</v>
      </c>
    </row>
    <row r="21" spans="2:8">
      <c r="B21" s="3" t="s">
        <v>1531</v>
      </c>
      <c r="C21" s="14" t="s">
        <v>13</v>
      </c>
      <c r="D21" s="3" t="s">
        <v>62</v>
      </c>
      <c r="E21" s="3" t="s">
        <v>63</v>
      </c>
      <c r="F21" s="2">
        <v>160000</v>
      </c>
      <c r="G21" s="2">
        <v>3483.36</v>
      </c>
      <c r="H21" s="2">
        <v>3.2</v>
      </c>
    </row>
    <row r="22" spans="2:8">
      <c r="B22" s="3" t="s">
        <v>2281</v>
      </c>
      <c r="C22" s="14" t="s">
        <v>13</v>
      </c>
      <c r="D22" s="3" t="s">
        <v>21</v>
      </c>
      <c r="E22" s="3" t="s">
        <v>1701</v>
      </c>
      <c r="F22" s="2">
        <v>120000</v>
      </c>
      <c r="G22" s="2">
        <v>3189.42</v>
      </c>
      <c r="H22" s="2">
        <v>2.93</v>
      </c>
    </row>
    <row r="23" spans="2:8">
      <c r="B23" s="3" t="s">
        <v>2225</v>
      </c>
      <c r="C23" s="14" t="s">
        <v>13</v>
      </c>
      <c r="D23" s="3" t="s">
        <v>26</v>
      </c>
      <c r="E23" s="3" t="s">
        <v>221</v>
      </c>
      <c r="F23" s="2">
        <v>1500000</v>
      </c>
      <c r="G23" s="2">
        <v>3055.5</v>
      </c>
      <c r="H23" s="2">
        <v>2.8</v>
      </c>
    </row>
    <row r="24" spans="2:8">
      <c r="B24" s="3" t="s">
        <v>2282</v>
      </c>
      <c r="C24" s="14" t="s">
        <v>13</v>
      </c>
      <c r="D24" s="3" t="s">
        <v>47</v>
      </c>
      <c r="E24" s="3" t="s">
        <v>1797</v>
      </c>
      <c r="F24" s="2">
        <v>140000</v>
      </c>
      <c r="G24" s="2">
        <v>2838.57</v>
      </c>
      <c r="H24" s="2">
        <v>2.6</v>
      </c>
    </row>
    <row r="25" spans="2:8">
      <c r="B25" s="3" t="s">
        <v>1572</v>
      </c>
      <c r="C25" s="14" t="s">
        <v>13</v>
      </c>
      <c r="D25" s="3" t="s">
        <v>14</v>
      </c>
      <c r="E25" s="3" t="s">
        <v>15</v>
      </c>
      <c r="F25" s="2">
        <v>470000</v>
      </c>
      <c r="G25" s="2">
        <v>2809.43</v>
      </c>
      <c r="H25" s="2">
        <v>2.58</v>
      </c>
    </row>
    <row r="26" spans="2:8">
      <c r="B26" s="3" t="s">
        <v>2083</v>
      </c>
      <c r="C26" s="14" t="s">
        <v>13</v>
      </c>
      <c r="D26" s="3" t="s">
        <v>339</v>
      </c>
      <c r="E26" s="3" t="s">
        <v>340</v>
      </c>
      <c r="F26" s="2">
        <v>10000</v>
      </c>
      <c r="G26" s="2">
        <v>2808.41</v>
      </c>
      <c r="H26" s="2">
        <v>2.58</v>
      </c>
    </row>
    <row r="27" spans="2:8">
      <c r="B27" s="3" t="s">
        <v>2283</v>
      </c>
      <c r="C27" s="14" t="s">
        <v>13</v>
      </c>
      <c r="D27" s="3" t="s">
        <v>218</v>
      </c>
      <c r="E27" s="3" t="s">
        <v>1584</v>
      </c>
      <c r="F27" s="2">
        <v>340000</v>
      </c>
      <c r="G27" s="2">
        <v>2749.41</v>
      </c>
      <c r="H27" s="2">
        <v>2.52</v>
      </c>
    </row>
    <row r="28" spans="2:8">
      <c r="B28" s="3" t="s">
        <v>2284</v>
      </c>
      <c r="C28" s="14" t="s">
        <v>13</v>
      </c>
      <c r="D28" s="3" t="s">
        <v>54</v>
      </c>
      <c r="E28" s="3" t="s">
        <v>1796</v>
      </c>
      <c r="F28" s="2">
        <v>300000</v>
      </c>
      <c r="G28" s="2">
        <v>2646.45</v>
      </c>
      <c r="H28" s="2">
        <v>2.4300000000000002</v>
      </c>
    </row>
    <row r="29" spans="2:8">
      <c r="B29" s="3" t="s">
        <v>2227</v>
      </c>
      <c r="C29" s="14" t="s">
        <v>13</v>
      </c>
      <c r="D29" s="3" t="s">
        <v>225</v>
      </c>
      <c r="E29" s="3" t="s">
        <v>435</v>
      </c>
      <c r="F29" s="2">
        <v>1261000</v>
      </c>
      <c r="G29" s="2">
        <v>2605.23</v>
      </c>
      <c r="H29" s="2">
        <v>2.39</v>
      </c>
    </row>
    <row r="30" spans="2:8">
      <c r="B30" s="3" t="s">
        <v>2285</v>
      </c>
      <c r="C30" s="14" t="s">
        <v>13</v>
      </c>
      <c r="D30" s="3" t="s">
        <v>47</v>
      </c>
      <c r="E30" s="3" t="s">
        <v>1635</v>
      </c>
      <c r="F30" s="2">
        <v>120000</v>
      </c>
      <c r="G30" s="2">
        <v>2553.2399999999998</v>
      </c>
      <c r="H30" s="2">
        <v>2.34</v>
      </c>
    </row>
    <row r="31" spans="2:8">
      <c r="B31" s="3" t="s">
        <v>401</v>
      </c>
      <c r="C31" s="14" t="s">
        <v>13</v>
      </c>
      <c r="D31" s="3" t="s">
        <v>14</v>
      </c>
      <c r="E31" s="3" t="s">
        <v>310</v>
      </c>
      <c r="F31" s="2">
        <v>3000000</v>
      </c>
      <c r="G31" s="2">
        <v>2506.5</v>
      </c>
      <c r="H31" s="2">
        <v>2.2999999999999998</v>
      </c>
    </row>
    <row r="32" spans="2:8">
      <c r="B32" s="3" t="s">
        <v>2286</v>
      </c>
      <c r="C32" s="14" t="s">
        <v>13</v>
      </c>
      <c r="D32" s="3" t="s">
        <v>43</v>
      </c>
      <c r="E32" s="3" t="s">
        <v>1661</v>
      </c>
      <c r="F32" s="2">
        <v>700000</v>
      </c>
      <c r="G32" s="2">
        <v>2451.0500000000002</v>
      </c>
      <c r="H32" s="2">
        <v>2.25</v>
      </c>
    </row>
    <row r="33" spans="2:8">
      <c r="B33" s="3" t="s">
        <v>2287</v>
      </c>
      <c r="C33" s="14" t="s">
        <v>13</v>
      </c>
      <c r="D33" s="3" t="s">
        <v>21</v>
      </c>
      <c r="E33" s="3" t="s">
        <v>1693</v>
      </c>
      <c r="F33" s="2">
        <v>145000</v>
      </c>
      <c r="G33" s="2">
        <v>2388.0100000000002</v>
      </c>
      <c r="H33" s="2">
        <v>2.19</v>
      </c>
    </row>
    <row r="34" spans="2:8">
      <c r="B34" s="3" t="s">
        <v>2288</v>
      </c>
      <c r="C34" s="14" t="s">
        <v>13</v>
      </c>
      <c r="D34" s="3" t="s">
        <v>28</v>
      </c>
      <c r="E34" s="3" t="s">
        <v>1814</v>
      </c>
      <c r="F34" s="2">
        <v>200000</v>
      </c>
      <c r="G34" s="2">
        <v>2322.6999999999998</v>
      </c>
      <c r="H34" s="2">
        <v>2.13</v>
      </c>
    </row>
    <row r="35" spans="2:8">
      <c r="B35" s="3" t="s">
        <v>2243</v>
      </c>
      <c r="C35" s="14" t="s">
        <v>13</v>
      </c>
      <c r="D35" s="3" t="s">
        <v>218</v>
      </c>
      <c r="E35" s="3" t="s">
        <v>219</v>
      </c>
      <c r="F35" s="2">
        <v>85000</v>
      </c>
      <c r="G35" s="2">
        <v>2250.7600000000002</v>
      </c>
      <c r="H35" s="2">
        <v>2.06</v>
      </c>
    </row>
    <row r="36" spans="2:8">
      <c r="B36" s="3" t="s">
        <v>2224</v>
      </c>
      <c r="C36" s="14" t="s">
        <v>13</v>
      </c>
      <c r="D36" s="3" t="s">
        <v>28</v>
      </c>
      <c r="E36" s="3" t="s">
        <v>195</v>
      </c>
      <c r="F36" s="2">
        <v>102700</v>
      </c>
      <c r="G36" s="2">
        <v>2216.37</v>
      </c>
      <c r="H36" s="2">
        <v>2.0299999999999998</v>
      </c>
    </row>
    <row r="37" spans="2:8">
      <c r="B37" s="3" t="s">
        <v>1544</v>
      </c>
      <c r="C37" s="14" t="s">
        <v>13</v>
      </c>
      <c r="D37" s="3" t="s">
        <v>26</v>
      </c>
      <c r="E37" s="3" t="s">
        <v>322</v>
      </c>
      <c r="F37" s="2">
        <v>170000</v>
      </c>
      <c r="G37" s="2">
        <v>2209.4899999999998</v>
      </c>
      <c r="H37" s="2">
        <v>2.0299999999999998</v>
      </c>
    </row>
    <row r="38" spans="2:8">
      <c r="B38" s="3" t="s">
        <v>2289</v>
      </c>
      <c r="C38" s="14" t="s">
        <v>13</v>
      </c>
      <c r="D38" s="3" t="s">
        <v>32</v>
      </c>
      <c r="E38" s="3" t="s">
        <v>1813</v>
      </c>
      <c r="F38" s="2">
        <v>155500</v>
      </c>
      <c r="G38" s="2">
        <v>2180.73</v>
      </c>
      <c r="H38" s="2">
        <v>2</v>
      </c>
    </row>
    <row r="39" spans="2:8">
      <c r="B39" s="3" t="s">
        <v>2084</v>
      </c>
      <c r="C39" s="14" t="s">
        <v>13</v>
      </c>
      <c r="D39" s="3" t="s">
        <v>26</v>
      </c>
      <c r="E39" s="3" t="s">
        <v>341</v>
      </c>
      <c r="F39" s="2">
        <v>250000</v>
      </c>
      <c r="G39" s="2">
        <v>2165.25</v>
      </c>
      <c r="H39" s="2">
        <v>1.99</v>
      </c>
    </row>
    <row r="40" spans="2:8">
      <c r="B40" s="3" t="s">
        <v>2257</v>
      </c>
      <c r="C40" s="14" t="s">
        <v>13</v>
      </c>
      <c r="D40" s="3" t="s">
        <v>43</v>
      </c>
      <c r="E40" s="3" t="s">
        <v>1812</v>
      </c>
      <c r="F40" s="2">
        <v>362500</v>
      </c>
      <c r="G40" s="2">
        <v>2125.6999999999998</v>
      </c>
      <c r="H40" s="2">
        <v>1.95</v>
      </c>
    </row>
    <row r="41" spans="2:8">
      <c r="B41" s="3" t="s">
        <v>2054</v>
      </c>
      <c r="C41" s="14" t="s">
        <v>13</v>
      </c>
      <c r="D41" s="3" t="s">
        <v>30</v>
      </c>
      <c r="E41" s="3" t="s">
        <v>312</v>
      </c>
      <c r="F41" s="2">
        <v>430000</v>
      </c>
      <c r="G41" s="2">
        <v>2115.39</v>
      </c>
      <c r="H41" s="2">
        <v>1.94</v>
      </c>
    </row>
    <row r="42" spans="2:8">
      <c r="B42" s="3" t="s">
        <v>2071</v>
      </c>
      <c r="C42" s="14" t="s">
        <v>13</v>
      </c>
      <c r="D42" s="3" t="s">
        <v>179</v>
      </c>
      <c r="E42" s="3" t="s">
        <v>223</v>
      </c>
      <c r="F42" s="2">
        <v>540000</v>
      </c>
      <c r="G42" s="2">
        <v>2061.7199999999998</v>
      </c>
      <c r="H42" s="2">
        <v>1.89</v>
      </c>
    </row>
    <row r="43" spans="2:8">
      <c r="B43" s="3" t="s">
        <v>2290</v>
      </c>
      <c r="C43" s="14" t="s">
        <v>13</v>
      </c>
      <c r="D43" s="3" t="s">
        <v>14</v>
      </c>
      <c r="E43" s="3" t="s">
        <v>1725</v>
      </c>
      <c r="F43" s="2">
        <v>1177000</v>
      </c>
      <c r="G43" s="2">
        <v>1945.58</v>
      </c>
      <c r="H43" s="2">
        <v>1.78</v>
      </c>
    </row>
    <row r="44" spans="2:8">
      <c r="B44" s="3" t="s">
        <v>2260</v>
      </c>
      <c r="C44" s="14" t="s">
        <v>13</v>
      </c>
      <c r="D44" s="3" t="s">
        <v>47</v>
      </c>
      <c r="E44" s="3" t="s">
        <v>1634</v>
      </c>
      <c r="F44" s="2">
        <v>105000</v>
      </c>
      <c r="G44" s="2">
        <v>1910.21</v>
      </c>
      <c r="H44" s="2">
        <v>1.75</v>
      </c>
    </row>
    <row r="45" spans="2:8">
      <c r="B45" s="3" t="s">
        <v>2076</v>
      </c>
      <c r="C45" s="14" t="s">
        <v>13</v>
      </c>
      <c r="D45" s="3" t="s">
        <v>41</v>
      </c>
      <c r="E45" s="3" t="s">
        <v>333</v>
      </c>
      <c r="F45" s="2">
        <v>7200</v>
      </c>
      <c r="G45" s="2">
        <v>1908.12</v>
      </c>
      <c r="H45" s="2">
        <v>1.75</v>
      </c>
    </row>
    <row r="46" spans="2:8">
      <c r="B46" s="3" t="s">
        <v>2291</v>
      </c>
      <c r="C46" s="14" t="s">
        <v>13</v>
      </c>
      <c r="D46" s="3" t="s">
        <v>225</v>
      </c>
      <c r="E46" s="3" t="s">
        <v>1811</v>
      </c>
      <c r="F46" s="2">
        <v>224300</v>
      </c>
      <c r="G46" s="2">
        <v>1824.9</v>
      </c>
      <c r="H46" s="2">
        <v>1.67</v>
      </c>
    </row>
    <row r="47" spans="2:8">
      <c r="B47" s="3" t="s">
        <v>2258</v>
      </c>
      <c r="C47" s="14" t="s">
        <v>13</v>
      </c>
      <c r="D47" s="3" t="s">
        <v>225</v>
      </c>
      <c r="E47" s="3" t="s">
        <v>1632</v>
      </c>
      <c r="F47" s="2">
        <v>601854</v>
      </c>
      <c r="G47" s="2">
        <v>1744.47</v>
      </c>
      <c r="H47" s="2">
        <v>1.6</v>
      </c>
    </row>
    <row r="48" spans="2:8">
      <c r="B48" s="3" t="s">
        <v>2292</v>
      </c>
      <c r="C48" s="14" t="s">
        <v>13</v>
      </c>
      <c r="D48" s="3" t="s">
        <v>43</v>
      </c>
      <c r="E48" s="3" t="s">
        <v>1670</v>
      </c>
      <c r="F48" s="2">
        <v>90000</v>
      </c>
      <c r="G48" s="2">
        <v>1664.6</v>
      </c>
      <c r="H48" s="2">
        <v>1.53</v>
      </c>
    </row>
    <row r="49" spans="2:8">
      <c r="B49" s="3" t="s">
        <v>1556</v>
      </c>
      <c r="C49" s="14" t="s">
        <v>13</v>
      </c>
      <c r="D49" s="3" t="s">
        <v>206</v>
      </c>
      <c r="E49" s="3" t="s">
        <v>207</v>
      </c>
      <c r="F49" s="2">
        <v>7000</v>
      </c>
      <c r="G49" s="2">
        <v>1598.29</v>
      </c>
      <c r="H49" s="2">
        <v>1.47</v>
      </c>
    </row>
    <row r="50" spans="2:8">
      <c r="B50" s="3" t="s">
        <v>2293</v>
      </c>
      <c r="C50" s="14" t="s">
        <v>13</v>
      </c>
      <c r="D50" s="3" t="s">
        <v>26</v>
      </c>
      <c r="E50" s="3" t="s">
        <v>1810</v>
      </c>
      <c r="F50" s="2">
        <v>322000</v>
      </c>
      <c r="G50" s="2">
        <v>1540.13</v>
      </c>
      <c r="H50" s="2">
        <v>1.41</v>
      </c>
    </row>
    <row r="51" spans="2:8">
      <c r="B51" s="3" t="s">
        <v>2244</v>
      </c>
      <c r="C51" s="14" t="s">
        <v>13</v>
      </c>
      <c r="D51" s="3" t="s">
        <v>14</v>
      </c>
      <c r="E51" s="3" t="s">
        <v>228</v>
      </c>
      <c r="F51" s="2">
        <v>652350</v>
      </c>
      <c r="G51" s="2">
        <v>1536.94</v>
      </c>
      <c r="H51" s="2">
        <v>1.41</v>
      </c>
    </row>
    <row r="52" spans="2:8">
      <c r="B52" s="3" t="s">
        <v>2259</v>
      </c>
      <c r="C52" s="14" t="s">
        <v>13</v>
      </c>
      <c r="D52" s="3" t="s">
        <v>54</v>
      </c>
      <c r="E52" s="3" t="s">
        <v>1809</v>
      </c>
      <c r="F52" s="2">
        <v>104000</v>
      </c>
      <c r="G52" s="2">
        <v>1499.84</v>
      </c>
      <c r="H52" s="2">
        <v>1.38</v>
      </c>
    </row>
    <row r="53" spans="2:8">
      <c r="B53" s="3" t="s">
        <v>2219</v>
      </c>
      <c r="C53" s="14" t="s">
        <v>13</v>
      </c>
      <c r="D53" s="3" t="s">
        <v>30</v>
      </c>
      <c r="E53" s="3" t="s">
        <v>31</v>
      </c>
      <c r="F53" s="2">
        <v>600000</v>
      </c>
      <c r="G53" s="2">
        <v>1498.8</v>
      </c>
      <c r="H53" s="2">
        <v>1.37</v>
      </c>
    </row>
    <row r="54" spans="2:8">
      <c r="B54" s="3" t="s">
        <v>1534</v>
      </c>
      <c r="C54" s="14" t="s">
        <v>13</v>
      </c>
      <c r="D54" s="3" t="s">
        <v>43</v>
      </c>
      <c r="E54" s="3" t="s">
        <v>1533</v>
      </c>
      <c r="F54" s="2">
        <v>160000</v>
      </c>
      <c r="G54" s="2">
        <v>1473.2</v>
      </c>
      <c r="H54" s="2">
        <v>1.35</v>
      </c>
    </row>
    <row r="55" spans="2:8">
      <c r="B55" s="3" t="s">
        <v>1538</v>
      </c>
      <c r="C55" s="14" t="s">
        <v>13</v>
      </c>
      <c r="D55" s="3" t="s">
        <v>62</v>
      </c>
      <c r="E55" s="3" t="s">
        <v>196</v>
      </c>
      <c r="F55" s="2">
        <v>20000</v>
      </c>
      <c r="G55" s="2">
        <v>1028.43</v>
      </c>
      <c r="H55" s="2">
        <v>0.94</v>
      </c>
    </row>
    <row r="56" spans="2:8">
      <c r="B56" s="8" t="s">
        <v>64</v>
      </c>
      <c r="C56" s="16"/>
      <c r="D56" s="8"/>
      <c r="E56" s="8"/>
      <c r="F56" s="10"/>
      <c r="G56" s="10">
        <f>SUM(G11:G55)</f>
        <v>106242.26999999999</v>
      </c>
      <c r="H56" s="10">
        <f>SUM(H11:H55)</f>
        <v>97.45999999999998</v>
      </c>
    </row>
    <row r="57" spans="2:8">
      <c r="B57" s="8" t="s">
        <v>427</v>
      </c>
      <c r="C57" s="16"/>
      <c r="D57" s="8"/>
      <c r="E57" s="8"/>
      <c r="F57" s="10"/>
      <c r="G57" s="10">
        <v>2991.58</v>
      </c>
      <c r="H57" s="10">
        <v>2.74</v>
      </c>
    </row>
    <row r="58" spans="2:8">
      <c r="B58" s="8" t="s">
        <v>153</v>
      </c>
      <c r="C58" s="16"/>
      <c r="D58" s="8"/>
      <c r="E58" s="8"/>
      <c r="F58" s="10"/>
      <c r="G58" s="10">
        <v>109233.85</v>
      </c>
      <c r="H58" s="10">
        <v>100.2</v>
      </c>
    </row>
    <row r="59" spans="2:8">
      <c r="B59" s="8" t="s">
        <v>154</v>
      </c>
      <c r="C59" s="16"/>
      <c r="D59" s="8"/>
      <c r="E59" s="8"/>
      <c r="F59" s="10"/>
      <c r="G59" s="10">
        <v>-225.23959720000676</v>
      </c>
      <c r="H59" s="10">
        <v>-0.20000000000000284</v>
      </c>
    </row>
    <row r="60" spans="2:8">
      <c r="B60" s="8" t="s">
        <v>155</v>
      </c>
      <c r="C60" s="16"/>
      <c r="D60" s="8"/>
      <c r="E60" s="8"/>
      <c r="F60" s="10"/>
      <c r="G60" s="10">
        <v>109008.6104028</v>
      </c>
      <c r="H60" s="10">
        <v>100</v>
      </c>
    </row>
    <row r="61" spans="2:8">
      <c r="B61" s="8" t="s">
        <v>156</v>
      </c>
    </row>
    <row r="62" spans="2:8">
      <c r="B62" s="8" t="s">
        <v>157</v>
      </c>
    </row>
    <row r="63" spans="2:8">
      <c r="B63" s="8" t="s">
        <v>160</v>
      </c>
    </row>
    <row r="64" spans="2:8">
      <c r="B64" s="8" t="s">
        <v>161</v>
      </c>
    </row>
    <row r="65" spans="2:3">
      <c r="B65" s="8" t="s">
        <v>162</v>
      </c>
    </row>
    <row r="66" spans="2:3">
      <c r="B66" s="8" t="s">
        <v>1808</v>
      </c>
      <c r="C66" s="16"/>
    </row>
    <row r="67" spans="2:3">
      <c r="B67" s="8" t="s">
        <v>1807</v>
      </c>
      <c r="C67" s="16"/>
    </row>
    <row r="68" spans="2:3">
      <c r="B68" s="8" t="s">
        <v>1806</v>
      </c>
      <c r="C68" s="16"/>
    </row>
    <row r="69" spans="2:3">
      <c r="B69" s="8" t="s">
        <v>1805</v>
      </c>
      <c r="C69" s="16"/>
    </row>
    <row r="70" spans="2:3">
      <c r="B70" s="8" t="s">
        <v>1804</v>
      </c>
      <c r="C70" s="16"/>
    </row>
    <row r="71" spans="2:3">
      <c r="B71" s="8" t="s">
        <v>1803</v>
      </c>
      <c r="C71" s="16"/>
    </row>
    <row r="72" spans="2:3">
      <c r="B72" s="8" t="s">
        <v>1802</v>
      </c>
      <c r="C72" s="16"/>
    </row>
    <row r="73" spans="2:3">
      <c r="B73" s="8" t="s">
        <v>1801</v>
      </c>
      <c r="C73" s="16"/>
    </row>
    <row r="74" spans="2:3">
      <c r="B74" s="8" t="s">
        <v>2373</v>
      </c>
      <c r="C74" s="16"/>
    </row>
    <row r="75" spans="2:3">
      <c r="B75" s="8" t="s">
        <v>175</v>
      </c>
    </row>
    <row r="76" spans="2:3">
      <c r="B76" s="8" t="s">
        <v>176</v>
      </c>
    </row>
  </sheetData>
  <mergeCells count="2">
    <mergeCell ref="B1:E1"/>
    <mergeCell ref="C3:C7"/>
  </mergeCells>
  <hyperlinks>
    <hyperlink ref="A1" location="Index!A1" display="Index" xr:uid="{A9BFAFF1-A79D-44DC-8A40-F7246D3A0315}"/>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C39E8-783B-4F82-A66C-DEA5B396FF0F}">
  <dimension ref="A1:I74"/>
  <sheetViews>
    <sheetView workbookViewId="0">
      <selection activeCell="B1" sqref="B1:E1"/>
    </sheetView>
  </sheetViews>
  <sheetFormatPr defaultRowHeight="12.75"/>
  <cols>
    <col min="1" max="1" width="5.42578125" style="3" bestFit="1" customWidth="1"/>
    <col min="2" max="2" width="67" style="3" bestFit="1" customWidth="1"/>
    <col min="3" max="3" width="22.85546875" style="14" customWidth="1"/>
    <col min="4" max="4" width="30.5703125" style="3" customWidth="1"/>
    <col min="5" max="5" width="13.5703125" style="3" bestFit="1" customWidth="1"/>
    <col min="6" max="6" width="10.5703125" style="2" bestFit="1" customWidth="1"/>
    <col min="7" max="7" width="18.140625" style="2" bestFit="1" customWidth="1"/>
    <col min="8" max="8" width="9.140625" style="2" bestFit="1"/>
    <col min="9" max="256" width="9.140625" style="3"/>
    <col min="257" max="257" width="5.42578125" style="3" bestFit="1" customWidth="1"/>
    <col min="258" max="258" width="67" style="3" bestFit="1" customWidth="1"/>
    <col min="259" max="259" width="13.140625" style="3" bestFit="1" customWidth="1"/>
    <col min="260" max="260" width="55.5703125" style="3" bestFit="1" customWidth="1"/>
    <col min="261" max="261" width="13.5703125" style="3" bestFit="1" customWidth="1"/>
    <col min="262" max="262" width="10.5703125" style="3" bestFit="1" customWidth="1"/>
    <col min="263" max="263" width="18.140625" style="3" bestFit="1" customWidth="1"/>
    <col min="264" max="512" width="9.140625" style="3"/>
    <col min="513" max="513" width="5.42578125" style="3" bestFit="1" customWidth="1"/>
    <col min="514" max="514" width="67" style="3" bestFit="1" customWidth="1"/>
    <col min="515" max="515" width="13.140625" style="3" bestFit="1" customWidth="1"/>
    <col min="516" max="516" width="55.5703125" style="3" bestFit="1" customWidth="1"/>
    <col min="517" max="517" width="13.5703125" style="3" bestFit="1" customWidth="1"/>
    <col min="518" max="518" width="10.5703125" style="3" bestFit="1" customWidth="1"/>
    <col min="519" max="519" width="18.140625" style="3" bestFit="1" customWidth="1"/>
    <col min="520" max="768" width="9.140625" style="3"/>
    <col min="769" max="769" width="5.42578125" style="3" bestFit="1" customWidth="1"/>
    <col min="770" max="770" width="67" style="3" bestFit="1" customWidth="1"/>
    <col min="771" max="771" width="13.140625" style="3" bestFit="1" customWidth="1"/>
    <col min="772" max="772" width="55.5703125" style="3" bestFit="1" customWidth="1"/>
    <col min="773" max="773" width="13.5703125" style="3" bestFit="1" customWidth="1"/>
    <col min="774" max="774" width="10.5703125" style="3" bestFit="1" customWidth="1"/>
    <col min="775" max="775" width="18.140625" style="3" bestFit="1" customWidth="1"/>
    <col min="776" max="1024" width="9.140625" style="3"/>
    <col min="1025" max="1025" width="5.42578125" style="3" bestFit="1" customWidth="1"/>
    <col min="1026" max="1026" width="67" style="3" bestFit="1" customWidth="1"/>
    <col min="1027" max="1027" width="13.140625" style="3" bestFit="1" customWidth="1"/>
    <col min="1028" max="1028" width="55.5703125" style="3" bestFit="1" customWidth="1"/>
    <col min="1029" max="1029" width="13.5703125" style="3" bestFit="1" customWidth="1"/>
    <col min="1030" max="1030" width="10.5703125" style="3" bestFit="1" customWidth="1"/>
    <col min="1031" max="1031" width="18.140625" style="3" bestFit="1" customWidth="1"/>
    <col min="1032" max="1280" width="9.140625" style="3"/>
    <col min="1281" max="1281" width="5.42578125" style="3" bestFit="1" customWidth="1"/>
    <col min="1282" max="1282" width="67" style="3" bestFit="1" customWidth="1"/>
    <col min="1283" max="1283" width="13.140625" style="3" bestFit="1" customWidth="1"/>
    <col min="1284" max="1284" width="55.5703125" style="3" bestFit="1" customWidth="1"/>
    <col min="1285" max="1285" width="13.5703125" style="3" bestFit="1" customWidth="1"/>
    <col min="1286" max="1286" width="10.5703125" style="3" bestFit="1" customWidth="1"/>
    <col min="1287" max="1287" width="18.140625" style="3" bestFit="1" customWidth="1"/>
    <col min="1288" max="1536" width="9.140625" style="3"/>
    <col min="1537" max="1537" width="5.42578125" style="3" bestFit="1" customWidth="1"/>
    <col min="1538" max="1538" width="67" style="3" bestFit="1" customWidth="1"/>
    <col min="1539" max="1539" width="13.140625" style="3" bestFit="1" customWidth="1"/>
    <col min="1540" max="1540" width="55.5703125" style="3" bestFit="1" customWidth="1"/>
    <col min="1541" max="1541" width="13.5703125" style="3" bestFit="1" customWidth="1"/>
    <col min="1542" max="1542" width="10.5703125" style="3" bestFit="1" customWidth="1"/>
    <col min="1543" max="1543" width="18.140625" style="3" bestFit="1" customWidth="1"/>
    <col min="1544" max="1792" width="9.140625" style="3"/>
    <col min="1793" max="1793" width="5.42578125" style="3" bestFit="1" customWidth="1"/>
    <col min="1794" max="1794" width="67" style="3" bestFit="1" customWidth="1"/>
    <col min="1795" max="1795" width="13.140625" style="3" bestFit="1" customWidth="1"/>
    <col min="1796" max="1796" width="55.5703125" style="3" bestFit="1" customWidth="1"/>
    <col min="1797" max="1797" width="13.5703125" style="3" bestFit="1" customWidth="1"/>
    <col min="1798" max="1798" width="10.5703125" style="3" bestFit="1" customWidth="1"/>
    <col min="1799" max="1799" width="18.140625" style="3" bestFit="1" customWidth="1"/>
    <col min="1800" max="2048" width="9.140625" style="3"/>
    <col min="2049" max="2049" width="5.42578125" style="3" bestFit="1" customWidth="1"/>
    <col min="2050" max="2050" width="67" style="3" bestFit="1" customWidth="1"/>
    <col min="2051" max="2051" width="13.140625" style="3" bestFit="1" customWidth="1"/>
    <col min="2052" max="2052" width="55.5703125" style="3" bestFit="1" customWidth="1"/>
    <col min="2053" max="2053" width="13.5703125" style="3" bestFit="1" customWidth="1"/>
    <col min="2054" max="2054" width="10.5703125" style="3" bestFit="1" customWidth="1"/>
    <col min="2055" max="2055" width="18.140625" style="3" bestFit="1" customWidth="1"/>
    <col min="2056" max="2304" width="9.140625" style="3"/>
    <col min="2305" max="2305" width="5.42578125" style="3" bestFit="1" customWidth="1"/>
    <col min="2306" max="2306" width="67" style="3" bestFit="1" customWidth="1"/>
    <col min="2307" max="2307" width="13.140625" style="3" bestFit="1" customWidth="1"/>
    <col min="2308" max="2308" width="55.5703125" style="3" bestFit="1" customWidth="1"/>
    <col min="2309" max="2309" width="13.5703125" style="3" bestFit="1" customWidth="1"/>
    <col min="2310" max="2310" width="10.5703125" style="3" bestFit="1" customWidth="1"/>
    <col min="2311" max="2311" width="18.140625" style="3" bestFit="1" customWidth="1"/>
    <col min="2312" max="2560" width="9.140625" style="3"/>
    <col min="2561" max="2561" width="5.42578125" style="3" bestFit="1" customWidth="1"/>
    <col min="2562" max="2562" width="67" style="3" bestFit="1" customWidth="1"/>
    <col min="2563" max="2563" width="13.140625" style="3" bestFit="1" customWidth="1"/>
    <col min="2564" max="2564" width="55.5703125" style="3" bestFit="1" customWidth="1"/>
    <col min="2565" max="2565" width="13.5703125" style="3" bestFit="1" customWidth="1"/>
    <col min="2566" max="2566" width="10.5703125" style="3" bestFit="1" customWidth="1"/>
    <col min="2567" max="2567" width="18.140625" style="3" bestFit="1" customWidth="1"/>
    <col min="2568" max="2816" width="9.140625" style="3"/>
    <col min="2817" max="2817" width="5.42578125" style="3" bestFit="1" customWidth="1"/>
    <col min="2818" max="2818" width="67" style="3" bestFit="1" customWidth="1"/>
    <col min="2819" max="2819" width="13.140625" style="3" bestFit="1" customWidth="1"/>
    <col min="2820" max="2820" width="55.5703125" style="3" bestFit="1" customWidth="1"/>
    <col min="2821" max="2821" width="13.5703125" style="3" bestFit="1" customWidth="1"/>
    <col min="2822" max="2822" width="10.5703125" style="3" bestFit="1" customWidth="1"/>
    <col min="2823" max="2823" width="18.140625" style="3" bestFit="1" customWidth="1"/>
    <col min="2824" max="3072" width="9.140625" style="3"/>
    <col min="3073" max="3073" width="5.42578125" style="3" bestFit="1" customWidth="1"/>
    <col min="3074" max="3074" width="67" style="3" bestFit="1" customWidth="1"/>
    <col min="3075" max="3075" width="13.140625" style="3" bestFit="1" customWidth="1"/>
    <col min="3076" max="3076" width="55.5703125" style="3" bestFit="1" customWidth="1"/>
    <col min="3077" max="3077" width="13.5703125" style="3" bestFit="1" customWidth="1"/>
    <col min="3078" max="3078" width="10.5703125" style="3" bestFit="1" customWidth="1"/>
    <col min="3079" max="3079" width="18.140625" style="3" bestFit="1" customWidth="1"/>
    <col min="3080" max="3328" width="9.140625" style="3"/>
    <col min="3329" max="3329" width="5.42578125" style="3" bestFit="1" customWidth="1"/>
    <col min="3330" max="3330" width="67" style="3" bestFit="1" customWidth="1"/>
    <col min="3331" max="3331" width="13.140625" style="3" bestFit="1" customWidth="1"/>
    <col min="3332" max="3332" width="55.5703125" style="3" bestFit="1" customWidth="1"/>
    <col min="3333" max="3333" width="13.5703125" style="3" bestFit="1" customWidth="1"/>
    <col min="3334" max="3334" width="10.5703125" style="3" bestFit="1" customWidth="1"/>
    <col min="3335" max="3335" width="18.140625" style="3" bestFit="1" customWidth="1"/>
    <col min="3336" max="3584" width="9.140625" style="3"/>
    <col min="3585" max="3585" width="5.42578125" style="3" bestFit="1" customWidth="1"/>
    <col min="3586" max="3586" width="67" style="3" bestFit="1" customWidth="1"/>
    <col min="3587" max="3587" width="13.140625" style="3" bestFit="1" customWidth="1"/>
    <col min="3588" max="3588" width="55.5703125" style="3" bestFit="1" customWidth="1"/>
    <col min="3589" max="3589" width="13.5703125" style="3" bestFit="1" customWidth="1"/>
    <col min="3590" max="3590" width="10.5703125" style="3" bestFit="1" customWidth="1"/>
    <col min="3591" max="3591" width="18.140625" style="3" bestFit="1" customWidth="1"/>
    <col min="3592" max="3840" width="9.140625" style="3"/>
    <col min="3841" max="3841" width="5.42578125" style="3" bestFit="1" customWidth="1"/>
    <col min="3842" max="3842" width="67" style="3" bestFit="1" customWidth="1"/>
    <col min="3843" max="3843" width="13.140625" style="3" bestFit="1" customWidth="1"/>
    <col min="3844" max="3844" width="55.5703125" style="3" bestFit="1" customWidth="1"/>
    <col min="3845" max="3845" width="13.5703125" style="3" bestFit="1" customWidth="1"/>
    <col min="3846" max="3846" width="10.5703125" style="3" bestFit="1" customWidth="1"/>
    <col min="3847" max="3847" width="18.140625" style="3" bestFit="1" customWidth="1"/>
    <col min="3848" max="4096" width="9.140625" style="3"/>
    <col min="4097" max="4097" width="5.42578125" style="3" bestFit="1" customWidth="1"/>
    <col min="4098" max="4098" width="67" style="3" bestFit="1" customWidth="1"/>
    <col min="4099" max="4099" width="13.140625" style="3" bestFit="1" customWidth="1"/>
    <col min="4100" max="4100" width="55.5703125" style="3" bestFit="1" customWidth="1"/>
    <col min="4101" max="4101" width="13.5703125" style="3" bestFit="1" customWidth="1"/>
    <col min="4102" max="4102" width="10.5703125" style="3" bestFit="1" customWidth="1"/>
    <col min="4103" max="4103" width="18.140625" style="3" bestFit="1" customWidth="1"/>
    <col min="4104" max="4352" width="9.140625" style="3"/>
    <col min="4353" max="4353" width="5.42578125" style="3" bestFit="1" customWidth="1"/>
    <col min="4354" max="4354" width="67" style="3" bestFit="1" customWidth="1"/>
    <col min="4355" max="4355" width="13.140625" style="3" bestFit="1" customWidth="1"/>
    <col min="4356" max="4356" width="55.5703125" style="3" bestFit="1" customWidth="1"/>
    <col min="4357" max="4357" width="13.5703125" style="3" bestFit="1" customWidth="1"/>
    <col min="4358" max="4358" width="10.5703125" style="3" bestFit="1" customWidth="1"/>
    <col min="4359" max="4359" width="18.140625" style="3" bestFit="1" customWidth="1"/>
    <col min="4360" max="4608" width="9.140625" style="3"/>
    <col min="4609" max="4609" width="5.42578125" style="3" bestFit="1" customWidth="1"/>
    <col min="4610" max="4610" width="67" style="3" bestFit="1" customWidth="1"/>
    <col min="4611" max="4611" width="13.140625" style="3" bestFit="1" customWidth="1"/>
    <col min="4612" max="4612" width="55.5703125" style="3" bestFit="1" customWidth="1"/>
    <col min="4613" max="4613" width="13.5703125" style="3" bestFit="1" customWidth="1"/>
    <col min="4614" max="4614" width="10.5703125" style="3" bestFit="1" customWidth="1"/>
    <col min="4615" max="4615" width="18.140625" style="3" bestFit="1" customWidth="1"/>
    <col min="4616" max="4864" width="9.140625" style="3"/>
    <col min="4865" max="4865" width="5.42578125" style="3" bestFit="1" customWidth="1"/>
    <col min="4866" max="4866" width="67" style="3" bestFit="1" customWidth="1"/>
    <col min="4867" max="4867" width="13.140625" style="3" bestFit="1" customWidth="1"/>
    <col min="4868" max="4868" width="55.5703125" style="3" bestFit="1" customWidth="1"/>
    <col min="4869" max="4869" width="13.5703125" style="3" bestFit="1" customWidth="1"/>
    <col min="4870" max="4870" width="10.5703125" style="3" bestFit="1" customWidth="1"/>
    <col min="4871" max="4871" width="18.140625" style="3" bestFit="1" customWidth="1"/>
    <col min="4872" max="5120" width="9.140625" style="3"/>
    <col min="5121" max="5121" width="5.42578125" style="3" bestFit="1" customWidth="1"/>
    <col min="5122" max="5122" width="67" style="3" bestFit="1" customWidth="1"/>
    <col min="5123" max="5123" width="13.140625" style="3" bestFit="1" customWidth="1"/>
    <col min="5124" max="5124" width="55.5703125" style="3" bestFit="1" customWidth="1"/>
    <col min="5125" max="5125" width="13.5703125" style="3" bestFit="1" customWidth="1"/>
    <col min="5126" max="5126" width="10.5703125" style="3" bestFit="1" customWidth="1"/>
    <col min="5127" max="5127" width="18.140625" style="3" bestFit="1" customWidth="1"/>
    <col min="5128" max="5376" width="9.140625" style="3"/>
    <col min="5377" max="5377" width="5.42578125" style="3" bestFit="1" customWidth="1"/>
    <col min="5378" max="5378" width="67" style="3" bestFit="1" customWidth="1"/>
    <col min="5379" max="5379" width="13.140625" style="3" bestFit="1" customWidth="1"/>
    <col min="5380" max="5380" width="55.5703125" style="3" bestFit="1" customWidth="1"/>
    <col min="5381" max="5381" width="13.5703125" style="3" bestFit="1" customWidth="1"/>
    <col min="5382" max="5382" width="10.5703125" style="3" bestFit="1" customWidth="1"/>
    <col min="5383" max="5383" width="18.140625" style="3" bestFit="1" customWidth="1"/>
    <col min="5384" max="5632" width="9.140625" style="3"/>
    <col min="5633" max="5633" width="5.42578125" style="3" bestFit="1" customWidth="1"/>
    <col min="5634" max="5634" width="67" style="3" bestFit="1" customWidth="1"/>
    <col min="5635" max="5635" width="13.140625" style="3" bestFit="1" customWidth="1"/>
    <col min="5636" max="5636" width="55.5703125" style="3" bestFit="1" customWidth="1"/>
    <col min="5637" max="5637" width="13.5703125" style="3" bestFit="1" customWidth="1"/>
    <col min="5638" max="5638" width="10.5703125" style="3" bestFit="1" customWidth="1"/>
    <col min="5639" max="5639" width="18.140625" style="3" bestFit="1" customWidth="1"/>
    <col min="5640" max="5888" width="9.140625" style="3"/>
    <col min="5889" max="5889" width="5.42578125" style="3" bestFit="1" customWidth="1"/>
    <col min="5890" max="5890" width="67" style="3" bestFit="1" customWidth="1"/>
    <col min="5891" max="5891" width="13.140625" style="3" bestFit="1" customWidth="1"/>
    <col min="5892" max="5892" width="55.5703125" style="3" bestFit="1" customWidth="1"/>
    <col min="5893" max="5893" width="13.5703125" style="3" bestFit="1" customWidth="1"/>
    <col min="5894" max="5894" width="10.5703125" style="3" bestFit="1" customWidth="1"/>
    <col min="5895" max="5895" width="18.140625" style="3" bestFit="1" customWidth="1"/>
    <col min="5896" max="6144" width="9.140625" style="3"/>
    <col min="6145" max="6145" width="5.42578125" style="3" bestFit="1" customWidth="1"/>
    <col min="6146" max="6146" width="67" style="3" bestFit="1" customWidth="1"/>
    <col min="6147" max="6147" width="13.140625" style="3" bestFit="1" customWidth="1"/>
    <col min="6148" max="6148" width="55.5703125" style="3" bestFit="1" customWidth="1"/>
    <col min="6149" max="6149" width="13.5703125" style="3" bestFit="1" customWidth="1"/>
    <col min="6150" max="6150" width="10.5703125" style="3" bestFit="1" customWidth="1"/>
    <col min="6151" max="6151" width="18.140625" style="3" bestFit="1" customWidth="1"/>
    <col min="6152" max="6400" width="9.140625" style="3"/>
    <col min="6401" max="6401" width="5.42578125" style="3" bestFit="1" customWidth="1"/>
    <col min="6402" max="6402" width="67" style="3" bestFit="1" customWidth="1"/>
    <col min="6403" max="6403" width="13.140625" style="3" bestFit="1" customWidth="1"/>
    <col min="6404" max="6404" width="55.5703125" style="3" bestFit="1" customWidth="1"/>
    <col min="6405" max="6405" width="13.5703125" style="3" bestFit="1" customWidth="1"/>
    <col min="6406" max="6406" width="10.5703125" style="3" bestFit="1" customWidth="1"/>
    <col min="6407" max="6407" width="18.140625" style="3" bestFit="1" customWidth="1"/>
    <col min="6408" max="6656" width="9.140625" style="3"/>
    <col min="6657" max="6657" width="5.42578125" style="3" bestFit="1" customWidth="1"/>
    <col min="6658" max="6658" width="67" style="3" bestFit="1" customWidth="1"/>
    <col min="6659" max="6659" width="13.140625" style="3" bestFit="1" customWidth="1"/>
    <col min="6660" max="6660" width="55.5703125" style="3" bestFit="1" customWidth="1"/>
    <col min="6661" max="6661" width="13.5703125" style="3" bestFit="1" customWidth="1"/>
    <col min="6662" max="6662" width="10.5703125" style="3" bestFit="1" customWidth="1"/>
    <col min="6663" max="6663" width="18.140625" style="3" bestFit="1" customWidth="1"/>
    <col min="6664" max="6912" width="9.140625" style="3"/>
    <col min="6913" max="6913" width="5.42578125" style="3" bestFit="1" customWidth="1"/>
    <col min="6914" max="6914" width="67" style="3" bestFit="1" customWidth="1"/>
    <col min="6915" max="6915" width="13.140625" style="3" bestFit="1" customWidth="1"/>
    <col min="6916" max="6916" width="55.5703125" style="3" bestFit="1" customWidth="1"/>
    <col min="6917" max="6917" width="13.5703125" style="3" bestFit="1" customWidth="1"/>
    <col min="6918" max="6918" width="10.5703125" style="3" bestFit="1" customWidth="1"/>
    <col min="6919" max="6919" width="18.140625" style="3" bestFit="1" customWidth="1"/>
    <col min="6920" max="7168" width="9.140625" style="3"/>
    <col min="7169" max="7169" width="5.42578125" style="3" bestFit="1" customWidth="1"/>
    <col min="7170" max="7170" width="67" style="3" bestFit="1" customWidth="1"/>
    <col min="7171" max="7171" width="13.140625" style="3" bestFit="1" customWidth="1"/>
    <col min="7172" max="7172" width="55.5703125" style="3" bestFit="1" customWidth="1"/>
    <col min="7173" max="7173" width="13.5703125" style="3" bestFit="1" customWidth="1"/>
    <col min="7174" max="7174" width="10.5703125" style="3" bestFit="1" customWidth="1"/>
    <col min="7175" max="7175" width="18.140625" style="3" bestFit="1" customWidth="1"/>
    <col min="7176" max="7424" width="9.140625" style="3"/>
    <col min="7425" max="7425" width="5.42578125" style="3" bestFit="1" customWidth="1"/>
    <col min="7426" max="7426" width="67" style="3" bestFit="1" customWidth="1"/>
    <col min="7427" max="7427" width="13.140625" style="3" bestFit="1" customWidth="1"/>
    <col min="7428" max="7428" width="55.5703125" style="3" bestFit="1" customWidth="1"/>
    <col min="7429" max="7429" width="13.5703125" style="3" bestFit="1" customWidth="1"/>
    <col min="7430" max="7430" width="10.5703125" style="3" bestFit="1" customWidth="1"/>
    <col min="7431" max="7431" width="18.140625" style="3" bestFit="1" customWidth="1"/>
    <col min="7432" max="7680" width="9.140625" style="3"/>
    <col min="7681" max="7681" width="5.42578125" style="3" bestFit="1" customWidth="1"/>
    <col min="7682" max="7682" width="67" style="3" bestFit="1" customWidth="1"/>
    <col min="7683" max="7683" width="13.140625" style="3" bestFit="1" customWidth="1"/>
    <col min="7684" max="7684" width="55.5703125" style="3" bestFit="1" customWidth="1"/>
    <col min="7685" max="7685" width="13.5703125" style="3" bestFit="1" customWidth="1"/>
    <col min="7686" max="7686" width="10.5703125" style="3" bestFit="1" customWidth="1"/>
    <col min="7687" max="7687" width="18.140625" style="3" bestFit="1" customWidth="1"/>
    <col min="7688" max="7936" width="9.140625" style="3"/>
    <col min="7937" max="7937" width="5.42578125" style="3" bestFit="1" customWidth="1"/>
    <col min="7938" max="7938" width="67" style="3" bestFit="1" customWidth="1"/>
    <col min="7939" max="7939" width="13.140625" style="3" bestFit="1" customWidth="1"/>
    <col min="7940" max="7940" width="55.5703125" style="3" bestFit="1" customWidth="1"/>
    <col min="7941" max="7941" width="13.5703125" style="3" bestFit="1" customWidth="1"/>
    <col min="7942" max="7942" width="10.5703125" style="3" bestFit="1" customWidth="1"/>
    <col min="7943" max="7943" width="18.140625" style="3" bestFit="1" customWidth="1"/>
    <col min="7944" max="8192" width="9.140625" style="3"/>
    <col min="8193" max="8193" width="5.42578125" style="3" bestFit="1" customWidth="1"/>
    <col min="8194" max="8194" width="67" style="3" bestFit="1" customWidth="1"/>
    <col min="8195" max="8195" width="13.140625" style="3" bestFit="1" customWidth="1"/>
    <col min="8196" max="8196" width="55.5703125" style="3" bestFit="1" customWidth="1"/>
    <col min="8197" max="8197" width="13.5703125" style="3" bestFit="1" customWidth="1"/>
    <col min="8198" max="8198" width="10.5703125" style="3" bestFit="1" customWidth="1"/>
    <col min="8199" max="8199" width="18.140625" style="3" bestFit="1" customWidth="1"/>
    <col min="8200" max="8448" width="9.140625" style="3"/>
    <col min="8449" max="8449" width="5.42578125" style="3" bestFit="1" customWidth="1"/>
    <col min="8450" max="8450" width="67" style="3" bestFit="1" customWidth="1"/>
    <col min="8451" max="8451" width="13.140625" style="3" bestFit="1" customWidth="1"/>
    <col min="8452" max="8452" width="55.5703125" style="3" bestFit="1" customWidth="1"/>
    <col min="8453" max="8453" width="13.5703125" style="3" bestFit="1" customWidth="1"/>
    <col min="8454" max="8454" width="10.5703125" style="3" bestFit="1" customWidth="1"/>
    <col min="8455" max="8455" width="18.140625" style="3" bestFit="1" customWidth="1"/>
    <col min="8456" max="8704" width="9.140625" style="3"/>
    <col min="8705" max="8705" width="5.42578125" style="3" bestFit="1" customWidth="1"/>
    <col min="8706" max="8706" width="67" style="3" bestFit="1" customWidth="1"/>
    <col min="8707" max="8707" width="13.140625" style="3" bestFit="1" customWidth="1"/>
    <col min="8708" max="8708" width="55.5703125" style="3" bestFit="1" customWidth="1"/>
    <col min="8709" max="8709" width="13.5703125" style="3" bestFit="1" customWidth="1"/>
    <col min="8710" max="8710" width="10.5703125" style="3" bestFit="1" customWidth="1"/>
    <col min="8711" max="8711" width="18.140625" style="3" bestFit="1" customWidth="1"/>
    <col min="8712" max="8960" width="9.140625" style="3"/>
    <col min="8961" max="8961" width="5.42578125" style="3" bestFit="1" customWidth="1"/>
    <col min="8962" max="8962" width="67" style="3" bestFit="1" customWidth="1"/>
    <col min="8963" max="8963" width="13.140625" style="3" bestFit="1" customWidth="1"/>
    <col min="8964" max="8964" width="55.5703125" style="3" bestFit="1" customWidth="1"/>
    <col min="8965" max="8965" width="13.5703125" style="3" bestFit="1" customWidth="1"/>
    <col min="8966" max="8966" width="10.5703125" style="3" bestFit="1" customWidth="1"/>
    <col min="8967" max="8967" width="18.140625" style="3" bestFit="1" customWidth="1"/>
    <col min="8968" max="9216" width="9.140625" style="3"/>
    <col min="9217" max="9217" width="5.42578125" style="3" bestFit="1" customWidth="1"/>
    <col min="9218" max="9218" width="67" style="3" bestFit="1" customWidth="1"/>
    <col min="9219" max="9219" width="13.140625" style="3" bestFit="1" customWidth="1"/>
    <col min="9220" max="9220" width="55.5703125" style="3" bestFit="1" customWidth="1"/>
    <col min="9221" max="9221" width="13.5703125" style="3" bestFit="1" customWidth="1"/>
    <col min="9222" max="9222" width="10.5703125" style="3" bestFit="1" customWidth="1"/>
    <col min="9223" max="9223" width="18.140625" style="3" bestFit="1" customWidth="1"/>
    <col min="9224" max="9472" width="9.140625" style="3"/>
    <col min="9473" max="9473" width="5.42578125" style="3" bestFit="1" customWidth="1"/>
    <col min="9474" max="9474" width="67" style="3" bestFit="1" customWidth="1"/>
    <col min="9475" max="9475" width="13.140625" style="3" bestFit="1" customWidth="1"/>
    <col min="9476" max="9476" width="55.5703125" style="3" bestFit="1" customWidth="1"/>
    <col min="9477" max="9477" width="13.5703125" style="3" bestFit="1" customWidth="1"/>
    <col min="9478" max="9478" width="10.5703125" style="3" bestFit="1" customWidth="1"/>
    <col min="9479" max="9479" width="18.140625" style="3" bestFit="1" customWidth="1"/>
    <col min="9480" max="9728" width="9.140625" style="3"/>
    <col min="9729" max="9729" width="5.42578125" style="3" bestFit="1" customWidth="1"/>
    <col min="9730" max="9730" width="67" style="3" bestFit="1" customWidth="1"/>
    <col min="9731" max="9731" width="13.140625" style="3" bestFit="1" customWidth="1"/>
    <col min="9732" max="9732" width="55.5703125" style="3" bestFit="1" customWidth="1"/>
    <col min="9733" max="9733" width="13.5703125" style="3" bestFit="1" customWidth="1"/>
    <col min="9734" max="9734" width="10.5703125" style="3" bestFit="1" customWidth="1"/>
    <col min="9735" max="9735" width="18.140625" style="3" bestFit="1" customWidth="1"/>
    <col min="9736" max="9984" width="9.140625" style="3"/>
    <col min="9985" max="9985" width="5.42578125" style="3" bestFit="1" customWidth="1"/>
    <col min="9986" max="9986" width="67" style="3" bestFit="1" customWidth="1"/>
    <col min="9987" max="9987" width="13.140625" style="3" bestFit="1" customWidth="1"/>
    <col min="9988" max="9988" width="55.5703125" style="3" bestFit="1" customWidth="1"/>
    <col min="9989" max="9989" width="13.5703125" style="3" bestFit="1" customWidth="1"/>
    <col min="9990" max="9990" width="10.5703125" style="3" bestFit="1" customWidth="1"/>
    <col min="9991" max="9991" width="18.140625" style="3" bestFit="1" customWidth="1"/>
    <col min="9992" max="10240" width="9.140625" style="3"/>
    <col min="10241" max="10241" width="5.42578125" style="3" bestFit="1" customWidth="1"/>
    <col min="10242" max="10242" width="67" style="3" bestFit="1" customWidth="1"/>
    <col min="10243" max="10243" width="13.140625" style="3" bestFit="1" customWidth="1"/>
    <col min="10244" max="10244" width="55.5703125" style="3" bestFit="1" customWidth="1"/>
    <col min="10245" max="10245" width="13.5703125" style="3" bestFit="1" customWidth="1"/>
    <col min="10246" max="10246" width="10.5703125" style="3" bestFit="1" customWidth="1"/>
    <col min="10247" max="10247" width="18.140625" style="3" bestFit="1" customWidth="1"/>
    <col min="10248" max="10496" width="9.140625" style="3"/>
    <col min="10497" max="10497" width="5.42578125" style="3" bestFit="1" customWidth="1"/>
    <col min="10498" max="10498" width="67" style="3" bestFit="1" customWidth="1"/>
    <col min="10499" max="10499" width="13.140625" style="3" bestFit="1" customWidth="1"/>
    <col min="10500" max="10500" width="55.5703125" style="3" bestFit="1" customWidth="1"/>
    <col min="10501" max="10501" width="13.5703125" style="3" bestFit="1" customWidth="1"/>
    <col min="10502" max="10502" width="10.5703125" style="3" bestFit="1" customWidth="1"/>
    <col min="10503" max="10503" width="18.140625" style="3" bestFit="1" customWidth="1"/>
    <col min="10504" max="10752" width="9.140625" style="3"/>
    <col min="10753" max="10753" width="5.42578125" style="3" bestFit="1" customWidth="1"/>
    <col min="10754" max="10754" width="67" style="3" bestFit="1" customWidth="1"/>
    <col min="10755" max="10755" width="13.140625" style="3" bestFit="1" customWidth="1"/>
    <col min="10756" max="10756" width="55.5703125" style="3" bestFit="1" customWidth="1"/>
    <col min="10757" max="10757" width="13.5703125" style="3" bestFit="1" customWidth="1"/>
    <col min="10758" max="10758" width="10.5703125" style="3" bestFit="1" customWidth="1"/>
    <col min="10759" max="10759" width="18.140625" style="3" bestFit="1" customWidth="1"/>
    <col min="10760" max="11008" width="9.140625" style="3"/>
    <col min="11009" max="11009" width="5.42578125" style="3" bestFit="1" customWidth="1"/>
    <col min="11010" max="11010" width="67" style="3" bestFit="1" customWidth="1"/>
    <col min="11011" max="11011" width="13.140625" style="3" bestFit="1" customWidth="1"/>
    <col min="11012" max="11012" width="55.5703125" style="3" bestFit="1" customWidth="1"/>
    <col min="11013" max="11013" width="13.5703125" style="3" bestFit="1" customWidth="1"/>
    <col min="11014" max="11014" width="10.5703125" style="3" bestFit="1" customWidth="1"/>
    <col min="11015" max="11015" width="18.140625" style="3" bestFit="1" customWidth="1"/>
    <col min="11016" max="11264" width="9.140625" style="3"/>
    <col min="11265" max="11265" width="5.42578125" style="3" bestFit="1" customWidth="1"/>
    <col min="11266" max="11266" width="67" style="3" bestFit="1" customWidth="1"/>
    <col min="11267" max="11267" width="13.140625" style="3" bestFit="1" customWidth="1"/>
    <col min="11268" max="11268" width="55.5703125" style="3" bestFit="1" customWidth="1"/>
    <col min="11269" max="11269" width="13.5703125" style="3" bestFit="1" customWidth="1"/>
    <col min="11270" max="11270" width="10.5703125" style="3" bestFit="1" customWidth="1"/>
    <col min="11271" max="11271" width="18.140625" style="3" bestFit="1" customWidth="1"/>
    <col min="11272" max="11520" width="9.140625" style="3"/>
    <col min="11521" max="11521" width="5.42578125" style="3" bestFit="1" customWidth="1"/>
    <col min="11522" max="11522" width="67" style="3" bestFit="1" customWidth="1"/>
    <col min="11523" max="11523" width="13.140625" style="3" bestFit="1" customWidth="1"/>
    <col min="11524" max="11524" width="55.5703125" style="3" bestFit="1" customWidth="1"/>
    <col min="11525" max="11525" width="13.5703125" style="3" bestFit="1" customWidth="1"/>
    <col min="11526" max="11526" width="10.5703125" style="3" bestFit="1" customWidth="1"/>
    <col min="11527" max="11527" width="18.140625" style="3" bestFit="1" customWidth="1"/>
    <col min="11528" max="11776" width="9.140625" style="3"/>
    <col min="11777" max="11777" width="5.42578125" style="3" bestFit="1" customWidth="1"/>
    <col min="11778" max="11778" width="67" style="3" bestFit="1" customWidth="1"/>
    <col min="11779" max="11779" width="13.140625" style="3" bestFit="1" customWidth="1"/>
    <col min="11780" max="11780" width="55.5703125" style="3" bestFit="1" customWidth="1"/>
    <col min="11781" max="11781" width="13.5703125" style="3" bestFit="1" customWidth="1"/>
    <col min="11782" max="11782" width="10.5703125" style="3" bestFit="1" customWidth="1"/>
    <col min="11783" max="11783" width="18.140625" style="3" bestFit="1" customWidth="1"/>
    <col min="11784" max="12032" width="9.140625" style="3"/>
    <col min="12033" max="12033" width="5.42578125" style="3" bestFit="1" customWidth="1"/>
    <col min="12034" max="12034" width="67" style="3" bestFit="1" customWidth="1"/>
    <col min="12035" max="12035" width="13.140625" style="3" bestFit="1" customWidth="1"/>
    <col min="12036" max="12036" width="55.5703125" style="3" bestFit="1" customWidth="1"/>
    <col min="12037" max="12037" width="13.5703125" style="3" bestFit="1" customWidth="1"/>
    <col min="12038" max="12038" width="10.5703125" style="3" bestFit="1" customWidth="1"/>
    <col min="12039" max="12039" width="18.140625" style="3" bestFit="1" customWidth="1"/>
    <col min="12040" max="12288" width="9.140625" style="3"/>
    <col min="12289" max="12289" width="5.42578125" style="3" bestFit="1" customWidth="1"/>
    <col min="12290" max="12290" width="67" style="3" bestFit="1" customWidth="1"/>
    <col min="12291" max="12291" width="13.140625" style="3" bestFit="1" customWidth="1"/>
    <col min="12292" max="12292" width="55.5703125" style="3" bestFit="1" customWidth="1"/>
    <col min="12293" max="12293" width="13.5703125" style="3" bestFit="1" customWidth="1"/>
    <col min="12294" max="12294" width="10.5703125" style="3" bestFit="1" customWidth="1"/>
    <col min="12295" max="12295" width="18.140625" style="3" bestFit="1" customWidth="1"/>
    <col min="12296" max="12544" width="9.140625" style="3"/>
    <col min="12545" max="12545" width="5.42578125" style="3" bestFit="1" customWidth="1"/>
    <col min="12546" max="12546" width="67" style="3" bestFit="1" customWidth="1"/>
    <col min="12547" max="12547" width="13.140625" style="3" bestFit="1" customWidth="1"/>
    <col min="12548" max="12548" width="55.5703125" style="3" bestFit="1" customWidth="1"/>
    <col min="12549" max="12549" width="13.5703125" style="3" bestFit="1" customWidth="1"/>
    <col min="12550" max="12550" width="10.5703125" style="3" bestFit="1" customWidth="1"/>
    <col min="12551" max="12551" width="18.140625" style="3" bestFit="1" customWidth="1"/>
    <col min="12552" max="12800" width="9.140625" style="3"/>
    <col min="12801" max="12801" width="5.42578125" style="3" bestFit="1" customWidth="1"/>
    <col min="12802" max="12802" width="67" style="3" bestFit="1" customWidth="1"/>
    <col min="12803" max="12803" width="13.140625" style="3" bestFit="1" customWidth="1"/>
    <col min="12804" max="12804" width="55.5703125" style="3" bestFit="1" customWidth="1"/>
    <col min="12805" max="12805" width="13.5703125" style="3" bestFit="1" customWidth="1"/>
    <col min="12806" max="12806" width="10.5703125" style="3" bestFit="1" customWidth="1"/>
    <col min="12807" max="12807" width="18.140625" style="3" bestFit="1" customWidth="1"/>
    <col min="12808" max="13056" width="9.140625" style="3"/>
    <col min="13057" max="13057" width="5.42578125" style="3" bestFit="1" customWidth="1"/>
    <col min="13058" max="13058" width="67" style="3" bestFit="1" customWidth="1"/>
    <col min="13059" max="13059" width="13.140625" style="3" bestFit="1" customWidth="1"/>
    <col min="13060" max="13060" width="55.5703125" style="3" bestFit="1" customWidth="1"/>
    <col min="13061" max="13061" width="13.5703125" style="3" bestFit="1" customWidth="1"/>
    <col min="13062" max="13062" width="10.5703125" style="3" bestFit="1" customWidth="1"/>
    <col min="13063" max="13063" width="18.140625" style="3" bestFit="1" customWidth="1"/>
    <col min="13064" max="13312" width="9.140625" style="3"/>
    <col min="13313" max="13313" width="5.42578125" style="3" bestFit="1" customWidth="1"/>
    <col min="13314" max="13314" width="67" style="3" bestFit="1" customWidth="1"/>
    <col min="13315" max="13315" width="13.140625" style="3" bestFit="1" customWidth="1"/>
    <col min="13316" max="13316" width="55.5703125" style="3" bestFit="1" customWidth="1"/>
    <col min="13317" max="13317" width="13.5703125" style="3" bestFit="1" customWidth="1"/>
    <col min="13318" max="13318" width="10.5703125" style="3" bestFit="1" customWidth="1"/>
    <col min="13319" max="13319" width="18.140625" style="3" bestFit="1" customWidth="1"/>
    <col min="13320" max="13568" width="9.140625" style="3"/>
    <col min="13569" max="13569" width="5.42578125" style="3" bestFit="1" customWidth="1"/>
    <col min="13570" max="13570" width="67" style="3" bestFit="1" customWidth="1"/>
    <col min="13571" max="13571" width="13.140625" style="3" bestFit="1" customWidth="1"/>
    <col min="13572" max="13572" width="55.5703125" style="3" bestFit="1" customWidth="1"/>
    <col min="13573" max="13573" width="13.5703125" style="3" bestFit="1" customWidth="1"/>
    <col min="13574" max="13574" width="10.5703125" style="3" bestFit="1" customWidth="1"/>
    <col min="13575" max="13575" width="18.140625" style="3" bestFit="1" customWidth="1"/>
    <col min="13576" max="13824" width="9.140625" style="3"/>
    <col min="13825" max="13825" width="5.42578125" style="3" bestFit="1" customWidth="1"/>
    <col min="13826" max="13826" width="67" style="3" bestFit="1" customWidth="1"/>
    <col min="13827" max="13827" width="13.140625" style="3" bestFit="1" customWidth="1"/>
    <col min="13828" max="13828" width="55.5703125" style="3" bestFit="1" customWidth="1"/>
    <col min="13829" max="13829" width="13.5703125" style="3" bestFit="1" customWidth="1"/>
    <col min="13830" max="13830" width="10.5703125" style="3" bestFit="1" customWidth="1"/>
    <col min="13831" max="13831" width="18.140625" style="3" bestFit="1" customWidth="1"/>
    <col min="13832" max="14080" width="9.140625" style="3"/>
    <col min="14081" max="14081" width="5.42578125" style="3" bestFit="1" customWidth="1"/>
    <col min="14082" max="14082" width="67" style="3" bestFit="1" customWidth="1"/>
    <col min="14083" max="14083" width="13.140625" style="3" bestFit="1" customWidth="1"/>
    <col min="14084" max="14084" width="55.5703125" style="3" bestFit="1" customWidth="1"/>
    <col min="14085" max="14085" width="13.5703125" style="3" bestFit="1" customWidth="1"/>
    <col min="14086" max="14086" width="10.5703125" style="3" bestFit="1" customWidth="1"/>
    <col min="14087" max="14087" width="18.140625" style="3" bestFit="1" customWidth="1"/>
    <col min="14088" max="14336" width="9.140625" style="3"/>
    <col min="14337" max="14337" width="5.42578125" style="3" bestFit="1" customWidth="1"/>
    <col min="14338" max="14338" width="67" style="3" bestFit="1" customWidth="1"/>
    <col min="14339" max="14339" width="13.140625" style="3" bestFit="1" customWidth="1"/>
    <col min="14340" max="14340" width="55.5703125" style="3" bestFit="1" customWidth="1"/>
    <col min="14341" max="14341" width="13.5703125" style="3" bestFit="1" customWidth="1"/>
    <col min="14342" max="14342" width="10.5703125" style="3" bestFit="1" customWidth="1"/>
    <col min="14343" max="14343" width="18.140625" style="3" bestFit="1" customWidth="1"/>
    <col min="14344" max="14592" width="9.140625" style="3"/>
    <col min="14593" max="14593" width="5.42578125" style="3" bestFit="1" customWidth="1"/>
    <col min="14594" max="14594" width="67" style="3" bestFit="1" customWidth="1"/>
    <col min="14595" max="14595" width="13.140625" style="3" bestFit="1" customWidth="1"/>
    <col min="14596" max="14596" width="55.5703125" style="3" bestFit="1" customWidth="1"/>
    <col min="14597" max="14597" width="13.5703125" style="3" bestFit="1" customWidth="1"/>
    <col min="14598" max="14598" width="10.5703125" style="3" bestFit="1" customWidth="1"/>
    <col min="14599" max="14599" width="18.140625" style="3" bestFit="1" customWidth="1"/>
    <col min="14600" max="14848" width="9.140625" style="3"/>
    <col min="14849" max="14849" width="5.42578125" style="3" bestFit="1" customWidth="1"/>
    <col min="14850" max="14850" width="67" style="3" bestFit="1" customWidth="1"/>
    <col min="14851" max="14851" width="13.140625" style="3" bestFit="1" customWidth="1"/>
    <col min="14852" max="14852" width="55.5703125" style="3" bestFit="1" customWidth="1"/>
    <col min="14853" max="14853" width="13.5703125" style="3" bestFit="1" customWidth="1"/>
    <col min="14854" max="14854" width="10.5703125" style="3" bestFit="1" customWidth="1"/>
    <col min="14855" max="14855" width="18.140625" style="3" bestFit="1" customWidth="1"/>
    <col min="14856" max="15104" width="9.140625" style="3"/>
    <col min="15105" max="15105" width="5.42578125" style="3" bestFit="1" customWidth="1"/>
    <col min="15106" max="15106" width="67" style="3" bestFit="1" customWidth="1"/>
    <col min="15107" max="15107" width="13.140625" style="3" bestFit="1" customWidth="1"/>
    <col min="15108" max="15108" width="55.5703125" style="3" bestFit="1" customWidth="1"/>
    <col min="15109" max="15109" width="13.5703125" style="3" bestFit="1" customWidth="1"/>
    <col min="15110" max="15110" width="10.5703125" style="3" bestFit="1" customWidth="1"/>
    <col min="15111" max="15111" width="18.140625" style="3" bestFit="1" customWidth="1"/>
    <col min="15112" max="15360" width="9.140625" style="3"/>
    <col min="15361" max="15361" width="5.42578125" style="3" bestFit="1" customWidth="1"/>
    <col min="15362" max="15362" width="67" style="3" bestFit="1" customWidth="1"/>
    <col min="15363" max="15363" width="13.140625" style="3" bestFit="1" customWidth="1"/>
    <col min="15364" max="15364" width="55.5703125" style="3" bestFit="1" customWidth="1"/>
    <col min="15365" max="15365" width="13.5703125" style="3" bestFit="1" customWidth="1"/>
    <col min="15366" max="15366" width="10.5703125" style="3" bestFit="1" customWidth="1"/>
    <col min="15367" max="15367" width="18.140625" style="3" bestFit="1" customWidth="1"/>
    <col min="15368" max="15616" width="9.140625" style="3"/>
    <col min="15617" max="15617" width="5.42578125" style="3" bestFit="1" customWidth="1"/>
    <col min="15618" max="15618" width="67" style="3" bestFit="1" customWidth="1"/>
    <col min="15619" max="15619" width="13.140625" style="3" bestFit="1" customWidth="1"/>
    <col min="15620" max="15620" width="55.5703125" style="3" bestFit="1" customWidth="1"/>
    <col min="15621" max="15621" width="13.5703125" style="3" bestFit="1" customWidth="1"/>
    <col min="15622" max="15622" width="10.5703125" style="3" bestFit="1" customWidth="1"/>
    <col min="15623" max="15623" width="18.140625" style="3" bestFit="1" customWidth="1"/>
    <col min="15624" max="15872" width="9.140625" style="3"/>
    <col min="15873" max="15873" width="5.42578125" style="3" bestFit="1" customWidth="1"/>
    <col min="15874" max="15874" width="67" style="3" bestFit="1" customWidth="1"/>
    <col min="15875" max="15875" width="13.140625" style="3" bestFit="1" customWidth="1"/>
    <col min="15876" max="15876" width="55.5703125" style="3" bestFit="1" customWidth="1"/>
    <col min="15877" max="15877" width="13.5703125" style="3" bestFit="1" customWidth="1"/>
    <col min="15878" max="15878" width="10.5703125" style="3" bestFit="1" customWidth="1"/>
    <col min="15879" max="15879" width="18.140625" style="3" bestFit="1" customWidth="1"/>
    <col min="15880" max="16128" width="9.140625" style="3"/>
    <col min="16129" max="16129" width="5.42578125" style="3" bestFit="1" customWidth="1"/>
    <col min="16130" max="16130" width="67" style="3" bestFit="1" customWidth="1"/>
    <col min="16131" max="16131" width="13.140625" style="3" bestFit="1" customWidth="1"/>
    <col min="16132" max="16132" width="55.5703125" style="3" bestFit="1" customWidth="1"/>
    <col min="16133" max="16133" width="13.5703125" style="3" bestFit="1" customWidth="1"/>
    <col min="16134" max="16134" width="10.5703125" style="3" bestFit="1" customWidth="1"/>
    <col min="16135" max="16135" width="18.140625" style="3" bestFit="1" customWidth="1"/>
    <col min="16136" max="16384" width="9.140625" style="3"/>
  </cols>
  <sheetData>
    <row r="1" spans="1:9">
      <c r="A1" s="1" t="s">
        <v>0</v>
      </c>
      <c r="B1" s="263" t="s">
        <v>1837</v>
      </c>
      <c r="C1" s="263"/>
      <c r="D1" s="263"/>
      <c r="E1" s="263"/>
    </row>
    <row r="2" spans="1:9" ht="13.5" thickBot="1"/>
    <row r="3" spans="1:9" ht="15">
      <c r="B3" s="69" t="s">
        <v>2467</v>
      </c>
      <c r="C3" s="282"/>
    </row>
    <row r="4" spans="1:9" ht="30">
      <c r="B4" s="71" t="s">
        <v>2468</v>
      </c>
      <c r="C4" s="283"/>
    </row>
    <row r="5" spans="1:9" ht="15">
      <c r="B5" s="70"/>
      <c r="C5" s="283"/>
    </row>
    <row r="6" spans="1:9" ht="15">
      <c r="B6" s="71" t="s">
        <v>2381</v>
      </c>
      <c r="C6" s="283"/>
    </row>
    <row r="7" spans="1:9" ht="15">
      <c r="B7" s="71" t="s">
        <v>2394</v>
      </c>
      <c r="C7" s="283"/>
    </row>
    <row r="8" spans="1:9" ht="30.75" thickBot="1">
      <c r="B8" s="72" t="s">
        <v>2469</v>
      </c>
      <c r="C8" s="284"/>
    </row>
    <row r="10" spans="1:9">
      <c r="B10" s="3" t="s">
        <v>2</v>
      </c>
    </row>
    <row r="12" spans="1:9">
      <c r="B12" s="5" t="s">
        <v>3</v>
      </c>
      <c r="C12" s="15" t="s">
        <v>4</v>
      </c>
      <c r="D12" s="5" t="s">
        <v>5</v>
      </c>
      <c r="E12" s="5" t="s">
        <v>6</v>
      </c>
      <c r="F12" s="7" t="s">
        <v>7</v>
      </c>
      <c r="G12" s="7" t="s">
        <v>8</v>
      </c>
      <c r="H12" s="7" t="s">
        <v>9</v>
      </c>
      <c r="I12" s="8" t="s">
        <v>10</v>
      </c>
    </row>
    <row r="13" spans="1:9">
      <c r="B13" s="8" t="s">
        <v>11</v>
      </c>
    </row>
    <row r="14" spans="1:9">
      <c r="B14" s="8" t="s">
        <v>12</v>
      </c>
    </row>
    <row r="15" spans="1:9">
      <c r="B15" s="3" t="s">
        <v>2294</v>
      </c>
      <c r="C15" s="14" t="s">
        <v>13</v>
      </c>
      <c r="D15" s="3" t="s">
        <v>313</v>
      </c>
      <c r="E15" s="3" t="s">
        <v>1836</v>
      </c>
      <c r="F15" s="2">
        <v>549447</v>
      </c>
      <c r="G15" s="2">
        <v>5830.73</v>
      </c>
      <c r="H15" s="2">
        <v>6.2</v>
      </c>
    </row>
    <row r="16" spans="1:9">
      <c r="B16" s="3" t="s">
        <v>2246</v>
      </c>
      <c r="C16" s="14" t="s">
        <v>13</v>
      </c>
      <c r="D16" s="3" t="s">
        <v>45</v>
      </c>
      <c r="E16" s="3" t="s">
        <v>46</v>
      </c>
      <c r="F16" s="2">
        <v>774686</v>
      </c>
      <c r="G16" s="2">
        <v>5816.34</v>
      </c>
      <c r="H16" s="2">
        <v>6.19</v>
      </c>
    </row>
    <row r="17" spans="2:8">
      <c r="B17" s="3" t="s">
        <v>2250</v>
      </c>
      <c r="C17" s="14" t="s">
        <v>13</v>
      </c>
      <c r="D17" s="3" t="s">
        <v>54</v>
      </c>
      <c r="E17" s="3" t="s">
        <v>55</v>
      </c>
      <c r="F17" s="2">
        <v>459000</v>
      </c>
      <c r="G17" s="2">
        <v>4959.2700000000004</v>
      </c>
      <c r="H17" s="2">
        <v>5.27</v>
      </c>
    </row>
    <row r="18" spans="2:8">
      <c r="B18" s="3" t="s">
        <v>2245</v>
      </c>
      <c r="C18" s="14" t="s">
        <v>13</v>
      </c>
      <c r="D18" s="3" t="s">
        <v>32</v>
      </c>
      <c r="E18" s="3" t="s">
        <v>33</v>
      </c>
      <c r="F18" s="2">
        <v>241480</v>
      </c>
      <c r="G18" s="2">
        <v>4652.72</v>
      </c>
      <c r="H18" s="2">
        <v>4.95</v>
      </c>
    </row>
    <row r="19" spans="2:8">
      <c r="B19" s="3" t="s">
        <v>2248</v>
      </c>
      <c r="C19" s="14" t="s">
        <v>13</v>
      </c>
      <c r="D19" s="3" t="s">
        <v>49</v>
      </c>
      <c r="E19" s="3" t="s">
        <v>50</v>
      </c>
      <c r="F19" s="2">
        <v>2500000</v>
      </c>
      <c r="G19" s="2">
        <v>4575</v>
      </c>
      <c r="H19" s="2">
        <v>4.8600000000000003</v>
      </c>
    </row>
    <row r="20" spans="2:8">
      <c r="B20" s="3" t="s">
        <v>2295</v>
      </c>
      <c r="C20" s="14" t="s">
        <v>13</v>
      </c>
      <c r="D20" s="3" t="s">
        <v>215</v>
      </c>
      <c r="E20" s="3" t="s">
        <v>417</v>
      </c>
      <c r="F20" s="2">
        <v>2400000</v>
      </c>
      <c r="G20" s="2">
        <v>4194</v>
      </c>
      <c r="H20" s="2">
        <v>4.46</v>
      </c>
    </row>
    <row r="21" spans="2:8">
      <c r="B21" s="3" t="s">
        <v>2296</v>
      </c>
      <c r="C21" s="14" t="s">
        <v>13</v>
      </c>
      <c r="D21" s="3" t="s">
        <v>41</v>
      </c>
      <c r="E21" s="3" t="s">
        <v>1835</v>
      </c>
      <c r="F21" s="2">
        <v>1640000</v>
      </c>
      <c r="G21" s="2">
        <v>4134.4399999999996</v>
      </c>
      <c r="H21" s="2">
        <v>4.4000000000000004</v>
      </c>
    </row>
    <row r="22" spans="2:8">
      <c r="B22" s="3" t="s">
        <v>2278</v>
      </c>
      <c r="C22" s="14" t="s">
        <v>13</v>
      </c>
      <c r="D22" s="3" t="s">
        <v>47</v>
      </c>
      <c r="E22" s="3" t="s">
        <v>1780</v>
      </c>
      <c r="F22" s="2">
        <v>121672</v>
      </c>
      <c r="G22" s="2">
        <v>4022.6</v>
      </c>
      <c r="H22" s="2">
        <v>4.28</v>
      </c>
    </row>
    <row r="23" spans="2:8">
      <c r="B23" s="3" t="s">
        <v>1550</v>
      </c>
      <c r="C23" s="14" t="s">
        <v>13</v>
      </c>
      <c r="D23" s="3" t="s">
        <v>28</v>
      </c>
      <c r="E23" s="3" t="s">
        <v>1549</v>
      </c>
      <c r="F23" s="2">
        <v>665000</v>
      </c>
      <c r="G23" s="2">
        <v>3788.17</v>
      </c>
      <c r="H23" s="2">
        <v>4.03</v>
      </c>
    </row>
    <row r="24" spans="2:8">
      <c r="B24" s="3" t="s">
        <v>2262</v>
      </c>
      <c r="C24" s="14" t="s">
        <v>13</v>
      </c>
      <c r="D24" s="3" t="s">
        <v>62</v>
      </c>
      <c r="E24" s="3" t="s">
        <v>1754</v>
      </c>
      <c r="F24" s="2">
        <v>1310000</v>
      </c>
      <c r="G24" s="2">
        <v>3349.02</v>
      </c>
      <c r="H24" s="2">
        <v>3.56</v>
      </c>
    </row>
    <row r="25" spans="2:8">
      <c r="B25" s="3" t="s">
        <v>2224</v>
      </c>
      <c r="C25" s="14" t="s">
        <v>13</v>
      </c>
      <c r="D25" s="3" t="s">
        <v>28</v>
      </c>
      <c r="E25" s="3" t="s">
        <v>195</v>
      </c>
      <c r="F25" s="2">
        <v>150000</v>
      </c>
      <c r="G25" s="2">
        <v>3237.15</v>
      </c>
      <c r="H25" s="2">
        <v>3.44</v>
      </c>
    </row>
    <row r="26" spans="2:8">
      <c r="B26" s="3" t="s">
        <v>2219</v>
      </c>
      <c r="C26" s="14" t="s">
        <v>13</v>
      </c>
      <c r="D26" s="3" t="s">
        <v>30</v>
      </c>
      <c r="E26" s="3" t="s">
        <v>31</v>
      </c>
      <c r="F26" s="2">
        <v>1200000</v>
      </c>
      <c r="G26" s="2">
        <v>2997.6</v>
      </c>
      <c r="H26" s="2">
        <v>3.19</v>
      </c>
    </row>
    <row r="27" spans="2:8">
      <c r="B27" s="3" t="s">
        <v>2297</v>
      </c>
      <c r="C27" s="14" t="s">
        <v>13</v>
      </c>
      <c r="D27" s="3" t="s">
        <v>21</v>
      </c>
      <c r="E27" s="3" t="s">
        <v>1700</v>
      </c>
      <c r="F27" s="2">
        <v>2045000</v>
      </c>
      <c r="G27" s="2">
        <v>2957.07</v>
      </c>
      <c r="H27" s="2">
        <v>3.14</v>
      </c>
    </row>
    <row r="28" spans="2:8">
      <c r="B28" s="3" t="s">
        <v>2298</v>
      </c>
      <c r="C28" s="14" t="s">
        <v>13</v>
      </c>
      <c r="D28" s="3" t="s">
        <v>192</v>
      </c>
      <c r="E28" s="3" t="s">
        <v>1665</v>
      </c>
      <c r="F28" s="2">
        <v>1602000</v>
      </c>
      <c r="G28" s="2">
        <v>2704.18</v>
      </c>
      <c r="H28" s="2">
        <v>2.88</v>
      </c>
    </row>
    <row r="29" spans="2:8">
      <c r="B29" s="3" t="s">
        <v>2299</v>
      </c>
      <c r="C29" s="14" t="s">
        <v>13</v>
      </c>
      <c r="D29" s="3" t="s">
        <v>189</v>
      </c>
      <c r="E29" s="3" t="s">
        <v>1834</v>
      </c>
      <c r="F29" s="2">
        <v>248345</v>
      </c>
      <c r="G29" s="2">
        <v>2609.11</v>
      </c>
      <c r="H29" s="2">
        <v>2.77</v>
      </c>
    </row>
    <row r="30" spans="2:8">
      <c r="B30" s="3" t="s">
        <v>1551</v>
      </c>
      <c r="C30" s="14" t="s">
        <v>13</v>
      </c>
      <c r="D30" s="3" t="s">
        <v>47</v>
      </c>
      <c r="E30" s="3" t="s">
        <v>208</v>
      </c>
      <c r="F30" s="2">
        <v>185895</v>
      </c>
      <c r="G30" s="2">
        <v>2485.6</v>
      </c>
      <c r="H30" s="2">
        <v>2.64</v>
      </c>
    </row>
    <row r="31" spans="2:8">
      <c r="B31" s="3" t="s">
        <v>2241</v>
      </c>
      <c r="C31" s="14" t="s">
        <v>13</v>
      </c>
      <c r="D31" s="3" t="s">
        <v>209</v>
      </c>
      <c r="E31" s="3" t="s">
        <v>210</v>
      </c>
      <c r="F31" s="2">
        <v>400000</v>
      </c>
      <c r="G31" s="2">
        <v>2354.8000000000002</v>
      </c>
      <c r="H31" s="2">
        <v>2.5</v>
      </c>
    </row>
    <row r="32" spans="2:8">
      <c r="B32" s="3" t="s">
        <v>2300</v>
      </c>
      <c r="C32" s="14" t="s">
        <v>13</v>
      </c>
      <c r="D32" s="3" t="s">
        <v>47</v>
      </c>
      <c r="E32" s="3" t="s">
        <v>1833</v>
      </c>
      <c r="F32" s="2">
        <v>1270000</v>
      </c>
      <c r="G32" s="2">
        <v>2294.89</v>
      </c>
      <c r="H32" s="2">
        <v>2.44</v>
      </c>
    </row>
    <row r="33" spans="2:8">
      <c r="B33" s="3" t="s">
        <v>2252</v>
      </c>
      <c r="C33" s="14" t="s">
        <v>13</v>
      </c>
      <c r="D33" s="3" t="s">
        <v>49</v>
      </c>
      <c r="E33" s="3" t="s">
        <v>58</v>
      </c>
      <c r="F33" s="2">
        <v>2125000</v>
      </c>
      <c r="G33" s="2">
        <v>2101.63</v>
      </c>
      <c r="H33" s="2">
        <v>2.23</v>
      </c>
    </row>
    <row r="34" spans="2:8">
      <c r="B34" s="3" t="s">
        <v>2301</v>
      </c>
      <c r="C34" s="14" t="s">
        <v>13</v>
      </c>
      <c r="D34" s="3" t="s">
        <v>28</v>
      </c>
      <c r="E34" s="3" t="s">
        <v>1793</v>
      </c>
      <c r="F34" s="2">
        <v>1663248</v>
      </c>
      <c r="G34" s="2">
        <v>1960.14</v>
      </c>
      <c r="H34" s="2">
        <v>2.08</v>
      </c>
    </row>
    <row r="35" spans="2:8">
      <c r="B35" s="3" t="s">
        <v>2247</v>
      </c>
      <c r="C35" s="14" t="s">
        <v>13</v>
      </c>
      <c r="D35" s="3" t="s">
        <v>47</v>
      </c>
      <c r="E35" s="3" t="s">
        <v>48</v>
      </c>
      <c r="F35" s="2">
        <v>300000</v>
      </c>
      <c r="G35" s="2">
        <v>1839.3</v>
      </c>
      <c r="H35" s="2">
        <v>1.96</v>
      </c>
    </row>
    <row r="36" spans="2:8">
      <c r="B36" s="3" t="s">
        <v>2302</v>
      </c>
      <c r="C36" s="14" t="s">
        <v>13</v>
      </c>
      <c r="D36" s="3" t="s">
        <v>37</v>
      </c>
      <c r="E36" s="3" t="s">
        <v>1832</v>
      </c>
      <c r="F36" s="2">
        <v>127206</v>
      </c>
      <c r="G36" s="2">
        <v>1658.07</v>
      </c>
      <c r="H36" s="2">
        <v>1.76</v>
      </c>
    </row>
    <row r="37" spans="2:8">
      <c r="B37" s="3" t="s">
        <v>2303</v>
      </c>
      <c r="C37" s="14" t="s">
        <v>13</v>
      </c>
      <c r="D37" s="3" t="s">
        <v>49</v>
      </c>
      <c r="E37" s="3" t="s">
        <v>1831</v>
      </c>
      <c r="F37" s="2">
        <v>637100</v>
      </c>
      <c r="G37" s="2">
        <v>1548.15</v>
      </c>
      <c r="H37" s="2">
        <v>1.65</v>
      </c>
    </row>
    <row r="38" spans="2:8">
      <c r="B38" s="3" t="s">
        <v>2304</v>
      </c>
      <c r="C38" s="14" t="s">
        <v>13</v>
      </c>
      <c r="D38" s="3" t="s">
        <v>26</v>
      </c>
      <c r="E38" s="3" t="s">
        <v>1830</v>
      </c>
      <c r="F38" s="2">
        <v>265491</v>
      </c>
      <c r="G38" s="2">
        <v>1543.83</v>
      </c>
      <c r="H38" s="2">
        <v>1.64</v>
      </c>
    </row>
    <row r="39" spans="2:8">
      <c r="B39" s="3" t="s">
        <v>2305</v>
      </c>
      <c r="C39" s="14" t="s">
        <v>13</v>
      </c>
      <c r="D39" s="3" t="s">
        <v>28</v>
      </c>
      <c r="E39" s="3" t="s">
        <v>1829</v>
      </c>
      <c r="F39" s="2">
        <v>164964</v>
      </c>
      <c r="G39" s="2">
        <v>1332.17</v>
      </c>
      <c r="H39" s="2">
        <v>1.42</v>
      </c>
    </row>
    <row r="40" spans="2:8">
      <c r="B40" s="3" t="s">
        <v>2306</v>
      </c>
      <c r="C40" s="14" t="s">
        <v>13</v>
      </c>
      <c r="D40" s="3" t="s">
        <v>32</v>
      </c>
      <c r="E40" s="3" t="s">
        <v>1646</v>
      </c>
      <c r="F40" s="2">
        <v>55000</v>
      </c>
      <c r="G40" s="2">
        <v>1280.92</v>
      </c>
      <c r="H40" s="2">
        <v>1.36</v>
      </c>
    </row>
    <row r="41" spans="2:8">
      <c r="B41" s="3" t="s">
        <v>2307</v>
      </c>
      <c r="C41" s="14" t="s">
        <v>13</v>
      </c>
      <c r="D41" s="3" t="s">
        <v>28</v>
      </c>
      <c r="E41" s="3" t="s">
        <v>1589</v>
      </c>
      <c r="F41" s="2">
        <v>30000</v>
      </c>
      <c r="G41" s="2">
        <v>1029.29</v>
      </c>
      <c r="H41" s="2">
        <v>1.0900000000000001</v>
      </c>
    </row>
    <row r="42" spans="2:8">
      <c r="B42" s="3" t="s">
        <v>2308</v>
      </c>
      <c r="C42" s="14" t="s">
        <v>13</v>
      </c>
      <c r="D42" s="3" t="s">
        <v>47</v>
      </c>
      <c r="E42" s="3" t="s">
        <v>1633</v>
      </c>
      <c r="F42" s="2">
        <v>78000</v>
      </c>
      <c r="G42" s="2">
        <v>993.41</v>
      </c>
      <c r="H42" s="2">
        <v>1.06</v>
      </c>
    </row>
    <row r="43" spans="2:8">
      <c r="B43" s="3" t="s">
        <v>2220</v>
      </c>
      <c r="C43" s="14" t="s">
        <v>13</v>
      </c>
      <c r="D43" s="3" t="s">
        <v>21</v>
      </c>
      <c r="E43" s="3" t="s">
        <v>199</v>
      </c>
      <c r="F43" s="2">
        <v>50000</v>
      </c>
      <c r="G43" s="2">
        <v>828.28</v>
      </c>
      <c r="H43" s="2">
        <v>0.88</v>
      </c>
    </row>
    <row r="44" spans="2:8">
      <c r="B44" s="3" t="s">
        <v>2309</v>
      </c>
      <c r="C44" s="14" t="s">
        <v>13</v>
      </c>
      <c r="D44" s="3" t="s">
        <v>313</v>
      </c>
      <c r="E44" s="3" t="s">
        <v>1828</v>
      </c>
      <c r="F44" s="2">
        <v>502400</v>
      </c>
      <c r="G44" s="2">
        <v>798.06</v>
      </c>
      <c r="H44" s="2">
        <v>0.85</v>
      </c>
    </row>
    <row r="45" spans="2:8" ht="25.5">
      <c r="B45" s="3" t="s">
        <v>2310</v>
      </c>
      <c r="C45" s="14" t="s">
        <v>13</v>
      </c>
      <c r="D45" s="32" t="s">
        <v>1827</v>
      </c>
      <c r="E45" s="3" t="s">
        <v>1826</v>
      </c>
      <c r="F45" s="2">
        <v>470000</v>
      </c>
      <c r="G45" s="2">
        <v>694.19</v>
      </c>
      <c r="H45" s="2">
        <v>0.74</v>
      </c>
    </row>
    <row r="46" spans="2:8">
      <c r="B46" s="3" t="s">
        <v>2222</v>
      </c>
      <c r="C46" s="14" t="s">
        <v>13</v>
      </c>
      <c r="D46" s="3" t="s">
        <v>26</v>
      </c>
      <c r="E46" s="3" t="s">
        <v>224</v>
      </c>
      <c r="F46" s="2">
        <v>1100000</v>
      </c>
      <c r="G46" s="2">
        <v>603.9</v>
      </c>
      <c r="H46" s="2">
        <v>0.64</v>
      </c>
    </row>
    <row r="47" spans="2:8">
      <c r="B47" s="3" t="s">
        <v>2311</v>
      </c>
      <c r="C47" s="14" t="s">
        <v>13</v>
      </c>
      <c r="D47" s="3" t="s">
        <v>215</v>
      </c>
      <c r="E47" s="3" t="s">
        <v>1794</v>
      </c>
      <c r="F47" s="2">
        <v>200000</v>
      </c>
      <c r="G47" s="2">
        <v>541.29999999999995</v>
      </c>
      <c r="H47" s="2">
        <v>0.57999999999999996</v>
      </c>
    </row>
    <row r="48" spans="2:8">
      <c r="B48" s="3" t="s">
        <v>2312</v>
      </c>
      <c r="C48" s="14" t="s">
        <v>13</v>
      </c>
      <c r="D48" s="3" t="s">
        <v>21</v>
      </c>
      <c r="E48" s="3" t="s">
        <v>1694</v>
      </c>
      <c r="F48" s="2">
        <v>467296</v>
      </c>
      <c r="G48" s="2">
        <v>465.43</v>
      </c>
      <c r="H48" s="2">
        <v>0.49</v>
      </c>
    </row>
    <row r="49" spans="2:8">
      <c r="B49" s="8" t="s">
        <v>64</v>
      </c>
      <c r="G49" s="10">
        <f>SUM(G15:G48)</f>
        <v>86180.76</v>
      </c>
      <c r="H49" s="10">
        <f>SUM(H15:H48)</f>
        <v>91.63</v>
      </c>
    </row>
    <row r="50" spans="2:8">
      <c r="B50" s="8" t="s">
        <v>2360</v>
      </c>
    </row>
    <row r="51" spans="2:8">
      <c r="B51" s="8" t="s">
        <v>2361</v>
      </c>
    </row>
    <row r="52" spans="2:8">
      <c r="B52" s="3" t="s">
        <v>1825</v>
      </c>
      <c r="C52" s="14" t="s">
        <v>13</v>
      </c>
      <c r="D52" s="3" t="s">
        <v>179</v>
      </c>
      <c r="E52" s="3" t="s">
        <v>1824</v>
      </c>
      <c r="F52" s="2">
        <v>1302966</v>
      </c>
      <c r="G52" s="2">
        <v>1694.12</v>
      </c>
      <c r="H52" s="2">
        <v>1.8</v>
      </c>
    </row>
    <row r="53" spans="2:8">
      <c r="B53" s="8" t="s">
        <v>2362</v>
      </c>
      <c r="G53" s="10">
        <f t="shared" ref="G53:H53" si="0">SUM(G52)</f>
        <v>1694.12</v>
      </c>
      <c r="H53" s="10">
        <f t="shared" si="0"/>
        <v>1.8</v>
      </c>
    </row>
    <row r="54" spans="2:8">
      <c r="B54" s="8" t="s">
        <v>64</v>
      </c>
      <c r="C54" s="16"/>
      <c r="D54" s="8"/>
      <c r="E54" s="8"/>
      <c r="F54" s="10"/>
      <c r="G54" s="10">
        <v>87874.87999999999</v>
      </c>
      <c r="H54" s="10">
        <v>93.429999999999993</v>
      </c>
    </row>
    <row r="55" spans="2:8">
      <c r="B55" s="8" t="s">
        <v>427</v>
      </c>
      <c r="C55" s="16"/>
      <c r="D55" s="8"/>
      <c r="E55" s="8"/>
      <c r="F55" s="10"/>
      <c r="G55" s="10">
        <v>6038.15</v>
      </c>
      <c r="H55" s="10">
        <v>6.42</v>
      </c>
    </row>
    <row r="56" spans="2:8">
      <c r="B56" s="8" t="s">
        <v>153</v>
      </c>
      <c r="C56" s="16"/>
      <c r="D56" s="8"/>
      <c r="E56" s="8"/>
      <c r="F56" s="10"/>
      <c r="G56" s="10">
        <v>93913.03</v>
      </c>
      <c r="H56" s="10">
        <v>99.86</v>
      </c>
    </row>
    <row r="57" spans="2:8">
      <c r="B57" s="8" t="s">
        <v>405</v>
      </c>
      <c r="C57" s="16"/>
      <c r="D57" s="8"/>
      <c r="E57" s="8"/>
      <c r="F57" s="10"/>
      <c r="G57" s="10">
        <v>126.37197227999604</v>
      </c>
      <c r="H57" s="10">
        <v>0.14000000000000057</v>
      </c>
    </row>
    <row r="58" spans="2:8">
      <c r="B58" s="8" t="s">
        <v>155</v>
      </c>
      <c r="C58" s="16"/>
      <c r="D58" s="8"/>
      <c r="E58" s="8"/>
      <c r="F58" s="10"/>
      <c r="G58" s="10">
        <v>94039.40197228</v>
      </c>
      <c r="H58" s="10">
        <v>100</v>
      </c>
    </row>
    <row r="59" spans="2:8">
      <c r="B59" s="8" t="s">
        <v>156</v>
      </c>
    </row>
    <row r="60" spans="2:8">
      <c r="B60" s="8" t="s">
        <v>157</v>
      </c>
    </row>
    <row r="61" spans="2:8">
      <c r="B61" s="8" t="s">
        <v>160</v>
      </c>
    </row>
    <row r="62" spans="2:8">
      <c r="B62" s="8" t="s">
        <v>161</v>
      </c>
    </row>
    <row r="63" spans="2:8">
      <c r="B63" s="8" t="s">
        <v>162</v>
      </c>
    </row>
    <row r="64" spans="2:8">
      <c r="B64" s="8" t="s">
        <v>1823</v>
      </c>
      <c r="C64" s="16"/>
    </row>
    <row r="65" spans="2:3">
      <c r="B65" s="8" t="s">
        <v>1822</v>
      </c>
      <c r="C65" s="16"/>
    </row>
    <row r="66" spans="2:3">
      <c r="B66" s="8" t="s">
        <v>1821</v>
      </c>
      <c r="C66" s="16"/>
    </row>
    <row r="67" spans="2:3">
      <c r="B67" s="8" t="s">
        <v>1820</v>
      </c>
      <c r="C67" s="16"/>
    </row>
    <row r="68" spans="2:3">
      <c r="B68" s="8" t="s">
        <v>1819</v>
      </c>
      <c r="C68" s="16"/>
    </row>
    <row r="69" spans="2:3">
      <c r="B69" s="8" t="s">
        <v>1818</v>
      </c>
      <c r="C69" s="16"/>
    </row>
    <row r="70" spans="2:3">
      <c r="B70" s="8" t="s">
        <v>1817</v>
      </c>
      <c r="C70" s="16"/>
    </row>
    <row r="71" spans="2:3">
      <c r="B71" s="8" t="s">
        <v>1816</v>
      </c>
      <c r="C71" s="16"/>
    </row>
    <row r="72" spans="2:3">
      <c r="B72" s="8" t="s">
        <v>2374</v>
      </c>
      <c r="C72" s="16"/>
    </row>
    <row r="73" spans="2:3">
      <c r="B73" s="8" t="s">
        <v>175</v>
      </c>
    </row>
    <row r="74" spans="2:3">
      <c r="B74" s="8" t="s">
        <v>176</v>
      </c>
    </row>
  </sheetData>
  <mergeCells count="2">
    <mergeCell ref="B1:E1"/>
    <mergeCell ref="C3:C8"/>
  </mergeCells>
  <hyperlinks>
    <hyperlink ref="A1" location="Index!A1" display="Index" xr:uid="{DF14317E-0BB3-416E-A437-32512EC57149}"/>
  </hyperlink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21373-A57F-4614-B9F8-53A1B93BD9EF}">
  <dimension ref="A1:I61"/>
  <sheetViews>
    <sheetView workbookViewId="0">
      <selection activeCell="B1" sqref="B1:E1"/>
    </sheetView>
  </sheetViews>
  <sheetFormatPr defaultRowHeight="12.75"/>
  <cols>
    <col min="1" max="1" width="5.42578125" style="3" bestFit="1" customWidth="1"/>
    <col min="2" max="2" width="67" style="3" bestFit="1" customWidth="1"/>
    <col min="3" max="3" width="21" style="14" customWidth="1"/>
    <col min="4" max="4" width="27.42578125" style="3" bestFit="1" customWidth="1"/>
    <col min="5" max="5" width="13.5703125" style="3" bestFit="1" customWidth="1"/>
    <col min="6" max="6" width="10.28515625" style="2" bestFit="1" customWidth="1"/>
    <col min="7" max="7" width="18.140625" style="2" bestFit="1" customWidth="1"/>
    <col min="8" max="8" width="9.140625" style="2"/>
    <col min="9" max="256" width="9.140625" style="3"/>
    <col min="257" max="257" width="5.42578125" style="3" bestFit="1" customWidth="1"/>
    <col min="258" max="258" width="67" style="3" bestFit="1" customWidth="1"/>
    <col min="259" max="259" width="13.140625" style="3" bestFit="1" customWidth="1"/>
    <col min="260" max="260" width="27.42578125" style="3" bestFit="1" customWidth="1"/>
    <col min="261" max="261" width="13.5703125" style="3" bestFit="1" customWidth="1"/>
    <col min="262" max="262" width="10.28515625" style="3" bestFit="1" customWidth="1"/>
    <col min="263" max="263" width="18.140625" style="3" bestFit="1" customWidth="1"/>
    <col min="264" max="512" width="9.140625" style="3"/>
    <col min="513" max="513" width="5.42578125" style="3" bestFit="1" customWidth="1"/>
    <col min="514" max="514" width="67" style="3" bestFit="1" customWidth="1"/>
    <col min="515" max="515" width="13.140625" style="3" bestFit="1" customWidth="1"/>
    <col min="516" max="516" width="27.42578125" style="3" bestFit="1" customWidth="1"/>
    <col min="517" max="517" width="13.5703125" style="3" bestFit="1" customWidth="1"/>
    <col min="518" max="518" width="10.28515625" style="3" bestFit="1" customWidth="1"/>
    <col min="519" max="519" width="18.140625" style="3" bestFit="1" customWidth="1"/>
    <col min="520" max="768" width="9.140625" style="3"/>
    <col min="769" max="769" width="5.42578125" style="3" bestFit="1" customWidth="1"/>
    <col min="770" max="770" width="67" style="3" bestFit="1" customWidth="1"/>
    <col min="771" max="771" width="13.140625" style="3" bestFit="1" customWidth="1"/>
    <col min="772" max="772" width="27.42578125" style="3" bestFit="1" customWidth="1"/>
    <col min="773" max="773" width="13.5703125" style="3" bestFit="1" customWidth="1"/>
    <col min="774" max="774" width="10.28515625" style="3" bestFit="1" customWidth="1"/>
    <col min="775" max="775" width="18.140625" style="3" bestFit="1" customWidth="1"/>
    <col min="776" max="1024" width="9.140625" style="3"/>
    <col min="1025" max="1025" width="5.42578125" style="3" bestFit="1" customWidth="1"/>
    <col min="1026" max="1026" width="67" style="3" bestFit="1" customWidth="1"/>
    <col min="1027" max="1027" width="13.140625" style="3" bestFit="1" customWidth="1"/>
    <col min="1028" max="1028" width="27.42578125" style="3" bestFit="1" customWidth="1"/>
    <col min="1029" max="1029" width="13.5703125" style="3" bestFit="1" customWidth="1"/>
    <col min="1030" max="1030" width="10.28515625" style="3" bestFit="1" customWidth="1"/>
    <col min="1031" max="1031" width="18.140625" style="3" bestFit="1" customWidth="1"/>
    <col min="1032" max="1280" width="9.140625" style="3"/>
    <col min="1281" max="1281" width="5.42578125" style="3" bestFit="1" customWidth="1"/>
    <col min="1282" max="1282" width="67" style="3" bestFit="1" customWidth="1"/>
    <col min="1283" max="1283" width="13.140625" style="3" bestFit="1" customWidth="1"/>
    <col min="1284" max="1284" width="27.42578125" style="3" bestFit="1" customWidth="1"/>
    <col min="1285" max="1285" width="13.5703125" style="3" bestFit="1" customWidth="1"/>
    <col min="1286" max="1286" width="10.28515625" style="3" bestFit="1" customWidth="1"/>
    <col min="1287" max="1287" width="18.140625" style="3" bestFit="1" customWidth="1"/>
    <col min="1288" max="1536" width="9.140625" style="3"/>
    <col min="1537" max="1537" width="5.42578125" style="3" bestFit="1" customWidth="1"/>
    <col min="1538" max="1538" width="67" style="3" bestFit="1" customWidth="1"/>
    <col min="1539" max="1539" width="13.140625" style="3" bestFit="1" customWidth="1"/>
    <col min="1540" max="1540" width="27.42578125" style="3" bestFit="1" customWidth="1"/>
    <col min="1541" max="1541" width="13.5703125" style="3" bestFit="1" customWidth="1"/>
    <col min="1542" max="1542" width="10.28515625" style="3" bestFit="1" customWidth="1"/>
    <col min="1543" max="1543" width="18.140625" style="3" bestFit="1" customWidth="1"/>
    <col min="1544" max="1792" width="9.140625" style="3"/>
    <col min="1793" max="1793" width="5.42578125" style="3" bestFit="1" customWidth="1"/>
    <col min="1794" max="1794" width="67" style="3" bestFit="1" customWidth="1"/>
    <col min="1795" max="1795" width="13.140625" style="3" bestFit="1" customWidth="1"/>
    <col min="1796" max="1796" width="27.42578125" style="3" bestFit="1" customWidth="1"/>
    <col min="1797" max="1797" width="13.5703125" style="3" bestFit="1" customWidth="1"/>
    <col min="1798" max="1798" width="10.28515625" style="3" bestFit="1" customWidth="1"/>
    <col min="1799" max="1799" width="18.140625" style="3" bestFit="1" customWidth="1"/>
    <col min="1800" max="2048" width="9.140625" style="3"/>
    <col min="2049" max="2049" width="5.42578125" style="3" bestFit="1" customWidth="1"/>
    <col min="2050" max="2050" width="67" style="3" bestFit="1" customWidth="1"/>
    <col min="2051" max="2051" width="13.140625" style="3" bestFit="1" customWidth="1"/>
    <col min="2052" max="2052" width="27.42578125" style="3" bestFit="1" customWidth="1"/>
    <col min="2053" max="2053" width="13.5703125" style="3" bestFit="1" customWidth="1"/>
    <col min="2054" max="2054" width="10.28515625" style="3" bestFit="1" customWidth="1"/>
    <col min="2055" max="2055" width="18.140625" style="3" bestFit="1" customWidth="1"/>
    <col min="2056" max="2304" width="9.140625" style="3"/>
    <col min="2305" max="2305" width="5.42578125" style="3" bestFit="1" customWidth="1"/>
    <col min="2306" max="2306" width="67" style="3" bestFit="1" customWidth="1"/>
    <col min="2307" max="2307" width="13.140625" style="3" bestFit="1" customWidth="1"/>
    <col min="2308" max="2308" width="27.42578125" style="3" bestFit="1" customWidth="1"/>
    <col min="2309" max="2309" width="13.5703125" style="3" bestFit="1" customWidth="1"/>
    <col min="2310" max="2310" width="10.28515625" style="3" bestFit="1" customWidth="1"/>
    <col min="2311" max="2311" width="18.140625" style="3" bestFit="1" customWidth="1"/>
    <col min="2312" max="2560" width="9.140625" style="3"/>
    <col min="2561" max="2561" width="5.42578125" style="3" bestFit="1" customWidth="1"/>
    <col min="2562" max="2562" width="67" style="3" bestFit="1" customWidth="1"/>
    <col min="2563" max="2563" width="13.140625" style="3" bestFit="1" customWidth="1"/>
    <col min="2564" max="2564" width="27.42578125" style="3" bestFit="1" customWidth="1"/>
    <col min="2565" max="2565" width="13.5703125" style="3" bestFit="1" customWidth="1"/>
    <col min="2566" max="2566" width="10.28515625" style="3" bestFit="1" customWidth="1"/>
    <col min="2567" max="2567" width="18.140625" style="3" bestFit="1" customWidth="1"/>
    <col min="2568" max="2816" width="9.140625" style="3"/>
    <col min="2817" max="2817" width="5.42578125" style="3" bestFit="1" customWidth="1"/>
    <col min="2818" max="2818" width="67" style="3" bestFit="1" customWidth="1"/>
    <col min="2819" max="2819" width="13.140625" style="3" bestFit="1" customWidth="1"/>
    <col min="2820" max="2820" width="27.42578125" style="3" bestFit="1" customWidth="1"/>
    <col min="2821" max="2821" width="13.5703125" style="3" bestFit="1" customWidth="1"/>
    <col min="2822" max="2822" width="10.28515625" style="3" bestFit="1" customWidth="1"/>
    <col min="2823" max="2823" width="18.140625" style="3" bestFit="1" customWidth="1"/>
    <col min="2824" max="3072" width="9.140625" style="3"/>
    <col min="3073" max="3073" width="5.42578125" style="3" bestFit="1" customWidth="1"/>
    <col min="3074" max="3074" width="67" style="3" bestFit="1" customWidth="1"/>
    <col min="3075" max="3075" width="13.140625" style="3" bestFit="1" customWidth="1"/>
    <col min="3076" max="3076" width="27.42578125" style="3" bestFit="1" customWidth="1"/>
    <col min="3077" max="3077" width="13.5703125" style="3" bestFit="1" customWidth="1"/>
    <col min="3078" max="3078" width="10.28515625" style="3" bestFit="1" customWidth="1"/>
    <col min="3079" max="3079" width="18.140625" style="3" bestFit="1" customWidth="1"/>
    <col min="3080" max="3328" width="9.140625" style="3"/>
    <col min="3329" max="3329" width="5.42578125" style="3" bestFit="1" customWidth="1"/>
    <col min="3330" max="3330" width="67" style="3" bestFit="1" customWidth="1"/>
    <col min="3331" max="3331" width="13.140625" style="3" bestFit="1" customWidth="1"/>
    <col min="3332" max="3332" width="27.42578125" style="3" bestFit="1" customWidth="1"/>
    <col min="3333" max="3333" width="13.5703125" style="3" bestFit="1" customWidth="1"/>
    <col min="3334" max="3334" width="10.28515625" style="3" bestFit="1" customWidth="1"/>
    <col min="3335" max="3335" width="18.140625" style="3" bestFit="1" customWidth="1"/>
    <col min="3336" max="3584" width="9.140625" style="3"/>
    <col min="3585" max="3585" width="5.42578125" style="3" bestFit="1" customWidth="1"/>
    <col min="3586" max="3586" width="67" style="3" bestFit="1" customWidth="1"/>
    <col min="3587" max="3587" width="13.140625" style="3" bestFit="1" customWidth="1"/>
    <col min="3588" max="3588" width="27.42578125" style="3" bestFit="1" customWidth="1"/>
    <col min="3589" max="3589" width="13.5703125" style="3" bestFit="1" customWidth="1"/>
    <col min="3590" max="3590" width="10.28515625" style="3" bestFit="1" customWidth="1"/>
    <col min="3591" max="3591" width="18.140625" style="3" bestFit="1" customWidth="1"/>
    <col min="3592" max="3840" width="9.140625" style="3"/>
    <col min="3841" max="3841" width="5.42578125" style="3" bestFit="1" customWidth="1"/>
    <col min="3842" max="3842" width="67" style="3" bestFit="1" customWidth="1"/>
    <col min="3843" max="3843" width="13.140625" style="3" bestFit="1" customWidth="1"/>
    <col min="3844" max="3844" width="27.42578125" style="3" bestFit="1" customWidth="1"/>
    <col min="3845" max="3845" width="13.5703125" style="3" bestFit="1" customWidth="1"/>
    <col min="3846" max="3846" width="10.28515625" style="3" bestFit="1" customWidth="1"/>
    <col min="3847" max="3847" width="18.140625" style="3" bestFit="1" customWidth="1"/>
    <col min="3848" max="4096" width="9.140625" style="3"/>
    <col min="4097" max="4097" width="5.42578125" style="3" bestFit="1" customWidth="1"/>
    <col min="4098" max="4098" width="67" style="3" bestFit="1" customWidth="1"/>
    <col min="4099" max="4099" width="13.140625" style="3" bestFit="1" customWidth="1"/>
    <col min="4100" max="4100" width="27.42578125" style="3" bestFit="1" customWidth="1"/>
    <col min="4101" max="4101" width="13.5703125" style="3" bestFit="1" customWidth="1"/>
    <col min="4102" max="4102" width="10.28515625" style="3" bestFit="1" customWidth="1"/>
    <col min="4103" max="4103" width="18.140625" style="3" bestFit="1" customWidth="1"/>
    <col min="4104" max="4352" width="9.140625" style="3"/>
    <col min="4353" max="4353" width="5.42578125" style="3" bestFit="1" customWidth="1"/>
    <col min="4354" max="4354" width="67" style="3" bestFit="1" customWidth="1"/>
    <col min="4355" max="4355" width="13.140625" style="3" bestFit="1" customWidth="1"/>
    <col min="4356" max="4356" width="27.42578125" style="3" bestFit="1" customWidth="1"/>
    <col min="4357" max="4357" width="13.5703125" style="3" bestFit="1" customWidth="1"/>
    <col min="4358" max="4358" width="10.28515625" style="3" bestFit="1" customWidth="1"/>
    <col min="4359" max="4359" width="18.140625" style="3" bestFit="1" customWidth="1"/>
    <col min="4360" max="4608" width="9.140625" style="3"/>
    <col min="4609" max="4609" width="5.42578125" style="3" bestFit="1" customWidth="1"/>
    <col min="4610" max="4610" width="67" style="3" bestFit="1" customWidth="1"/>
    <col min="4611" max="4611" width="13.140625" style="3" bestFit="1" customWidth="1"/>
    <col min="4612" max="4612" width="27.42578125" style="3" bestFit="1" customWidth="1"/>
    <col min="4613" max="4613" width="13.5703125" style="3" bestFit="1" customWidth="1"/>
    <col min="4614" max="4614" width="10.28515625" style="3" bestFit="1" customWidth="1"/>
    <col min="4615" max="4615" width="18.140625" style="3" bestFit="1" customWidth="1"/>
    <col min="4616" max="4864" width="9.140625" style="3"/>
    <col min="4865" max="4865" width="5.42578125" style="3" bestFit="1" customWidth="1"/>
    <col min="4866" max="4866" width="67" style="3" bestFit="1" customWidth="1"/>
    <col min="4867" max="4867" width="13.140625" style="3" bestFit="1" customWidth="1"/>
    <col min="4868" max="4868" width="27.42578125" style="3" bestFit="1" customWidth="1"/>
    <col min="4869" max="4869" width="13.5703125" style="3" bestFit="1" customWidth="1"/>
    <col min="4870" max="4870" width="10.28515625" style="3" bestFit="1" customWidth="1"/>
    <col min="4871" max="4871" width="18.140625" style="3" bestFit="1" customWidth="1"/>
    <col min="4872" max="5120" width="9.140625" style="3"/>
    <col min="5121" max="5121" width="5.42578125" style="3" bestFit="1" customWidth="1"/>
    <col min="5122" max="5122" width="67" style="3" bestFit="1" customWidth="1"/>
    <col min="5123" max="5123" width="13.140625" style="3" bestFit="1" customWidth="1"/>
    <col min="5124" max="5124" width="27.42578125" style="3" bestFit="1" customWidth="1"/>
    <col min="5125" max="5125" width="13.5703125" style="3" bestFit="1" customWidth="1"/>
    <col min="5126" max="5126" width="10.28515625" style="3" bestFit="1" customWidth="1"/>
    <col min="5127" max="5127" width="18.140625" style="3" bestFit="1" customWidth="1"/>
    <col min="5128" max="5376" width="9.140625" style="3"/>
    <col min="5377" max="5377" width="5.42578125" style="3" bestFit="1" customWidth="1"/>
    <col min="5378" max="5378" width="67" style="3" bestFit="1" customWidth="1"/>
    <col min="5379" max="5379" width="13.140625" style="3" bestFit="1" customWidth="1"/>
    <col min="5380" max="5380" width="27.42578125" style="3" bestFit="1" customWidth="1"/>
    <col min="5381" max="5381" width="13.5703125" style="3" bestFit="1" customWidth="1"/>
    <col min="5382" max="5382" width="10.28515625" style="3" bestFit="1" customWidth="1"/>
    <col min="5383" max="5383" width="18.140625" style="3" bestFit="1" customWidth="1"/>
    <col min="5384" max="5632" width="9.140625" style="3"/>
    <col min="5633" max="5633" width="5.42578125" style="3" bestFit="1" customWidth="1"/>
    <col min="5634" max="5634" width="67" style="3" bestFit="1" customWidth="1"/>
    <col min="5635" max="5635" width="13.140625" style="3" bestFit="1" customWidth="1"/>
    <col min="5636" max="5636" width="27.42578125" style="3" bestFit="1" customWidth="1"/>
    <col min="5637" max="5637" width="13.5703125" style="3" bestFit="1" customWidth="1"/>
    <col min="5638" max="5638" width="10.28515625" style="3" bestFit="1" customWidth="1"/>
    <col min="5639" max="5639" width="18.140625" style="3" bestFit="1" customWidth="1"/>
    <col min="5640" max="5888" width="9.140625" style="3"/>
    <col min="5889" max="5889" width="5.42578125" style="3" bestFit="1" customWidth="1"/>
    <col min="5890" max="5890" width="67" style="3" bestFit="1" customWidth="1"/>
    <col min="5891" max="5891" width="13.140625" style="3" bestFit="1" customWidth="1"/>
    <col min="5892" max="5892" width="27.42578125" style="3" bestFit="1" customWidth="1"/>
    <col min="5893" max="5893" width="13.5703125" style="3" bestFit="1" customWidth="1"/>
    <col min="5894" max="5894" width="10.28515625" style="3" bestFit="1" customWidth="1"/>
    <col min="5895" max="5895" width="18.140625" style="3" bestFit="1" customWidth="1"/>
    <col min="5896" max="6144" width="9.140625" style="3"/>
    <col min="6145" max="6145" width="5.42578125" style="3" bestFit="1" customWidth="1"/>
    <col min="6146" max="6146" width="67" style="3" bestFit="1" customWidth="1"/>
    <col min="6147" max="6147" width="13.140625" style="3" bestFit="1" customWidth="1"/>
    <col min="6148" max="6148" width="27.42578125" style="3" bestFit="1" customWidth="1"/>
    <col min="6149" max="6149" width="13.5703125" style="3" bestFit="1" customWidth="1"/>
    <col min="6150" max="6150" width="10.28515625" style="3" bestFit="1" customWidth="1"/>
    <col min="6151" max="6151" width="18.140625" style="3" bestFit="1" customWidth="1"/>
    <col min="6152" max="6400" width="9.140625" style="3"/>
    <col min="6401" max="6401" width="5.42578125" style="3" bestFit="1" customWidth="1"/>
    <col min="6402" max="6402" width="67" style="3" bestFit="1" customWidth="1"/>
    <col min="6403" max="6403" width="13.140625" style="3" bestFit="1" customWidth="1"/>
    <col min="6404" max="6404" width="27.42578125" style="3" bestFit="1" customWidth="1"/>
    <col min="6405" max="6405" width="13.5703125" style="3" bestFit="1" customWidth="1"/>
    <col min="6406" max="6406" width="10.28515625" style="3" bestFit="1" customWidth="1"/>
    <col min="6407" max="6407" width="18.140625" style="3" bestFit="1" customWidth="1"/>
    <col min="6408" max="6656" width="9.140625" style="3"/>
    <col min="6657" max="6657" width="5.42578125" style="3" bestFit="1" customWidth="1"/>
    <col min="6658" max="6658" width="67" style="3" bestFit="1" customWidth="1"/>
    <col min="6659" max="6659" width="13.140625" style="3" bestFit="1" customWidth="1"/>
    <col min="6660" max="6660" width="27.42578125" style="3" bestFit="1" customWidth="1"/>
    <col min="6661" max="6661" width="13.5703125" style="3" bestFit="1" customWidth="1"/>
    <col min="6662" max="6662" width="10.28515625" style="3" bestFit="1" customWidth="1"/>
    <col min="6663" max="6663" width="18.140625" style="3" bestFit="1" customWidth="1"/>
    <col min="6664" max="6912" width="9.140625" style="3"/>
    <col min="6913" max="6913" width="5.42578125" style="3" bestFit="1" customWidth="1"/>
    <col min="6914" max="6914" width="67" style="3" bestFit="1" customWidth="1"/>
    <col min="6915" max="6915" width="13.140625" style="3" bestFit="1" customWidth="1"/>
    <col min="6916" max="6916" width="27.42578125" style="3" bestFit="1" customWidth="1"/>
    <col min="6917" max="6917" width="13.5703125" style="3" bestFit="1" customWidth="1"/>
    <col min="6918" max="6918" width="10.28515625" style="3" bestFit="1" customWidth="1"/>
    <col min="6919" max="6919" width="18.140625" style="3" bestFit="1" customWidth="1"/>
    <col min="6920" max="7168" width="9.140625" style="3"/>
    <col min="7169" max="7169" width="5.42578125" style="3" bestFit="1" customWidth="1"/>
    <col min="7170" max="7170" width="67" style="3" bestFit="1" customWidth="1"/>
    <col min="7171" max="7171" width="13.140625" style="3" bestFit="1" customWidth="1"/>
    <col min="7172" max="7172" width="27.42578125" style="3" bestFit="1" customWidth="1"/>
    <col min="7173" max="7173" width="13.5703125" style="3" bestFit="1" customWidth="1"/>
    <col min="7174" max="7174" width="10.28515625" style="3" bestFit="1" customWidth="1"/>
    <col min="7175" max="7175" width="18.140625" style="3" bestFit="1" customWidth="1"/>
    <col min="7176" max="7424" width="9.140625" style="3"/>
    <col min="7425" max="7425" width="5.42578125" style="3" bestFit="1" customWidth="1"/>
    <col min="7426" max="7426" width="67" style="3" bestFit="1" customWidth="1"/>
    <col min="7427" max="7427" width="13.140625" style="3" bestFit="1" customWidth="1"/>
    <col min="7428" max="7428" width="27.42578125" style="3" bestFit="1" customWidth="1"/>
    <col min="7429" max="7429" width="13.5703125" style="3" bestFit="1" customWidth="1"/>
    <col min="7430" max="7430" width="10.28515625" style="3" bestFit="1" customWidth="1"/>
    <col min="7431" max="7431" width="18.140625" style="3" bestFit="1" customWidth="1"/>
    <col min="7432" max="7680" width="9.140625" style="3"/>
    <col min="7681" max="7681" width="5.42578125" style="3" bestFit="1" customWidth="1"/>
    <col min="7682" max="7682" width="67" style="3" bestFit="1" customWidth="1"/>
    <col min="7683" max="7683" width="13.140625" style="3" bestFit="1" customWidth="1"/>
    <col min="7684" max="7684" width="27.42578125" style="3" bestFit="1" customWidth="1"/>
    <col min="7685" max="7685" width="13.5703125" style="3" bestFit="1" customWidth="1"/>
    <col min="7686" max="7686" width="10.28515625" style="3" bestFit="1" customWidth="1"/>
    <col min="7687" max="7687" width="18.140625" style="3" bestFit="1" customWidth="1"/>
    <col min="7688" max="7936" width="9.140625" style="3"/>
    <col min="7937" max="7937" width="5.42578125" style="3" bestFit="1" customWidth="1"/>
    <col min="7938" max="7938" width="67" style="3" bestFit="1" customWidth="1"/>
    <col min="7939" max="7939" width="13.140625" style="3" bestFit="1" customWidth="1"/>
    <col min="7940" max="7940" width="27.42578125" style="3" bestFit="1" customWidth="1"/>
    <col min="7941" max="7941" width="13.5703125" style="3" bestFit="1" customWidth="1"/>
    <col min="7942" max="7942" width="10.28515625" style="3" bestFit="1" customWidth="1"/>
    <col min="7943" max="7943" width="18.140625" style="3" bestFit="1" customWidth="1"/>
    <col min="7944" max="8192" width="9.140625" style="3"/>
    <col min="8193" max="8193" width="5.42578125" style="3" bestFit="1" customWidth="1"/>
    <col min="8194" max="8194" width="67" style="3" bestFit="1" customWidth="1"/>
    <col min="8195" max="8195" width="13.140625" style="3" bestFit="1" customWidth="1"/>
    <col min="8196" max="8196" width="27.42578125" style="3" bestFit="1" customWidth="1"/>
    <col min="8197" max="8197" width="13.5703125" style="3" bestFit="1" customWidth="1"/>
    <col min="8198" max="8198" width="10.28515625" style="3" bestFit="1" customWidth="1"/>
    <col min="8199" max="8199" width="18.140625" style="3" bestFit="1" customWidth="1"/>
    <col min="8200" max="8448" width="9.140625" style="3"/>
    <col min="8449" max="8449" width="5.42578125" style="3" bestFit="1" customWidth="1"/>
    <col min="8450" max="8450" width="67" style="3" bestFit="1" customWidth="1"/>
    <col min="8451" max="8451" width="13.140625" style="3" bestFit="1" customWidth="1"/>
    <col min="8452" max="8452" width="27.42578125" style="3" bestFit="1" customWidth="1"/>
    <col min="8453" max="8453" width="13.5703125" style="3" bestFit="1" customWidth="1"/>
    <col min="8454" max="8454" width="10.28515625" style="3" bestFit="1" customWidth="1"/>
    <col min="8455" max="8455" width="18.140625" style="3" bestFit="1" customWidth="1"/>
    <col min="8456" max="8704" width="9.140625" style="3"/>
    <col min="8705" max="8705" width="5.42578125" style="3" bestFit="1" customWidth="1"/>
    <col min="8706" max="8706" width="67" style="3" bestFit="1" customWidth="1"/>
    <col min="8707" max="8707" width="13.140625" style="3" bestFit="1" customWidth="1"/>
    <col min="8708" max="8708" width="27.42578125" style="3" bestFit="1" customWidth="1"/>
    <col min="8709" max="8709" width="13.5703125" style="3" bestFit="1" customWidth="1"/>
    <col min="8710" max="8710" width="10.28515625" style="3" bestFit="1" customWidth="1"/>
    <col min="8711" max="8711" width="18.140625" style="3" bestFit="1" customWidth="1"/>
    <col min="8712" max="8960" width="9.140625" style="3"/>
    <col min="8961" max="8961" width="5.42578125" style="3" bestFit="1" customWidth="1"/>
    <col min="8962" max="8962" width="67" style="3" bestFit="1" customWidth="1"/>
    <col min="8963" max="8963" width="13.140625" style="3" bestFit="1" customWidth="1"/>
    <col min="8964" max="8964" width="27.42578125" style="3" bestFit="1" customWidth="1"/>
    <col min="8965" max="8965" width="13.5703125" style="3" bestFit="1" customWidth="1"/>
    <col min="8966" max="8966" width="10.28515625" style="3" bestFit="1" customWidth="1"/>
    <col min="8967" max="8967" width="18.140625" style="3" bestFit="1" customWidth="1"/>
    <col min="8968" max="9216" width="9.140625" style="3"/>
    <col min="9217" max="9217" width="5.42578125" style="3" bestFit="1" customWidth="1"/>
    <col min="9218" max="9218" width="67" style="3" bestFit="1" customWidth="1"/>
    <col min="9219" max="9219" width="13.140625" style="3" bestFit="1" customWidth="1"/>
    <col min="9220" max="9220" width="27.42578125" style="3" bestFit="1" customWidth="1"/>
    <col min="9221" max="9221" width="13.5703125" style="3" bestFit="1" customWidth="1"/>
    <col min="9222" max="9222" width="10.28515625" style="3" bestFit="1" customWidth="1"/>
    <col min="9223" max="9223" width="18.140625" style="3" bestFit="1" customWidth="1"/>
    <col min="9224" max="9472" width="9.140625" style="3"/>
    <col min="9473" max="9473" width="5.42578125" style="3" bestFit="1" customWidth="1"/>
    <col min="9474" max="9474" width="67" style="3" bestFit="1" customWidth="1"/>
    <col min="9475" max="9475" width="13.140625" style="3" bestFit="1" customWidth="1"/>
    <col min="9476" max="9476" width="27.42578125" style="3" bestFit="1" customWidth="1"/>
    <col min="9477" max="9477" width="13.5703125" style="3" bestFit="1" customWidth="1"/>
    <col min="9478" max="9478" width="10.28515625" style="3" bestFit="1" customWidth="1"/>
    <col min="9479" max="9479" width="18.140625" style="3" bestFit="1" customWidth="1"/>
    <col min="9480" max="9728" width="9.140625" style="3"/>
    <col min="9729" max="9729" width="5.42578125" style="3" bestFit="1" customWidth="1"/>
    <col min="9730" max="9730" width="67" style="3" bestFit="1" customWidth="1"/>
    <col min="9731" max="9731" width="13.140625" style="3" bestFit="1" customWidth="1"/>
    <col min="9732" max="9732" width="27.42578125" style="3" bestFit="1" customWidth="1"/>
    <col min="9733" max="9733" width="13.5703125" style="3" bestFit="1" customWidth="1"/>
    <col min="9734" max="9734" width="10.28515625" style="3" bestFit="1" customWidth="1"/>
    <col min="9735" max="9735" width="18.140625" style="3" bestFit="1" customWidth="1"/>
    <col min="9736" max="9984" width="9.140625" style="3"/>
    <col min="9985" max="9985" width="5.42578125" style="3" bestFit="1" customWidth="1"/>
    <col min="9986" max="9986" width="67" style="3" bestFit="1" customWidth="1"/>
    <col min="9987" max="9987" width="13.140625" style="3" bestFit="1" customWidth="1"/>
    <col min="9988" max="9988" width="27.42578125" style="3" bestFit="1" customWidth="1"/>
    <col min="9989" max="9989" width="13.5703125" style="3" bestFit="1" customWidth="1"/>
    <col min="9990" max="9990" width="10.28515625" style="3" bestFit="1" customWidth="1"/>
    <col min="9991" max="9991" width="18.140625" style="3" bestFit="1" customWidth="1"/>
    <col min="9992" max="10240" width="9.140625" style="3"/>
    <col min="10241" max="10241" width="5.42578125" style="3" bestFit="1" customWidth="1"/>
    <col min="10242" max="10242" width="67" style="3" bestFit="1" customWidth="1"/>
    <col min="10243" max="10243" width="13.140625" style="3" bestFit="1" customWidth="1"/>
    <col min="10244" max="10244" width="27.42578125" style="3" bestFit="1" customWidth="1"/>
    <col min="10245" max="10245" width="13.5703125" style="3" bestFit="1" customWidth="1"/>
    <col min="10246" max="10246" width="10.28515625" style="3" bestFit="1" customWidth="1"/>
    <col min="10247" max="10247" width="18.140625" style="3" bestFit="1" customWidth="1"/>
    <col min="10248" max="10496" width="9.140625" style="3"/>
    <col min="10497" max="10497" width="5.42578125" style="3" bestFit="1" customWidth="1"/>
    <col min="10498" max="10498" width="67" style="3" bestFit="1" customWidth="1"/>
    <col min="10499" max="10499" width="13.140625" style="3" bestFit="1" customWidth="1"/>
    <col min="10500" max="10500" width="27.42578125" style="3" bestFit="1" customWidth="1"/>
    <col min="10501" max="10501" width="13.5703125" style="3" bestFit="1" customWidth="1"/>
    <col min="10502" max="10502" width="10.28515625" style="3" bestFit="1" customWidth="1"/>
    <col min="10503" max="10503" width="18.140625" style="3" bestFit="1" customWidth="1"/>
    <col min="10504" max="10752" width="9.140625" style="3"/>
    <col min="10753" max="10753" width="5.42578125" style="3" bestFit="1" customWidth="1"/>
    <col min="10754" max="10754" width="67" style="3" bestFit="1" customWidth="1"/>
    <col min="10755" max="10755" width="13.140625" style="3" bestFit="1" customWidth="1"/>
    <col min="10756" max="10756" width="27.42578125" style="3" bestFit="1" customWidth="1"/>
    <col min="10757" max="10757" width="13.5703125" style="3" bestFit="1" customWidth="1"/>
    <col min="10758" max="10758" width="10.28515625" style="3" bestFit="1" customWidth="1"/>
    <col min="10759" max="10759" width="18.140625" style="3" bestFit="1" customWidth="1"/>
    <col min="10760" max="11008" width="9.140625" style="3"/>
    <col min="11009" max="11009" width="5.42578125" style="3" bestFit="1" customWidth="1"/>
    <col min="11010" max="11010" width="67" style="3" bestFit="1" customWidth="1"/>
    <col min="11011" max="11011" width="13.140625" style="3" bestFit="1" customWidth="1"/>
    <col min="11012" max="11012" width="27.42578125" style="3" bestFit="1" customWidth="1"/>
    <col min="11013" max="11013" width="13.5703125" style="3" bestFit="1" customWidth="1"/>
    <col min="11014" max="11014" width="10.28515625" style="3" bestFit="1" customWidth="1"/>
    <col min="11015" max="11015" width="18.140625" style="3" bestFit="1" customWidth="1"/>
    <col min="11016" max="11264" width="9.140625" style="3"/>
    <col min="11265" max="11265" width="5.42578125" style="3" bestFit="1" customWidth="1"/>
    <col min="11266" max="11266" width="67" style="3" bestFit="1" customWidth="1"/>
    <col min="11267" max="11267" width="13.140625" style="3" bestFit="1" customWidth="1"/>
    <col min="11268" max="11268" width="27.42578125" style="3" bestFit="1" customWidth="1"/>
    <col min="11269" max="11269" width="13.5703125" style="3" bestFit="1" customWidth="1"/>
    <col min="11270" max="11270" width="10.28515625" style="3" bestFit="1" customWidth="1"/>
    <col min="11271" max="11271" width="18.140625" style="3" bestFit="1" customWidth="1"/>
    <col min="11272" max="11520" width="9.140625" style="3"/>
    <col min="11521" max="11521" width="5.42578125" style="3" bestFit="1" customWidth="1"/>
    <col min="11522" max="11522" width="67" style="3" bestFit="1" customWidth="1"/>
    <col min="11523" max="11523" width="13.140625" style="3" bestFit="1" customWidth="1"/>
    <col min="11524" max="11524" width="27.42578125" style="3" bestFit="1" customWidth="1"/>
    <col min="11525" max="11525" width="13.5703125" style="3" bestFit="1" customWidth="1"/>
    <col min="11526" max="11526" width="10.28515625" style="3" bestFit="1" customWidth="1"/>
    <col min="11527" max="11527" width="18.140625" style="3" bestFit="1" customWidth="1"/>
    <col min="11528" max="11776" width="9.140625" style="3"/>
    <col min="11777" max="11777" width="5.42578125" style="3" bestFit="1" customWidth="1"/>
    <col min="11778" max="11778" width="67" style="3" bestFit="1" customWidth="1"/>
    <col min="11779" max="11779" width="13.140625" style="3" bestFit="1" customWidth="1"/>
    <col min="11780" max="11780" width="27.42578125" style="3" bestFit="1" customWidth="1"/>
    <col min="11781" max="11781" width="13.5703125" style="3" bestFit="1" customWidth="1"/>
    <col min="11782" max="11782" width="10.28515625" style="3" bestFit="1" customWidth="1"/>
    <col min="11783" max="11783" width="18.140625" style="3" bestFit="1" customWidth="1"/>
    <col min="11784" max="12032" width="9.140625" style="3"/>
    <col min="12033" max="12033" width="5.42578125" style="3" bestFit="1" customWidth="1"/>
    <col min="12034" max="12034" width="67" style="3" bestFit="1" customWidth="1"/>
    <col min="12035" max="12035" width="13.140625" style="3" bestFit="1" customWidth="1"/>
    <col min="12036" max="12036" width="27.42578125" style="3" bestFit="1" customWidth="1"/>
    <col min="12037" max="12037" width="13.5703125" style="3" bestFit="1" customWidth="1"/>
    <col min="12038" max="12038" width="10.28515625" style="3" bestFit="1" customWidth="1"/>
    <col min="12039" max="12039" width="18.140625" style="3" bestFit="1" customWidth="1"/>
    <col min="12040" max="12288" width="9.140625" style="3"/>
    <col min="12289" max="12289" width="5.42578125" style="3" bestFit="1" customWidth="1"/>
    <col min="12290" max="12290" width="67" style="3" bestFit="1" customWidth="1"/>
    <col min="12291" max="12291" width="13.140625" style="3" bestFit="1" customWidth="1"/>
    <col min="12292" max="12292" width="27.42578125" style="3" bestFit="1" customWidth="1"/>
    <col min="12293" max="12293" width="13.5703125" style="3" bestFit="1" customWidth="1"/>
    <col min="12294" max="12294" width="10.28515625" style="3" bestFit="1" customWidth="1"/>
    <col min="12295" max="12295" width="18.140625" style="3" bestFit="1" customWidth="1"/>
    <col min="12296" max="12544" width="9.140625" style="3"/>
    <col min="12545" max="12545" width="5.42578125" style="3" bestFit="1" customWidth="1"/>
    <col min="12546" max="12546" width="67" style="3" bestFit="1" customWidth="1"/>
    <col min="12547" max="12547" width="13.140625" style="3" bestFit="1" customWidth="1"/>
    <col min="12548" max="12548" width="27.42578125" style="3" bestFit="1" customWidth="1"/>
    <col min="12549" max="12549" width="13.5703125" style="3" bestFit="1" customWidth="1"/>
    <col min="12550" max="12550" width="10.28515625" style="3" bestFit="1" customWidth="1"/>
    <col min="12551" max="12551" width="18.140625" style="3" bestFit="1" customWidth="1"/>
    <col min="12552" max="12800" width="9.140625" style="3"/>
    <col min="12801" max="12801" width="5.42578125" style="3" bestFit="1" customWidth="1"/>
    <col min="12802" max="12802" width="67" style="3" bestFit="1" customWidth="1"/>
    <col min="12803" max="12803" width="13.140625" style="3" bestFit="1" customWidth="1"/>
    <col min="12804" max="12804" width="27.42578125" style="3" bestFit="1" customWidth="1"/>
    <col min="12805" max="12805" width="13.5703125" style="3" bestFit="1" customWidth="1"/>
    <col min="12806" max="12806" width="10.28515625" style="3" bestFit="1" customWidth="1"/>
    <col min="12807" max="12807" width="18.140625" style="3" bestFit="1" customWidth="1"/>
    <col min="12808" max="13056" width="9.140625" style="3"/>
    <col min="13057" max="13057" width="5.42578125" style="3" bestFit="1" customWidth="1"/>
    <col min="13058" max="13058" width="67" style="3" bestFit="1" customWidth="1"/>
    <col min="13059" max="13059" width="13.140625" style="3" bestFit="1" customWidth="1"/>
    <col min="13060" max="13060" width="27.42578125" style="3" bestFit="1" customWidth="1"/>
    <col min="13061" max="13061" width="13.5703125" style="3" bestFit="1" customWidth="1"/>
    <col min="13062" max="13062" width="10.28515625" style="3" bestFit="1" customWidth="1"/>
    <col min="13063" max="13063" width="18.140625" style="3" bestFit="1" customWidth="1"/>
    <col min="13064" max="13312" width="9.140625" style="3"/>
    <col min="13313" max="13313" width="5.42578125" style="3" bestFit="1" customWidth="1"/>
    <col min="13314" max="13314" width="67" style="3" bestFit="1" customWidth="1"/>
    <col min="13315" max="13315" width="13.140625" style="3" bestFit="1" customWidth="1"/>
    <col min="13316" max="13316" width="27.42578125" style="3" bestFit="1" customWidth="1"/>
    <col min="13317" max="13317" width="13.5703125" style="3" bestFit="1" customWidth="1"/>
    <col min="13318" max="13318" width="10.28515625" style="3" bestFit="1" customWidth="1"/>
    <col min="13319" max="13319" width="18.140625" style="3" bestFit="1" customWidth="1"/>
    <col min="13320" max="13568" width="9.140625" style="3"/>
    <col min="13569" max="13569" width="5.42578125" style="3" bestFit="1" customWidth="1"/>
    <col min="13570" max="13570" width="67" style="3" bestFit="1" customWidth="1"/>
    <col min="13571" max="13571" width="13.140625" style="3" bestFit="1" customWidth="1"/>
    <col min="13572" max="13572" width="27.42578125" style="3" bestFit="1" customWidth="1"/>
    <col min="13573" max="13573" width="13.5703125" style="3" bestFit="1" customWidth="1"/>
    <col min="13574" max="13574" width="10.28515625" style="3" bestFit="1" customWidth="1"/>
    <col min="13575" max="13575" width="18.140625" style="3" bestFit="1" customWidth="1"/>
    <col min="13576" max="13824" width="9.140625" style="3"/>
    <col min="13825" max="13825" width="5.42578125" style="3" bestFit="1" customWidth="1"/>
    <col min="13826" max="13826" width="67" style="3" bestFit="1" customWidth="1"/>
    <col min="13827" max="13827" width="13.140625" style="3" bestFit="1" customWidth="1"/>
    <col min="13828" max="13828" width="27.42578125" style="3" bestFit="1" customWidth="1"/>
    <col min="13829" max="13829" width="13.5703125" style="3" bestFit="1" customWidth="1"/>
    <col min="13830" max="13830" width="10.28515625" style="3" bestFit="1" customWidth="1"/>
    <col min="13831" max="13831" width="18.140625" style="3" bestFit="1" customWidth="1"/>
    <col min="13832" max="14080" width="9.140625" style="3"/>
    <col min="14081" max="14081" width="5.42578125" style="3" bestFit="1" customWidth="1"/>
    <col min="14082" max="14082" width="67" style="3" bestFit="1" customWidth="1"/>
    <col min="14083" max="14083" width="13.140625" style="3" bestFit="1" customWidth="1"/>
    <col min="14084" max="14084" width="27.42578125" style="3" bestFit="1" customWidth="1"/>
    <col min="14085" max="14085" width="13.5703125" style="3" bestFit="1" customWidth="1"/>
    <col min="14086" max="14086" width="10.28515625" style="3" bestFit="1" customWidth="1"/>
    <col min="14087" max="14087" width="18.140625" style="3" bestFit="1" customWidth="1"/>
    <col min="14088" max="14336" width="9.140625" style="3"/>
    <col min="14337" max="14337" width="5.42578125" style="3" bestFit="1" customWidth="1"/>
    <col min="14338" max="14338" width="67" style="3" bestFit="1" customWidth="1"/>
    <col min="14339" max="14339" width="13.140625" style="3" bestFit="1" customWidth="1"/>
    <col min="14340" max="14340" width="27.42578125" style="3" bestFit="1" customWidth="1"/>
    <col min="14341" max="14341" width="13.5703125" style="3" bestFit="1" customWidth="1"/>
    <col min="14342" max="14342" width="10.28515625" style="3" bestFit="1" customWidth="1"/>
    <col min="14343" max="14343" width="18.140625" style="3" bestFit="1" customWidth="1"/>
    <col min="14344" max="14592" width="9.140625" style="3"/>
    <col min="14593" max="14593" width="5.42578125" style="3" bestFit="1" customWidth="1"/>
    <col min="14594" max="14594" width="67" style="3" bestFit="1" customWidth="1"/>
    <col min="14595" max="14595" width="13.140625" style="3" bestFit="1" customWidth="1"/>
    <col min="14596" max="14596" width="27.42578125" style="3" bestFit="1" customWidth="1"/>
    <col min="14597" max="14597" width="13.5703125" style="3" bestFit="1" customWidth="1"/>
    <col min="14598" max="14598" width="10.28515625" style="3" bestFit="1" customWidth="1"/>
    <col min="14599" max="14599" width="18.140625" style="3" bestFit="1" customWidth="1"/>
    <col min="14600" max="14848" width="9.140625" style="3"/>
    <col min="14849" max="14849" width="5.42578125" style="3" bestFit="1" customWidth="1"/>
    <col min="14850" max="14850" width="67" style="3" bestFit="1" customWidth="1"/>
    <col min="14851" max="14851" width="13.140625" style="3" bestFit="1" customWidth="1"/>
    <col min="14852" max="14852" width="27.42578125" style="3" bestFit="1" customWidth="1"/>
    <col min="14853" max="14853" width="13.5703125" style="3" bestFit="1" customWidth="1"/>
    <col min="14854" max="14854" width="10.28515625" style="3" bestFit="1" customWidth="1"/>
    <col min="14855" max="14855" width="18.140625" style="3" bestFit="1" customWidth="1"/>
    <col min="14856" max="15104" width="9.140625" style="3"/>
    <col min="15105" max="15105" width="5.42578125" style="3" bestFit="1" customWidth="1"/>
    <col min="15106" max="15106" width="67" style="3" bestFit="1" customWidth="1"/>
    <col min="15107" max="15107" width="13.140625" style="3" bestFit="1" customWidth="1"/>
    <col min="15108" max="15108" width="27.42578125" style="3" bestFit="1" customWidth="1"/>
    <col min="15109" max="15109" width="13.5703125" style="3" bestFit="1" customWidth="1"/>
    <col min="15110" max="15110" width="10.28515625" style="3" bestFit="1" customWidth="1"/>
    <col min="15111" max="15111" width="18.140625" style="3" bestFit="1" customWidth="1"/>
    <col min="15112" max="15360" width="9.140625" style="3"/>
    <col min="15361" max="15361" width="5.42578125" style="3" bestFit="1" customWidth="1"/>
    <col min="15362" max="15362" width="67" style="3" bestFit="1" customWidth="1"/>
    <col min="15363" max="15363" width="13.140625" style="3" bestFit="1" customWidth="1"/>
    <col min="15364" max="15364" width="27.42578125" style="3" bestFit="1" customWidth="1"/>
    <col min="15365" max="15365" width="13.5703125" style="3" bestFit="1" customWidth="1"/>
    <col min="15366" max="15366" width="10.28515625" style="3" bestFit="1" customWidth="1"/>
    <col min="15367" max="15367" width="18.140625" style="3" bestFit="1" customWidth="1"/>
    <col min="15368" max="15616" width="9.140625" style="3"/>
    <col min="15617" max="15617" width="5.42578125" style="3" bestFit="1" customWidth="1"/>
    <col min="15618" max="15618" width="67" style="3" bestFit="1" customWidth="1"/>
    <col min="15619" max="15619" width="13.140625" style="3" bestFit="1" customWidth="1"/>
    <col min="15620" max="15620" width="27.42578125" style="3" bestFit="1" customWidth="1"/>
    <col min="15621" max="15621" width="13.5703125" style="3" bestFit="1" customWidth="1"/>
    <col min="15622" max="15622" width="10.28515625" style="3" bestFit="1" customWidth="1"/>
    <col min="15623" max="15623" width="18.140625" style="3" bestFit="1" customWidth="1"/>
    <col min="15624" max="15872" width="9.140625" style="3"/>
    <col min="15873" max="15873" width="5.42578125" style="3" bestFit="1" customWidth="1"/>
    <col min="15874" max="15874" width="67" style="3" bestFit="1" customWidth="1"/>
    <col min="15875" max="15875" width="13.140625" style="3" bestFit="1" customWidth="1"/>
    <col min="15876" max="15876" width="27.42578125" style="3" bestFit="1" customWidth="1"/>
    <col min="15877" max="15877" width="13.5703125" style="3" bestFit="1" customWidth="1"/>
    <col min="15878" max="15878" width="10.28515625" style="3" bestFit="1" customWidth="1"/>
    <col min="15879" max="15879" width="18.140625" style="3" bestFit="1" customWidth="1"/>
    <col min="15880" max="16128" width="9.140625" style="3"/>
    <col min="16129" max="16129" width="5.42578125" style="3" bestFit="1" customWidth="1"/>
    <col min="16130" max="16130" width="67" style="3" bestFit="1" customWidth="1"/>
    <col min="16131" max="16131" width="13.140625" style="3" bestFit="1" customWidth="1"/>
    <col min="16132" max="16132" width="27.42578125" style="3" bestFit="1" customWidth="1"/>
    <col min="16133" max="16133" width="13.5703125" style="3" bestFit="1" customWidth="1"/>
    <col min="16134" max="16134" width="10.28515625" style="3" bestFit="1" customWidth="1"/>
    <col min="16135" max="16135" width="18.140625" style="3" bestFit="1" customWidth="1"/>
    <col min="16136" max="16384" width="9.140625" style="3"/>
  </cols>
  <sheetData>
    <row r="1" spans="1:9">
      <c r="A1" s="1" t="s">
        <v>0</v>
      </c>
      <c r="B1" s="263" t="s">
        <v>1720</v>
      </c>
      <c r="C1" s="263"/>
      <c r="D1" s="263"/>
      <c r="E1" s="263"/>
    </row>
    <row r="2" spans="1:9" ht="13.5" thickBot="1"/>
    <row r="3" spans="1:9" ht="15">
      <c r="B3" s="69" t="s">
        <v>2470</v>
      </c>
      <c r="C3" s="282"/>
    </row>
    <row r="4" spans="1:9" ht="15">
      <c r="B4" s="70" t="s">
        <v>2471</v>
      </c>
      <c r="C4" s="283"/>
    </row>
    <row r="5" spans="1:9" ht="15">
      <c r="B5" s="73"/>
      <c r="C5" s="283"/>
    </row>
    <row r="6" spans="1:9" ht="15">
      <c r="B6" s="70" t="s">
        <v>2381</v>
      </c>
      <c r="C6" s="283"/>
    </row>
    <row r="7" spans="1:9" ht="15">
      <c r="B7" s="70" t="s">
        <v>2394</v>
      </c>
      <c r="C7" s="283"/>
    </row>
    <row r="8" spans="1:9" ht="30.75" thickBot="1">
      <c r="B8" s="72" t="s">
        <v>2472</v>
      </c>
      <c r="C8" s="284"/>
    </row>
    <row r="10" spans="1:9">
      <c r="B10" s="3" t="s">
        <v>2</v>
      </c>
    </row>
    <row r="12" spans="1:9">
      <c r="B12" s="5" t="s">
        <v>3</v>
      </c>
      <c r="C12" s="15" t="s">
        <v>4</v>
      </c>
      <c r="D12" s="5" t="s">
        <v>5</v>
      </c>
      <c r="E12" s="5" t="s">
        <v>6</v>
      </c>
      <c r="F12" s="7" t="s">
        <v>7</v>
      </c>
      <c r="G12" s="7" t="s">
        <v>8</v>
      </c>
      <c r="H12" s="7" t="s">
        <v>9</v>
      </c>
      <c r="I12" s="8" t="s">
        <v>10</v>
      </c>
    </row>
    <row r="13" spans="1:9">
      <c r="B13" s="8" t="s">
        <v>11</v>
      </c>
    </row>
    <row r="14" spans="1:9">
      <c r="B14" s="8" t="s">
        <v>12</v>
      </c>
    </row>
    <row r="15" spans="1:9">
      <c r="B15" s="3" t="s">
        <v>1573</v>
      </c>
      <c r="C15" s="14" t="s">
        <v>13</v>
      </c>
      <c r="D15" s="3" t="s">
        <v>16</v>
      </c>
      <c r="E15" s="3" t="s">
        <v>17</v>
      </c>
      <c r="F15" s="2">
        <v>31195</v>
      </c>
      <c r="G15" s="2">
        <v>650.05999999999995</v>
      </c>
      <c r="H15" s="2">
        <v>12.52</v>
      </c>
    </row>
    <row r="16" spans="1:9">
      <c r="B16" s="3" t="s">
        <v>261</v>
      </c>
      <c r="C16" s="14" t="s">
        <v>13</v>
      </c>
      <c r="D16" s="3" t="s">
        <v>14</v>
      </c>
      <c r="E16" s="3" t="s">
        <v>18</v>
      </c>
      <c r="F16" s="2">
        <v>39693</v>
      </c>
      <c r="G16" s="2">
        <v>609.03</v>
      </c>
      <c r="H16" s="2">
        <v>11.73</v>
      </c>
    </row>
    <row r="17" spans="2:8">
      <c r="B17" s="3" t="s">
        <v>1571</v>
      </c>
      <c r="C17" s="14" t="s">
        <v>13</v>
      </c>
      <c r="D17" s="3" t="s">
        <v>21</v>
      </c>
      <c r="E17" s="3" t="s">
        <v>23</v>
      </c>
      <c r="F17" s="2">
        <v>36027</v>
      </c>
      <c r="G17" s="2">
        <v>451.18</v>
      </c>
      <c r="H17" s="2">
        <v>8.69</v>
      </c>
    </row>
    <row r="18" spans="2:8">
      <c r="B18" s="3" t="s">
        <v>2015</v>
      </c>
      <c r="C18" s="14" t="s">
        <v>13</v>
      </c>
      <c r="D18" s="3" t="s">
        <v>26</v>
      </c>
      <c r="E18" s="3" t="s">
        <v>27</v>
      </c>
      <c r="F18" s="2">
        <v>17477</v>
      </c>
      <c r="G18" s="2">
        <v>443.75</v>
      </c>
      <c r="H18" s="2">
        <v>8.5500000000000007</v>
      </c>
    </row>
    <row r="19" spans="2:8">
      <c r="B19" s="3" t="s">
        <v>1572</v>
      </c>
      <c r="C19" s="14" t="s">
        <v>13</v>
      </c>
      <c r="D19" s="3" t="s">
        <v>14</v>
      </c>
      <c r="E19" s="3" t="s">
        <v>15</v>
      </c>
      <c r="F19" s="2">
        <v>66871</v>
      </c>
      <c r="G19" s="2">
        <v>399.62</v>
      </c>
      <c r="H19" s="2">
        <v>7.7</v>
      </c>
    </row>
    <row r="20" spans="2:8">
      <c r="B20" s="3" t="s">
        <v>1562</v>
      </c>
      <c r="C20" s="14" t="s">
        <v>13</v>
      </c>
      <c r="D20" s="3" t="s">
        <v>21</v>
      </c>
      <c r="E20" s="3" t="s">
        <v>22</v>
      </c>
      <c r="F20" s="2">
        <v>10134</v>
      </c>
      <c r="G20" s="2">
        <v>293.49</v>
      </c>
      <c r="H20" s="2">
        <v>5.65</v>
      </c>
    </row>
    <row r="21" spans="2:8">
      <c r="B21" s="3" t="s">
        <v>2089</v>
      </c>
      <c r="C21" s="14" t="s">
        <v>13</v>
      </c>
      <c r="D21" s="3" t="s">
        <v>14</v>
      </c>
      <c r="E21" s="3" t="s">
        <v>35</v>
      </c>
      <c r="F21" s="2">
        <v>12581</v>
      </c>
      <c r="G21" s="2">
        <v>224.24</v>
      </c>
      <c r="H21" s="2">
        <v>4.32</v>
      </c>
    </row>
    <row r="22" spans="2:8">
      <c r="B22" s="3" t="s">
        <v>1570</v>
      </c>
      <c r="C22" s="14" t="s">
        <v>13</v>
      </c>
      <c r="D22" s="3" t="s">
        <v>14</v>
      </c>
      <c r="E22" s="3" t="s">
        <v>184</v>
      </c>
      <c r="F22" s="2">
        <v>25587</v>
      </c>
      <c r="G22" s="2">
        <v>185.43</v>
      </c>
      <c r="H22" s="2">
        <v>3.57</v>
      </c>
    </row>
    <row r="23" spans="2:8">
      <c r="B23" s="3" t="s">
        <v>1561</v>
      </c>
      <c r="C23" s="14" t="s">
        <v>13</v>
      </c>
      <c r="D23" s="3" t="s">
        <v>28</v>
      </c>
      <c r="E23" s="3" t="s">
        <v>36</v>
      </c>
      <c r="F23" s="2">
        <v>8622</v>
      </c>
      <c r="G23" s="2">
        <v>183.83</v>
      </c>
      <c r="H23" s="2">
        <v>3.54</v>
      </c>
    </row>
    <row r="24" spans="2:8">
      <c r="B24" s="3" t="s">
        <v>1569</v>
      </c>
      <c r="C24" s="14" t="s">
        <v>13</v>
      </c>
      <c r="D24" s="3" t="s">
        <v>28</v>
      </c>
      <c r="E24" s="3" t="s">
        <v>34</v>
      </c>
      <c r="F24" s="2">
        <v>83778</v>
      </c>
      <c r="G24" s="2">
        <v>170.95</v>
      </c>
      <c r="H24" s="2">
        <v>3.29</v>
      </c>
    </row>
    <row r="25" spans="2:8">
      <c r="B25" s="3" t="s">
        <v>2014</v>
      </c>
      <c r="C25" s="14" t="s">
        <v>13</v>
      </c>
      <c r="D25" s="3" t="s">
        <v>39</v>
      </c>
      <c r="E25" s="3" t="s">
        <v>40</v>
      </c>
      <c r="F25" s="2">
        <v>11672</v>
      </c>
      <c r="G25" s="2">
        <v>168.34</v>
      </c>
      <c r="H25" s="2">
        <v>3.24</v>
      </c>
    </row>
    <row r="26" spans="2:8">
      <c r="B26" s="3" t="s">
        <v>19</v>
      </c>
      <c r="C26" s="14" t="s">
        <v>13</v>
      </c>
      <c r="D26" s="3" t="s">
        <v>14</v>
      </c>
      <c r="E26" s="3" t="s">
        <v>20</v>
      </c>
      <c r="F26" s="2">
        <v>36333</v>
      </c>
      <c r="G26" s="2">
        <v>141.77000000000001</v>
      </c>
      <c r="H26" s="2">
        <v>2.73</v>
      </c>
    </row>
    <row r="27" spans="2:8">
      <c r="B27" s="3" t="s">
        <v>2351</v>
      </c>
      <c r="C27" s="14" t="s">
        <v>13</v>
      </c>
      <c r="D27" s="3" t="s">
        <v>26</v>
      </c>
      <c r="E27" s="3" t="s">
        <v>1719</v>
      </c>
      <c r="F27" s="2">
        <v>2513</v>
      </c>
      <c r="G27" s="2">
        <v>131.63999999999999</v>
      </c>
      <c r="H27" s="2">
        <v>2.54</v>
      </c>
    </row>
    <row r="28" spans="2:8">
      <c r="B28" s="3" t="s">
        <v>1545</v>
      </c>
      <c r="C28" s="14" t="s">
        <v>13</v>
      </c>
      <c r="D28" s="3" t="s">
        <v>24</v>
      </c>
      <c r="E28" s="3" t="s">
        <v>25</v>
      </c>
      <c r="F28" s="2">
        <v>23105</v>
      </c>
      <c r="G28" s="2">
        <v>128.72</v>
      </c>
      <c r="H28" s="2">
        <v>2.48</v>
      </c>
    </row>
    <row r="29" spans="2:8">
      <c r="B29" s="3" t="s">
        <v>2016</v>
      </c>
      <c r="C29" s="14" t="s">
        <v>13</v>
      </c>
      <c r="D29" s="3" t="s">
        <v>28</v>
      </c>
      <c r="E29" s="3" t="s">
        <v>273</v>
      </c>
      <c r="F29" s="2">
        <v>4322</v>
      </c>
      <c r="G29" s="2">
        <v>98.43</v>
      </c>
      <c r="H29" s="2">
        <v>1.9</v>
      </c>
    </row>
    <row r="30" spans="2:8">
      <c r="B30" s="3" t="s">
        <v>1568</v>
      </c>
      <c r="C30" s="14" t="s">
        <v>13</v>
      </c>
      <c r="D30" s="3" t="s">
        <v>21</v>
      </c>
      <c r="E30" s="3" t="s">
        <v>178</v>
      </c>
      <c r="F30" s="2">
        <v>10640</v>
      </c>
      <c r="G30" s="2">
        <v>96.77</v>
      </c>
      <c r="H30" s="2">
        <v>1.86</v>
      </c>
    </row>
    <row r="31" spans="2:8">
      <c r="B31" s="3" t="s">
        <v>1528</v>
      </c>
      <c r="C31" s="14" t="s">
        <v>13</v>
      </c>
      <c r="D31" s="3" t="s">
        <v>37</v>
      </c>
      <c r="E31" s="3" t="s">
        <v>53</v>
      </c>
      <c r="F31" s="2">
        <v>1259</v>
      </c>
      <c r="G31" s="2">
        <v>86.53</v>
      </c>
      <c r="H31" s="2">
        <v>1.67</v>
      </c>
    </row>
    <row r="32" spans="2:8">
      <c r="B32" s="3" t="s">
        <v>2022</v>
      </c>
      <c r="C32" s="14" t="s">
        <v>13</v>
      </c>
      <c r="D32" s="3" t="s">
        <v>37</v>
      </c>
      <c r="E32" s="3" t="s">
        <v>38</v>
      </c>
      <c r="F32" s="2">
        <v>9093</v>
      </c>
      <c r="G32" s="2">
        <v>73.19</v>
      </c>
      <c r="H32" s="2">
        <v>1.41</v>
      </c>
    </row>
    <row r="33" spans="2:8">
      <c r="B33" s="3" t="s">
        <v>1539</v>
      </c>
      <c r="C33" s="14" t="s">
        <v>13</v>
      </c>
      <c r="D33" s="3" t="s">
        <v>41</v>
      </c>
      <c r="E33" s="3" t="s">
        <v>42</v>
      </c>
      <c r="F33" s="2">
        <v>1068</v>
      </c>
      <c r="G33" s="2">
        <v>65.3</v>
      </c>
      <c r="H33" s="2">
        <v>1.26</v>
      </c>
    </row>
    <row r="34" spans="2:8">
      <c r="B34" s="3" t="s">
        <v>2013</v>
      </c>
      <c r="C34" s="14" t="s">
        <v>13</v>
      </c>
      <c r="D34" s="3" t="s">
        <v>43</v>
      </c>
      <c r="E34" s="3" t="s">
        <v>197</v>
      </c>
      <c r="F34" s="2">
        <v>10349</v>
      </c>
      <c r="G34" s="2">
        <v>61.61</v>
      </c>
      <c r="H34" s="2">
        <v>1.19</v>
      </c>
    </row>
    <row r="35" spans="2:8">
      <c r="B35" s="3" t="s">
        <v>2078</v>
      </c>
      <c r="C35" s="14" t="s">
        <v>13</v>
      </c>
      <c r="D35" s="3" t="s">
        <v>14</v>
      </c>
      <c r="E35" s="3" t="s">
        <v>335</v>
      </c>
      <c r="F35" s="2">
        <v>5726</v>
      </c>
      <c r="G35" s="2">
        <v>60.88</v>
      </c>
      <c r="H35" s="2">
        <v>1.17</v>
      </c>
    </row>
    <row r="36" spans="2:8">
      <c r="B36" s="3" t="s">
        <v>1554</v>
      </c>
      <c r="C36" s="14" t="s">
        <v>13</v>
      </c>
      <c r="D36" s="3" t="s">
        <v>215</v>
      </c>
      <c r="E36" s="3" t="s">
        <v>275</v>
      </c>
      <c r="F36" s="2">
        <v>4006</v>
      </c>
      <c r="G36" s="2">
        <v>56.36</v>
      </c>
      <c r="H36" s="2">
        <v>1.0900000000000001</v>
      </c>
    </row>
    <row r="37" spans="2:8">
      <c r="B37" s="3" t="s">
        <v>2025</v>
      </c>
      <c r="C37" s="14" t="s">
        <v>13</v>
      </c>
      <c r="D37" s="3" t="s">
        <v>21</v>
      </c>
      <c r="E37" s="3" t="s">
        <v>220</v>
      </c>
      <c r="F37" s="2">
        <v>6022</v>
      </c>
      <c r="G37" s="2">
        <v>55.32</v>
      </c>
      <c r="H37" s="2">
        <v>1.07</v>
      </c>
    </row>
    <row r="38" spans="2:8">
      <c r="B38" s="3" t="s">
        <v>2031</v>
      </c>
      <c r="C38" s="14" t="s">
        <v>13</v>
      </c>
      <c r="D38" s="3" t="s">
        <v>26</v>
      </c>
      <c r="E38" s="3" t="s">
        <v>286</v>
      </c>
      <c r="F38" s="2">
        <v>556</v>
      </c>
      <c r="G38" s="2">
        <v>53.67</v>
      </c>
      <c r="H38" s="2">
        <v>1.03</v>
      </c>
    </row>
    <row r="39" spans="2:8">
      <c r="B39" s="3" t="s">
        <v>2050</v>
      </c>
      <c r="C39" s="14" t="s">
        <v>13</v>
      </c>
      <c r="D39" s="3" t="s">
        <v>28</v>
      </c>
      <c r="E39" s="3" t="s">
        <v>307</v>
      </c>
      <c r="F39" s="2">
        <v>327</v>
      </c>
      <c r="G39" s="2">
        <v>52.64</v>
      </c>
      <c r="H39" s="2">
        <v>1.01</v>
      </c>
    </row>
    <row r="40" spans="2:8">
      <c r="B40" s="3" t="s">
        <v>1553</v>
      </c>
      <c r="C40" s="14" t="s">
        <v>13</v>
      </c>
      <c r="D40" s="3" t="s">
        <v>179</v>
      </c>
      <c r="E40" s="3" t="s">
        <v>181</v>
      </c>
      <c r="F40" s="2">
        <v>24123</v>
      </c>
      <c r="G40" s="2">
        <v>51.82</v>
      </c>
      <c r="H40" s="2">
        <v>1</v>
      </c>
    </row>
    <row r="41" spans="2:8">
      <c r="B41" s="3" t="s">
        <v>1563</v>
      </c>
      <c r="C41" s="14" t="s">
        <v>13</v>
      </c>
      <c r="D41" s="3" t="s">
        <v>43</v>
      </c>
      <c r="E41" s="3" t="s">
        <v>185</v>
      </c>
      <c r="F41" s="2">
        <v>1115</v>
      </c>
      <c r="G41" s="2">
        <v>49.33</v>
      </c>
      <c r="H41" s="2">
        <v>0.95</v>
      </c>
    </row>
    <row r="42" spans="2:8">
      <c r="B42" s="3" t="s">
        <v>2019</v>
      </c>
      <c r="C42" s="14" t="s">
        <v>13</v>
      </c>
      <c r="D42" s="3" t="s">
        <v>179</v>
      </c>
      <c r="E42" s="3" t="s">
        <v>276</v>
      </c>
      <c r="F42" s="2">
        <v>45073</v>
      </c>
      <c r="G42" s="2">
        <v>48.32</v>
      </c>
      <c r="H42" s="2">
        <v>0.93</v>
      </c>
    </row>
    <row r="43" spans="2:8">
      <c r="B43" s="3" t="s">
        <v>1525</v>
      </c>
      <c r="C43" s="14" t="s">
        <v>13</v>
      </c>
      <c r="D43" s="3" t="s">
        <v>37</v>
      </c>
      <c r="E43" s="3" t="s">
        <v>280</v>
      </c>
      <c r="F43" s="2">
        <v>1241</v>
      </c>
      <c r="G43" s="2">
        <v>47.17</v>
      </c>
      <c r="H43" s="2">
        <v>0.91</v>
      </c>
    </row>
    <row r="44" spans="2:8">
      <c r="B44" s="3" t="s">
        <v>1718</v>
      </c>
      <c r="C44" s="14" t="s">
        <v>13</v>
      </c>
      <c r="D44" s="3" t="s">
        <v>1717</v>
      </c>
      <c r="E44" s="3" t="s">
        <v>1716</v>
      </c>
      <c r="F44" s="2">
        <v>31488</v>
      </c>
      <c r="G44" s="2">
        <v>35</v>
      </c>
      <c r="H44" s="2">
        <v>0.67</v>
      </c>
    </row>
    <row r="45" spans="2:8">
      <c r="B45" s="8" t="s">
        <v>64</v>
      </c>
      <c r="C45" s="16"/>
      <c r="D45" s="8"/>
      <c r="E45" s="8"/>
      <c r="F45" s="10"/>
      <c r="G45" s="10">
        <f>SUM(G12:G44)</f>
        <v>5174.3899999999985</v>
      </c>
      <c r="H45" s="10">
        <f>SUM(H12:H44)</f>
        <v>99.67000000000003</v>
      </c>
    </row>
    <row r="46" spans="2:8">
      <c r="B46" s="8" t="s">
        <v>427</v>
      </c>
      <c r="C46" s="16"/>
      <c r="D46" s="8"/>
      <c r="E46" s="8"/>
      <c r="F46" s="10"/>
      <c r="G46" s="10">
        <v>129.01</v>
      </c>
      <c r="H46" s="10">
        <v>2.4900000000000002</v>
      </c>
    </row>
    <row r="47" spans="2:8">
      <c r="B47" s="8" t="s">
        <v>153</v>
      </c>
      <c r="C47" s="16"/>
      <c r="D47" s="8"/>
      <c r="E47" s="8"/>
      <c r="F47" s="10"/>
      <c r="G47" s="10">
        <v>5303.4000000000005</v>
      </c>
      <c r="H47" s="10">
        <v>102.17</v>
      </c>
    </row>
    <row r="48" spans="2:8">
      <c r="B48" s="8" t="s">
        <v>154</v>
      </c>
      <c r="C48" s="16"/>
      <c r="D48" s="8"/>
      <c r="E48" s="8"/>
      <c r="F48" s="10"/>
      <c r="G48" s="10">
        <v>-112.17043910000007</v>
      </c>
      <c r="H48" s="10">
        <v>-2.1700000000000017</v>
      </c>
    </row>
    <row r="49" spans="2:8">
      <c r="B49" s="8" t="s">
        <v>155</v>
      </c>
      <c r="C49" s="16"/>
      <c r="D49" s="8"/>
      <c r="E49" s="8"/>
      <c r="F49" s="10"/>
      <c r="G49" s="10">
        <v>5191.2295609000003</v>
      </c>
      <c r="H49" s="10">
        <v>100</v>
      </c>
    </row>
    <row r="50" spans="2:8">
      <c r="B50" s="8" t="s">
        <v>156</v>
      </c>
    </row>
    <row r="51" spans="2:8">
      <c r="B51" s="8" t="s">
        <v>157</v>
      </c>
    </row>
    <row r="52" spans="2:8">
      <c r="B52" s="8" t="s">
        <v>160</v>
      </c>
    </row>
    <row r="53" spans="2:8">
      <c r="B53" s="8" t="s">
        <v>161</v>
      </c>
    </row>
    <row r="54" spans="2:8">
      <c r="B54" s="8" t="s">
        <v>162</v>
      </c>
    </row>
    <row r="55" spans="2:8">
      <c r="B55" s="8" t="s">
        <v>1715</v>
      </c>
      <c r="C55" s="16"/>
    </row>
    <row r="56" spans="2:8">
      <c r="B56" s="8" t="s">
        <v>1714</v>
      </c>
      <c r="C56" s="16"/>
    </row>
    <row r="57" spans="2:8">
      <c r="B57" s="8" t="s">
        <v>1713</v>
      </c>
      <c r="C57" s="16"/>
    </row>
    <row r="58" spans="2:8">
      <c r="B58" s="8" t="s">
        <v>1712</v>
      </c>
      <c r="C58" s="16"/>
    </row>
    <row r="59" spans="2:8">
      <c r="B59" s="8" t="s">
        <v>2375</v>
      </c>
      <c r="C59" s="16"/>
    </row>
    <row r="60" spans="2:8">
      <c r="B60" s="8" t="s">
        <v>175</v>
      </c>
    </row>
    <row r="61" spans="2:8">
      <c r="B61" s="8" t="s">
        <v>176</v>
      </c>
    </row>
  </sheetData>
  <mergeCells count="2">
    <mergeCell ref="B1:E1"/>
    <mergeCell ref="C3:C8"/>
  </mergeCells>
  <hyperlinks>
    <hyperlink ref="A1" location="Index!A1" display="Index" xr:uid="{9056CE96-3394-477A-B6CC-5CB629856DC5}"/>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5CA80-3D1B-42CF-8BDB-7E47E2354033}">
  <dimension ref="A1:I89"/>
  <sheetViews>
    <sheetView workbookViewId="0">
      <selection activeCell="B1" sqref="B1:E1"/>
    </sheetView>
  </sheetViews>
  <sheetFormatPr defaultRowHeight="12.75"/>
  <cols>
    <col min="1" max="1" width="5.42578125" style="3" bestFit="1" customWidth="1"/>
    <col min="2" max="2" width="67" style="3" bestFit="1" customWidth="1"/>
    <col min="3" max="3" width="27.42578125" style="14" customWidth="1"/>
    <col min="4" max="4" width="27.42578125" style="3" bestFit="1" customWidth="1"/>
    <col min="5" max="5" width="14" style="3" bestFit="1" customWidth="1"/>
    <col min="6" max="6" width="10.28515625" style="2" bestFit="1" customWidth="1"/>
    <col min="7" max="7" width="18.140625" style="2" bestFit="1" customWidth="1"/>
    <col min="8" max="8" width="9.140625" style="2"/>
    <col min="9" max="9" width="1.7109375" style="3" bestFit="1" customWidth="1"/>
    <col min="10" max="256" width="9.140625" style="3"/>
    <col min="257" max="257" width="5.42578125" style="3" bestFit="1" customWidth="1"/>
    <col min="258" max="258" width="67" style="3" bestFit="1" customWidth="1"/>
    <col min="259" max="259" width="13.140625" style="3" bestFit="1" customWidth="1"/>
    <col min="260" max="260" width="27.42578125" style="3" bestFit="1" customWidth="1"/>
    <col min="261" max="261" width="14" style="3" bestFit="1" customWidth="1"/>
    <col min="262" max="262" width="10.28515625" style="3" bestFit="1" customWidth="1"/>
    <col min="263" max="263" width="18.140625" style="3" bestFit="1" customWidth="1"/>
    <col min="264" max="264" width="9.140625" style="3"/>
    <col min="265" max="265" width="1.7109375" style="3" bestFit="1" customWidth="1"/>
    <col min="266" max="512" width="9.140625" style="3"/>
    <col min="513" max="513" width="5.42578125" style="3" bestFit="1" customWidth="1"/>
    <col min="514" max="514" width="67" style="3" bestFit="1" customWidth="1"/>
    <col min="515" max="515" width="13.140625" style="3" bestFit="1" customWidth="1"/>
    <col min="516" max="516" width="27.42578125" style="3" bestFit="1" customWidth="1"/>
    <col min="517" max="517" width="14" style="3" bestFit="1" customWidth="1"/>
    <col min="518" max="518" width="10.28515625" style="3" bestFit="1" customWidth="1"/>
    <col min="519" max="519" width="18.140625" style="3" bestFit="1" customWidth="1"/>
    <col min="520" max="520" width="9.140625" style="3"/>
    <col min="521" max="521" width="1.7109375" style="3" bestFit="1" customWidth="1"/>
    <col min="522" max="768" width="9.140625" style="3"/>
    <col min="769" max="769" width="5.42578125" style="3" bestFit="1" customWidth="1"/>
    <col min="770" max="770" width="67" style="3" bestFit="1" customWidth="1"/>
    <col min="771" max="771" width="13.140625" style="3" bestFit="1" customWidth="1"/>
    <col min="772" max="772" width="27.42578125" style="3" bestFit="1" customWidth="1"/>
    <col min="773" max="773" width="14" style="3" bestFit="1" customWidth="1"/>
    <col min="774" max="774" width="10.28515625" style="3" bestFit="1" customWidth="1"/>
    <col min="775" max="775" width="18.140625" style="3" bestFit="1" customWidth="1"/>
    <col min="776" max="776" width="9.140625" style="3"/>
    <col min="777" max="777" width="1.7109375" style="3" bestFit="1" customWidth="1"/>
    <col min="778" max="1024" width="9.140625" style="3"/>
    <col min="1025" max="1025" width="5.42578125" style="3" bestFit="1" customWidth="1"/>
    <col min="1026" max="1026" width="67" style="3" bestFit="1" customWidth="1"/>
    <col min="1027" max="1027" width="13.140625" style="3" bestFit="1" customWidth="1"/>
    <col min="1028" max="1028" width="27.42578125" style="3" bestFit="1" customWidth="1"/>
    <col min="1029" max="1029" width="14" style="3" bestFit="1" customWidth="1"/>
    <col min="1030" max="1030" width="10.28515625" style="3" bestFit="1" customWidth="1"/>
    <col min="1031" max="1031" width="18.140625" style="3" bestFit="1" customWidth="1"/>
    <col min="1032" max="1032" width="9.140625" style="3"/>
    <col min="1033" max="1033" width="1.7109375" style="3" bestFit="1" customWidth="1"/>
    <col min="1034" max="1280" width="9.140625" style="3"/>
    <col min="1281" max="1281" width="5.42578125" style="3" bestFit="1" customWidth="1"/>
    <col min="1282" max="1282" width="67" style="3" bestFit="1" customWidth="1"/>
    <col min="1283" max="1283" width="13.140625" style="3" bestFit="1" customWidth="1"/>
    <col min="1284" max="1284" width="27.42578125" style="3" bestFit="1" customWidth="1"/>
    <col min="1285" max="1285" width="14" style="3" bestFit="1" customWidth="1"/>
    <col min="1286" max="1286" width="10.28515625" style="3" bestFit="1" customWidth="1"/>
    <col min="1287" max="1287" width="18.140625" style="3" bestFit="1" customWidth="1"/>
    <col min="1288" max="1288" width="9.140625" style="3"/>
    <col min="1289" max="1289" width="1.7109375" style="3" bestFit="1" customWidth="1"/>
    <col min="1290" max="1536" width="9.140625" style="3"/>
    <col min="1537" max="1537" width="5.42578125" style="3" bestFit="1" customWidth="1"/>
    <col min="1538" max="1538" width="67" style="3" bestFit="1" customWidth="1"/>
    <col min="1539" max="1539" width="13.140625" style="3" bestFit="1" customWidth="1"/>
    <col min="1540" max="1540" width="27.42578125" style="3" bestFit="1" customWidth="1"/>
    <col min="1541" max="1541" width="14" style="3" bestFit="1" customWidth="1"/>
    <col min="1542" max="1542" width="10.28515625" style="3" bestFit="1" customWidth="1"/>
    <col min="1543" max="1543" width="18.140625" style="3" bestFit="1" customWidth="1"/>
    <col min="1544" max="1544" width="9.140625" style="3"/>
    <col min="1545" max="1545" width="1.7109375" style="3" bestFit="1" customWidth="1"/>
    <col min="1546" max="1792" width="9.140625" style="3"/>
    <col min="1793" max="1793" width="5.42578125" style="3" bestFit="1" customWidth="1"/>
    <col min="1794" max="1794" width="67" style="3" bestFit="1" customWidth="1"/>
    <col min="1795" max="1795" width="13.140625" style="3" bestFit="1" customWidth="1"/>
    <col min="1796" max="1796" width="27.42578125" style="3" bestFit="1" customWidth="1"/>
    <col min="1797" max="1797" width="14" style="3" bestFit="1" customWidth="1"/>
    <col min="1798" max="1798" width="10.28515625" style="3" bestFit="1" customWidth="1"/>
    <col min="1799" max="1799" width="18.140625" style="3" bestFit="1" customWidth="1"/>
    <col min="1800" max="1800" width="9.140625" style="3"/>
    <col min="1801" max="1801" width="1.7109375" style="3" bestFit="1" customWidth="1"/>
    <col min="1802" max="2048" width="9.140625" style="3"/>
    <col min="2049" max="2049" width="5.42578125" style="3" bestFit="1" customWidth="1"/>
    <col min="2050" max="2050" width="67" style="3" bestFit="1" customWidth="1"/>
    <col min="2051" max="2051" width="13.140625" style="3" bestFit="1" customWidth="1"/>
    <col min="2052" max="2052" width="27.42578125" style="3" bestFit="1" customWidth="1"/>
    <col min="2053" max="2053" width="14" style="3" bestFit="1" customWidth="1"/>
    <col min="2054" max="2054" width="10.28515625" style="3" bestFit="1" customWidth="1"/>
    <col min="2055" max="2055" width="18.140625" style="3" bestFit="1" customWidth="1"/>
    <col min="2056" max="2056" width="9.140625" style="3"/>
    <col min="2057" max="2057" width="1.7109375" style="3" bestFit="1" customWidth="1"/>
    <col min="2058" max="2304" width="9.140625" style="3"/>
    <col min="2305" max="2305" width="5.42578125" style="3" bestFit="1" customWidth="1"/>
    <col min="2306" max="2306" width="67" style="3" bestFit="1" customWidth="1"/>
    <col min="2307" max="2307" width="13.140625" style="3" bestFit="1" customWidth="1"/>
    <col min="2308" max="2308" width="27.42578125" style="3" bestFit="1" customWidth="1"/>
    <col min="2309" max="2309" width="14" style="3" bestFit="1" customWidth="1"/>
    <col min="2310" max="2310" width="10.28515625" style="3" bestFit="1" customWidth="1"/>
    <col min="2311" max="2311" width="18.140625" style="3" bestFit="1" customWidth="1"/>
    <col min="2312" max="2312" width="9.140625" style="3"/>
    <col min="2313" max="2313" width="1.7109375" style="3" bestFit="1" customWidth="1"/>
    <col min="2314" max="2560" width="9.140625" style="3"/>
    <col min="2561" max="2561" width="5.42578125" style="3" bestFit="1" customWidth="1"/>
    <col min="2562" max="2562" width="67" style="3" bestFit="1" customWidth="1"/>
    <col min="2563" max="2563" width="13.140625" style="3" bestFit="1" customWidth="1"/>
    <col min="2564" max="2564" width="27.42578125" style="3" bestFit="1" customWidth="1"/>
    <col min="2565" max="2565" width="14" style="3" bestFit="1" customWidth="1"/>
    <col min="2566" max="2566" width="10.28515625" style="3" bestFit="1" customWidth="1"/>
    <col min="2567" max="2567" width="18.140625" style="3" bestFit="1" customWidth="1"/>
    <col min="2568" max="2568" width="9.140625" style="3"/>
    <col min="2569" max="2569" width="1.7109375" style="3" bestFit="1" customWidth="1"/>
    <col min="2570" max="2816" width="9.140625" style="3"/>
    <col min="2817" max="2817" width="5.42578125" style="3" bestFit="1" customWidth="1"/>
    <col min="2818" max="2818" width="67" style="3" bestFit="1" customWidth="1"/>
    <col min="2819" max="2819" width="13.140625" style="3" bestFit="1" customWidth="1"/>
    <col min="2820" max="2820" width="27.42578125" style="3" bestFit="1" customWidth="1"/>
    <col min="2821" max="2821" width="14" style="3" bestFit="1" customWidth="1"/>
    <col min="2822" max="2822" width="10.28515625" style="3" bestFit="1" customWidth="1"/>
    <col min="2823" max="2823" width="18.140625" style="3" bestFit="1" customWidth="1"/>
    <col min="2824" max="2824" width="9.140625" style="3"/>
    <col min="2825" max="2825" width="1.7109375" style="3" bestFit="1" customWidth="1"/>
    <col min="2826" max="3072" width="9.140625" style="3"/>
    <col min="3073" max="3073" width="5.42578125" style="3" bestFit="1" customWidth="1"/>
    <col min="3074" max="3074" width="67" style="3" bestFit="1" customWidth="1"/>
    <col min="3075" max="3075" width="13.140625" style="3" bestFit="1" customWidth="1"/>
    <col min="3076" max="3076" width="27.42578125" style="3" bestFit="1" customWidth="1"/>
    <col min="3077" max="3077" width="14" style="3" bestFit="1" customWidth="1"/>
    <col min="3078" max="3078" width="10.28515625" style="3" bestFit="1" customWidth="1"/>
    <col min="3079" max="3079" width="18.140625" style="3" bestFit="1" customWidth="1"/>
    <col min="3080" max="3080" width="9.140625" style="3"/>
    <col min="3081" max="3081" width="1.7109375" style="3" bestFit="1" customWidth="1"/>
    <col min="3082" max="3328" width="9.140625" style="3"/>
    <col min="3329" max="3329" width="5.42578125" style="3" bestFit="1" customWidth="1"/>
    <col min="3330" max="3330" width="67" style="3" bestFit="1" customWidth="1"/>
    <col min="3331" max="3331" width="13.140625" style="3" bestFit="1" customWidth="1"/>
    <col min="3332" max="3332" width="27.42578125" style="3" bestFit="1" customWidth="1"/>
    <col min="3333" max="3333" width="14" style="3" bestFit="1" customWidth="1"/>
    <col min="3334" max="3334" width="10.28515625" style="3" bestFit="1" customWidth="1"/>
    <col min="3335" max="3335" width="18.140625" style="3" bestFit="1" customWidth="1"/>
    <col min="3336" max="3336" width="9.140625" style="3"/>
    <col min="3337" max="3337" width="1.7109375" style="3" bestFit="1" customWidth="1"/>
    <col min="3338" max="3584" width="9.140625" style="3"/>
    <col min="3585" max="3585" width="5.42578125" style="3" bestFit="1" customWidth="1"/>
    <col min="3586" max="3586" width="67" style="3" bestFit="1" customWidth="1"/>
    <col min="3587" max="3587" width="13.140625" style="3" bestFit="1" customWidth="1"/>
    <col min="3588" max="3588" width="27.42578125" style="3" bestFit="1" customWidth="1"/>
    <col min="3589" max="3589" width="14" style="3" bestFit="1" customWidth="1"/>
    <col min="3590" max="3590" width="10.28515625" style="3" bestFit="1" customWidth="1"/>
    <col min="3591" max="3591" width="18.140625" style="3" bestFit="1" customWidth="1"/>
    <col min="3592" max="3592" width="9.140625" style="3"/>
    <col min="3593" max="3593" width="1.7109375" style="3" bestFit="1" customWidth="1"/>
    <col min="3594" max="3840" width="9.140625" style="3"/>
    <col min="3841" max="3841" width="5.42578125" style="3" bestFit="1" customWidth="1"/>
    <col min="3842" max="3842" width="67" style="3" bestFit="1" customWidth="1"/>
    <col min="3843" max="3843" width="13.140625" style="3" bestFit="1" customWidth="1"/>
    <col min="3844" max="3844" width="27.42578125" style="3" bestFit="1" customWidth="1"/>
    <col min="3845" max="3845" width="14" style="3" bestFit="1" customWidth="1"/>
    <col min="3846" max="3846" width="10.28515625" style="3" bestFit="1" customWidth="1"/>
    <col min="3847" max="3847" width="18.140625" style="3" bestFit="1" customWidth="1"/>
    <col min="3848" max="3848" width="9.140625" style="3"/>
    <col min="3849" max="3849" width="1.7109375" style="3" bestFit="1" customWidth="1"/>
    <col min="3850" max="4096" width="9.140625" style="3"/>
    <col min="4097" max="4097" width="5.42578125" style="3" bestFit="1" customWidth="1"/>
    <col min="4098" max="4098" width="67" style="3" bestFit="1" customWidth="1"/>
    <col min="4099" max="4099" width="13.140625" style="3" bestFit="1" customWidth="1"/>
    <col min="4100" max="4100" width="27.42578125" style="3" bestFit="1" customWidth="1"/>
    <col min="4101" max="4101" width="14" style="3" bestFit="1" customWidth="1"/>
    <col min="4102" max="4102" width="10.28515625" style="3" bestFit="1" customWidth="1"/>
    <col min="4103" max="4103" width="18.140625" style="3" bestFit="1" customWidth="1"/>
    <col min="4104" max="4104" width="9.140625" style="3"/>
    <col min="4105" max="4105" width="1.7109375" style="3" bestFit="1" customWidth="1"/>
    <col min="4106" max="4352" width="9.140625" style="3"/>
    <col min="4353" max="4353" width="5.42578125" style="3" bestFit="1" customWidth="1"/>
    <col min="4354" max="4354" width="67" style="3" bestFit="1" customWidth="1"/>
    <col min="4355" max="4355" width="13.140625" style="3" bestFit="1" customWidth="1"/>
    <col min="4356" max="4356" width="27.42578125" style="3" bestFit="1" customWidth="1"/>
    <col min="4357" max="4357" width="14" style="3" bestFit="1" customWidth="1"/>
    <col min="4358" max="4358" width="10.28515625" style="3" bestFit="1" customWidth="1"/>
    <col min="4359" max="4359" width="18.140625" style="3" bestFit="1" customWidth="1"/>
    <col min="4360" max="4360" width="9.140625" style="3"/>
    <col min="4361" max="4361" width="1.7109375" style="3" bestFit="1" customWidth="1"/>
    <col min="4362" max="4608" width="9.140625" style="3"/>
    <col min="4609" max="4609" width="5.42578125" style="3" bestFit="1" customWidth="1"/>
    <col min="4610" max="4610" width="67" style="3" bestFit="1" customWidth="1"/>
    <col min="4611" max="4611" width="13.140625" style="3" bestFit="1" customWidth="1"/>
    <col min="4612" max="4612" width="27.42578125" style="3" bestFit="1" customWidth="1"/>
    <col min="4613" max="4613" width="14" style="3" bestFit="1" customWidth="1"/>
    <col min="4614" max="4614" width="10.28515625" style="3" bestFit="1" customWidth="1"/>
    <col min="4615" max="4615" width="18.140625" style="3" bestFit="1" customWidth="1"/>
    <col min="4616" max="4616" width="9.140625" style="3"/>
    <col min="4617" max="4617" width="1.7109375" style="3" bestFit="1" customWidth="1"/>
    <col min="4618" max="4864" width="9.140625" style="3"/>
    <col min="4865" max="4865" width="5.42578125" style="3" bestFit="1" customWidth="1"/>
    <col min="4866" max="4866" width="67" style="3" bestFit="1" customWidth="1"/>
    <col min="4867" max="4867" width="13.140625" style="3" bestFit="1" customWidth="1"/>
    <col min="4868" max="4868" width="27.42578125" style="3" bestFit="1" customWidth="1"/>
    <col min="4869" max="4869" width="14" style="3" bestFit="1" customWidth="1"/>
    <col min="4870" max="4870" width="10.28515625" style="3" bestFit="1" customWidth="1"/>
    <col min="4871" max="4871" width="18.140625" style="3" bestFit="1" customWidth="1"/>
    <col min="4872" max="4872" width="9.140625" style="3"/>
    <col min="4873" max="4873" width="1.7109375" style="3" bestFit="1" customWidth="1"/>
    <col min="4874" max="5120" width="9.140625" style="3"/>
    <col min="5121" max="5121" width="5.42578125" style="3" bestFit="1" customWidth="1"/>
    <col min="5122" max="5122" width="67" style="3" bestFit="1" customWidth="1"/>
    <col min="5123" max="5123" width="13.140625" style="3" bestFit="1" customWidth="1"/>
    <col min="5124" max="5124" width="27.42578125" style="3" bestFit="1" customWidth="1"/>
    <col min="5125" max="5125" width="14" style="3" bestFit="1" customWidth="1"/>
    <col min="5126" max="5126" width="10.28515625" style="3" bestFit="1" customWidth="1"/>
    <col min="5127" max="5127" width="18.140625" style="3" bestFit="1" customWidth="1"/>
    <col min="5128" max="5128" width="9.140625" style="3"/>
    <col min="5129" max="5129" width="1.7109375" style="3" bestFit="1" customWidth="1"/>
    <col min="5130" max="5376" width="9.140625" style="3"/>
    <col min="5377" max="5377" width="5.42578125" style="3" bestFit="1" customWidth="1"/>
    <col min="5378" max="5378" width="67" style="3" bestFit="1" customWidth="1"/>
    <col min="5379" max="5379" width="13.140625" style="3" bestFit="1" customWidth="1"/>
    <col min="5380" max="5380" width="27.42578125" style="3" bestFit="1" customWidth="1"/>
    <col min="5381" max="5381" width="14" style="3" bestFit="1" customWidth="1"/>
    <col min="5382" max="5382" width="10.28515625" style="3" bestFit="1" customWidth="1"/>
    <col min="5383" max="5383" width="18.140625" style="3" bestFit="1" customWidth="1"/>
    <col min="5384" max="5384" width="9.140625" style="3"/>
    <col min="5385" max="5385" width="1.7109375" style="3" bestFit="1" customWidth="1"/>
    <col min="5386" max="5632" width="9.140625" style="3"/>
    <col min="5633" max="5633" width="5.42578125" style="3" bestFit="1" customWidth="1"/>
    <col min="5634" max="5634" width="67" style="3" bestFit="1" customWidth="1"/>
    <col min="5635" max="5635" width="13.140625" style="3" bestFit="1" customWidth="1"/>
    <col min="5636" max="5636" width="27.42578125" style="3" bestFit="1" customWidth="1"/>
    <col min="5637" max="5637" width="14" style="3" bestFit="1" customWidth="1"/>
    <col min="5638" max="5638" width="10.28515625" style="3" bestFit="1" customWidth="1"/>
    <col min="5639" max="5639" width="18.140625" style="3" bestFit="1" customWidth="1"/>
    <col min="5640" max="5640" width="9.140625" style="3"/>
    <col min="5641" max="5641" width="1.7109375" style="3" bestFit="1" customWidth="1"/>
    <col min="5642" max="5888" width="9.140625" style="3"/>
    <col min="5889" max="5889" width="5.42578125" style="3" bestFit="1" customWidth="1"/>
    <col min="5890" max="5890" width="67" style="3" bestFit="1" customWidth="1"/>
    <col min="5891" max="5891" width="13.140625" style="3" bestFit="1" customWidth="1"/>
    <col min="5892" max="5892" width="27.42578125" style="3" bestFit="1" customWidth="1"/>
    <col min="5893" max="5893" width="14" style="3" bestFit="1" customWidth="1"/>
    <col min="5894" max="5894" width="10.28515625" style="3" bestFit="1" customWidth="1"/>
    <col min="5895" max="5895" width="18.140625" style="3" bestFit="1" customWidth="1"/>
    <col min="5896" max="5896" width="9.140625" style="3"/>
    <col min="5897" max="5897" width="1.7109375" style="3" bestFit="1" customWidth="1"/>
    <col min="5898" max="6144" width="9.140625" style="3"/>
    <col min="6145" max="6145" width="5.42578125" style="3" bestFit="1" customWidth="1"/>
    <col min="6146" max="6146" width="67" style="3" bestFit="1" customWidth="1"/>
    <col min="6147" max="6147" width="13.140625" style="3" bestFit="1" customWidth="1"/>
    <col min="6148" max="6148" width="27.42578125" style="3" bestFit="1" customWidth="1"/>
    <col min="6149" max="6149" width="14" style="3" bestFit="1" customWidth="1"/>
    <col min="6150" max="6150" width="10.28515625" style="3" bestFit="1" customWidth="1"/>
    <col min="6151" max="6151" width="18.140625" style="3" bestFit="1" customWidth="1"/>
    <col min="6152" max="6152" width="9.140625" style="3"/>
    <col min="6153" max="6153" width="1.7109375" style="3" bestFit="1" customWidth="1"/>
    <col min="6154" max="6400" width="9.140625" style="3"/>
    <col min="6401" max="6401" width="5.42578125" style="3" bestFit="1" customWidth="1"/>
    <col min="6402" max="6402" width="67" style="3" bestFit="1" customWidth="1"/>
    <col min="6403" max="6403" width="13.140625" style="3" bestFit="1" customWidth="1"/>
    <col min="6404" max="6404" width="27.42578125" style="3" bestFit="1" customWidth="1"/>
    <col min="6405" max="6405" width="14" style="3" bestFit="1" customWidth="1"/>
    <col min="6406" max="6406" width="10.28515625" style="3" bestFit="1" customWidth="1"/>
    <col min="6407" max="6407" width="18.140625" style="3" bestFit="1" customWidth="1"/>
    <col min="6408" max="6408" width="9.140625" style="3"/>
    <col min="6409" max="6409" width="1.7109375" style="3" bestFit="1" customWidth="1"/>
    <col min="6410" max="6656" width="9.140625" style="3"/>
    <col min="6657" max="6657" width="5.42578125" style="3" bestFit="1" customWidth="1"/>
    <col min="6658" max="6658" width="67" style="3" bestFit="1" customWidth="1"/>
    <col min="6659" max="6659" width="13.140625" style="3" bestFit="1" customWidth="1"/>
    <col min="6660" max="6660" width="27.42578125" style="3" bestFit="1" customWidth="1"/>
    <col min="6661" max="6661" width="14" style="3" bestFit="1" customWidth="1"/>
    <col min="6662" max="6662" width="10.28515625" style="3" bestFit="1" customWidth="1"/>
    <col min="6663" max="6663" width="18.140625" style="3" bestFit="1" customWidth="1"/>
    <col min="6664" max="6664" width="9.140625" style="3"/>
    <col min="6665" max="6665" width="1.7109375" style="3" bestFit="1" customWidth="1"/>
    <col min="6666" max="6912" width="9.140625" style="3"/>
    <col min="6913" max="6913" width="5.42578125" style="3" bestFit="1" customWidth="1"/>
    <col min="6914" max="6914" width="67" style="3" bestFit="1" customWidth="1"/>
    <col min="6915" max="6915" width="13.140625" style="3" bestFit="1" customWidth="1"/>
    <col min="6916" max="6916" width="27.42578125" style="3" bestFit="1" customWidth="1"/>
    <col min="6917" max="6917" width="14" style="3" bestFit="1" customWidth="1"/>
    <col min="6918" max="6918" width="10.28515625" style="3" bestFit="1" customWidth="1"/>
    <col min="6919" max="6919" width="18.140625" style="3" bestFit="1" customWidth="1"/>
    <col min="6920" max="6920" width="9.140625" style="3"/>
    <col min="6921" max="6921" width="1.7109375" style="3" bestFit="1" customWidth="1"/>
    <col min="6922" max="7168" width="9.140625" style="3"/>
    <col min="7169" max="7169" width="5.42578125" style="3" bestFit="1" customWidth="1"/>
    <col min="7170" max="7170" width="67" style="3" bestFit="1" customWidth="1"/>
    <col min="7171" max="7171" width="13.140625" style="3" bestFit="1" customWidth="1"/>
    <col min="7172" max="7172" width="27.42578125" style="3" bestFit="1" customWidth="1"/>
    <col min="7173" max="7173" width="14" style="3" bestFit="1" customWidth="1"/>
    <col min="7174" max="7174" width="10.28515625" style="3" bestFit="1" customWidth="1"/>
    <col min="7175" max="7175" width="18.140625" style="3" bestFit="1" customWidth="1"/>
    <col min="7176" max="7176" width="9.140625" style="3"/>
    <col min="7177" max="7177" width="1.7109375" style="3" bestFit="1" customWidth="1"/>
    <col min="7178" max="7424" width="9.140625" style="3"/>
    <col min="7425" max="7425" width="5.42578125" style="3" bestFit="1" customWidth="1"/>
    <col min="7426" max="7426" width="67" style="3" bestFit="1" customWidth="1"/>
    <col min="7427" max="7427" width="13.140625" style="3" bestFit="1" customWidth="1"/>
    <col min="7428" max="7428" width="27.42578125" style="3" bestFit="1" customWidth="1"/>
    <col min="7429" max="7429" width="14" style="3" bestFit="1" customWidth="1"/>
    <col min="7430" max="7430" width="10.28515625" style="3" bestFit="1" customWidth="1"/>
    <col min="7431" max="7431" width="18.140625" style="3" bestFit="1" customWidth="1"/>
    <col min="7432" max="7432" width="9.140625" style="3"/>
    <col min="7433" max="7433" width="1.7109375" style="3" bestFit="1" customWidth="1"/>
    <col min="7434" max="7680" width="9.140625" style="3"/>
    <col min="7681" max="7681" width="5.42578125" style="3" bestFit="1" customWidth="1"/>
    <col min="7682" max="7682" width="67" style="3" bestFit="1" customWidth="1"/>
    <col min="7683" max="7683" width="13.140625" style="3" bestFit="1" customWidth="1"/>
    <col min="7684" max="7684" width="27.42578125" style="3" bestFit="1" customWidth="1"/>
    <col min="7685" max="7685" width="14" style="3" bestFit="1" customWidth="1"/>
    <col min="7686" max="7686" width="10.28515625" style="3" bestFit="1" customWidth="1"/>
    <col min="7687" max="7687" width="18.140625" style="3" bestFit="1" customWidth="1"/>
    <col min="7688" max="7688" width="9.140625" style="3"/>
    <col min="7689" max="7689" width="1.7109375" style="3" bestFit="1" customWidth="1"/>
    <col min="7690" max="7936" width="9.140625" style="3"/>
    <col min="7937" max="7937" width="5.42578125" style="3" bestFit="1" customWidth="1"/>
    <col min="7938" max="7938" width="67" style="3" bestFit="1" customWidth="1"/>
    <col min="7939" max="7939" width="13.140625" style="3" bestFit="1" customWidth="1"/>
    <col min="7940" max="7940" width="27.42578125" style="3" bestFit="1" customWidth="1"/>
    <col min="7941" max="7941" width="14" style="3" bestFit="1" customWidth="1"/>
    <col min="7942" max="7942" width="10.28515625" style="3" bestFit="1" customWidth="1"/>
    <col min="7943" max="7943" width="18.140625" style="3" bestFit="1" customWidth="1"/>
    <col min="7944" max="7944" width="9.140625" style="3"/>
    <col min="7945" max="7945" width="1.7109375" style="3" bestFit="1" customWidth="1"/>
    <col min="7946" max="8192" width="9.140625" style="3"/>
    <col min="8193" max="8193" width="5.42578125" style="3" bestFit="1" customWidth="1"/>
    <col min="8194" max="8194" width="67" style="3" bestFit="1" customWidth="1"/>
    <col min="8195" max="8195" width="13.140625" style="3" bestFit="1" customWidth="1"/>
    <col min="8196" max="8196" width="27.42578125" style="3" bestFit="1" customWidth="1"/>
    <col min="8197" max="8197" width="14" style="3" bestFit="1" customWidth="1"/>
    <col min="8198" max="8198" width="10.28515625" style="3" bestFit="1" customWidth="1"/>
    <col min="8199" max="8199" width="18.140625" style="3" bestFit="1" customWidth="1"/>
    <col min="8200" max="8200" width="9.140625" style="3"/>
    <col min="8201" max="8201" width="1.7109375" style="3" bestFit="1" customWidth="1"/>
    <col min="8202" max="8448" width="9.140625" style="3"/>
    <col min="8449" max="8449" width="5.42578125" style="3" bestFit="1" customWidth="1"/>
    <col min="8450" max="8450" width="67" style="3" bestFit="1" customWidth="1"/>
    <col min="8451" max="8451" width="13.140625" style="3" bestFit="1" customWidth="1"/>
    <col min="8452" max="8452" width="27.42578125" style="3" bestFit="1" customWidth="1"/>
    <col min="8453" max="8453" width="14" style="3" bestFit="1" customWidth="1"/>
    <col min="8454" max="8454" width="10.28515625" style="3" bestFit="1" customWidth="1"/>
    <col min="8455" max="8455" width="18.140625" style="3" bestFit="1" customWidth="1"/>
    <col min="8456" max="8456" width="9.140625" style="3"/>
    <col min="8457" max="8457" width="1.7109375" style="3" bestFit="1" customWidth="1"/>
    <col min="8458" max="8704" width="9.140625" style="3"/>
    <col min="8705" max="8705" width="5.42578125" style="3" bestFit="1" customWidth="1"/>
    <col min="8706" max="8706" width="67" style="3" bestFit="1" customWidth="1"/>
    <col min="8707" max="8707" width="13.140625" style="3" bestFit="1" customWidth="1"/>
    <col min="8708" max="8708" width="27.42578125" style="3" bestFit="1" customWidth="1"/>
    <col min="8709" max="8709" width="14" style="3" bestFit="1" customWidth="1"/>
    <col min="8710" max="8710" width="10.28515625" style="3" bestFit="1" customWidth="1"/>
    <col min="8711" max="8711" width="18.140625" style="3" bestFit="1" customWidth="1"/>
    <col min="8712" max="8712" width="9.140625" style="3"/>
    <col min="8713" max="8713" width="1.7109375" style="3" bestFit="1" customWidth="1"/>
    <col min="8714" max="8960" width="9.140625" style="3"/>
    <col min="8961" max="8961" width="5.42578125" style="3" bestFit="1" customWidth="1"/>
    <col min="8962" max="8962" width="67" style="3" bestFit="1" customWidth="1"/>
    <col min="8963" max="8963" width="13.140625" style="3" bestFit="1" customWidth="1"/>
    <col min="8964" max="8964" width="27.42578125" style="3" bestFit="1" customWidth="1"/>
    <col min="8965" max="8965" width="14" style="3" bestFit="1" customWidth="1"/>
    <col min="8966" max="8966" width="10.28515625" style="3" bestFit="1" customWidth="1"/>
    <col min="8967" max="8967" width="18.140625" style="3" bestFit="1" customWidth="1"/>
    <col min="8968" max="8968" width="9.140625" style="3"/>
    <col min="8969" max="8969" width="1.7109375" style="3" bestFit="1" customWidth="1"/>
    <col min="8970" max="9216" width="9.140625" style="3"/>
    <col min="9217" max="9217" width="5.42578125" style="3" bestFit="1" customWidth="1"/>
    <col min="9218" max="9218" width="67" style="3" bestFit="1" customWidth="1"/>
    <col min="9219" max="9219" width="13.140625" style="3" bestFit="1" customWidth="1"/>
    <col min="9220" max="9220" width="27.42578125" style="3" bestFit="1" customWidth="1"/>
    <col min="9221" max="9221" width="14" style="3" bestFit="1" customWidth="1"/>
    <col min="9222" max="9222" width="10.28515625" style="3" bestFit="1" customWidth="1"/>
    <col min="9223" max="9223" width="18.140625" style="3" bestFit="1" customWidth="1"/>
    <col min="9224" max="9224" width="9.140625" style="3"/>
    <col min="9225" max="9225" width="1.7109375" style="3" bestFit="1" customWidth="1"/>
    <col min="9226" max="9472" width="9.140625" style="3"/>
    <col min="9473" max="9473" width="5.42578125" style="3" bestFit="1" customWidth="1"/>
    <col min="9474" max="9474" width="67" style="3" bestFit="1" customWidth="1"/>
    <col min="9475" max="9475" width="13.140625" style="3" bestFit="1" customWidth="1"/>
    <col min="9476" max="9476" width="27.42578125" style="3" bestFit="1" customWidth="1"/>
    <col min="9477" max="9477" width="14" style="3" bestFit="1" customWidth="1"/>
    <col min="9478" max="9478" width="10.28515625" style="3" bestFit="1" customWidth="1"/>
    <col min="9479" max="9479" width="18.140625" style="3" bestFit="1" customWidth="1"/>
    <col min="9480" max="9480" width="9.140625" style="3"/>
    <col min="9481" max="9481" width="1.7109375" style="3" bestFit="1" customWidth="1"/>
    <col min="9482" max="9728" width="9.140625" style="3"/>
    <col min="9729" max="9729" width="5.42578125" style="3" bestFit="1" customWidth="1"/>
    <col min="9730" max="9730" width="67" style="3" bestFit="1" customWidth="1"/>
    <col min="9731" max="9731" width="13.140625" style="3" bestFit="1" customWidth="1"/>
    <col min="9732" max="9732" width="27.42578125" style="3" bestFit="1" customWidth="1"/>
    <col min="9733" max="9733" width="14" style="3" bestFit="1" customWidth="1"/>
    <col min="9734" max="9734" width="10.28515625" style="3" bestFit="1" customWidth="1"/>
    <col min="9735" max="9735" width="18.140625" style="3" bestFit="1" customWidth="1"/>
    <col min="9736" max="9736" width="9.140625" style="3"/>
    <col min="9737" max="9737" width="1.7109375" style="3" bestFit="1" customWidth="1"/>
    <col min="9738" max="9984" width="9.140625" style="3"/>
    <col min="9985" max="9985" width="5.42578125" style="3" bestFit="1" customWidth="1"/>
    <col min="9986" max="9986" width="67" style="3" bestFit="1" customWidth="1"/>
    <col min="9987" max="9987" width="13.140625" style="3" bestFit="1" customWidth="1"/>
    <col min="9988" max="9988" width="27.42578125" style="3" bestFit="1" customWidth="1"/>
    <col min="9989" max="9989" width="14" style="3" bestFit="1" customWidth="1"/>
    <col min="9990" max="9990" width="10.28515625" style="3" bestFit="1" customWidth="1"/>
    <col min="9991" max="9991" width="18.140625" style="3" bestFit="1" customWidth="1"/>
    <col min="9992" max="9992" width="9.140625" style="3"/>
    <col min="9993" max="9993" width="1.7109375" style="3" bestFit="1" customWidth="1"/>
    <col min="9994" max="10240" width="9.140625" style="3"/>
    <col min="10241" max="10241" width="5.42578125" style="3" bestFit="1" customWidth="1"/>
    <col min="10242" max="10242" width="67" style="3" bestFit="1" customWidth="1"/>
    <col min="10243" max="10243" width="13.140625" style="3" bestFit="1" customWidth="1"/>
    <col min="10244" max="10244" width="27.42578125" style="3" bestFit="1" customWidth="1"/>
    <col min="10245" max="10245" width="14" style="3" bestFit="1" customWidth="1"/>
    <col min="10246" max="10246" width="10.28515625" style="3" bestFit="1" customWidth="1"/>
    <col min="10247" max="10247" width="18.140625" style="3" bestFit="1" customWidth="1"/>
    <col min="10248" max="10248" width="9.140625" style="3"/>
    <col min="10249" max="10249" width="1.7109375" style="3" bestFit="1" customWidth="1"/>
    <col min="10250" max="10496" width="9.140625" style="3"/>
    <col min="10497" max="10497" width="5.42578125" style="3" bestFit="1" customWidth="1"/>
    <col min="10498" max="10498" width="67" style="3" bestFit="1" customWidth="1"/>
    <col min="10499" max="10499" width="13.140625" style="3" bestFit="1" customWidth="1"/>
    <col min="10500" max="10500" width="27.42578125" style="3" bestFit="1" customWidth="1"/>
    <col min="10501" max="10501" width="14" style="3" bestFit="1" customWidth="1"/>
    <col min="10502" max="10502" width="10.28515625" style="3" bestFit="1" customWidth="1"/>
    <col min="10503" max="10503" width="18.140625" style="3" bestFit="1" customWidth="1"/>
    <col min="10504" max="10504" width="9.140625" style="3"/>
    <col min="10505" max="10505" width="1.7109375" style="3" bestFit="1" customWidth="1"/>
    <col min="10506" max="10752" width="9.140625" style="3"/>
    <col min="10753" max="10753" width="5.42578125" style="3" bestFit="1" customWidth="1"/>
    <col min="10754" max="10754" width="67" style="3" bestFit="1" customWidth="1"/>
    <col min="10755" max="10755" width="13.140625" style="3" bestFit="1" customWidth="1"/>
    <col min="10756" max="10756" width="27.42578125" style="3" bestFit="1" customWidth="1"/>
    <col min="10757" max="10757" width="14" style="3" bestFit="1" customWidth="1"/>
    <col min="10758" max="10758" width="10.28515625" style="3" bestFit="1" customWidth="1"/>
    <col min="10759" max="10759" width="18.140625" style="3" bestFit="1" customWidth="1"/>
    <col min="10760" max="10760" width="9.140625" style="3"/>
    <col min="10761" max="10761" width="1.7109375" style="3" bestFit="1" customWidth="1"/>
    <col min="10762" max="11008" width="9.140625" style="3"/>
    <col min="11009" max="11009" width="5.42578125" style="3" bestFit="1" customWidth="1"/>
    <col min="11010" max="11010" width="67" style="3" bestFit="1" customWidth="1"/>
    <col min="11011" max="11011" width="13.140625" style="3" bestFit="1" customWidth="1"/>
    <col min="11012" max="11012" width="27.42578125" style="3" bestFit="1" customWidth="1"/>
    <col min="11013" max="11013" width="14" style="3" bestFit="1" customWidth="1"/>
    <col min="11014" max="11014" width="10.28515625" style="3" bestFit="1" customWidth="1"/>
    <col min="11015" max="11015" width="18.140625" style="3" bestFit="1" customWidth="1"/>
    <col min="11016" max="11016" width="9.140625" style="3"/>
    <col min="11017" max="11017" width="1.7109375" style="3" bestFit="1" customWidth="1"/>
    <col min="11018" max="11264" width="9.140625" style="3"/>
    <col min="11265" max="11265" width="5.42578125" style="3" bestFit="1" customWidth="1"/>
    <col min="11266" max="11266" width="67" style="3" bestFit="1" customWidth="1"/>
    <col min="11267" max="11267" width="13.140625" style="3" bestFit="1" customWidth="1"/>
    <col min="11268" max="11268" width="27.42578125" style="3" bestFit="1" customWidth="1"/>
    <col min="11269" max="11269" width="14" style="3" bestFit="1" customWidth="1"/>
    <col min="11270" max="11270" width="10.28515625" style="3" bestFit="1" customWidth="1"/>
    <col min="11271" max="11271" width="18.140625" style="3" bestFit="1" customWidth="1"/>
    <col min="11272" max="11272" width="9.140625" style="3"/>
    <col min="11273" max="11273" width="1.7109375" style="3" bestFit="1" customWidth="1"/>
    <col min="11274" max="11520" width="9.140625" style="3"/>
    <col min="11521" max="11521" width="5.42578125" style="3" bestFit="1" customWidth="1"/>
    <col min="11522" max="11522" width="67" style="3" bestFit="1" customWidth="1"/>
    <col min="11523" max="11523" width="13.140625" style="3" bestFit="1" customWidth="1"/>
    <col min="11524" max="11524" width="27.42578125" style="3" bestFit="1" customWidth="1"/>
    <col min="11525" max="11525" width="14" style="3" bestFit="1" customWidth="1"/>
    <col min="11526" max="11526" width="10.28515625" style="3" bestFit="1" customWidth="1"/>
    <col min="11527" max="11527" width="18.140625" style="3" bestFit="1" customWidth="1"/>
    <col min="11528" max="11528" width="9.140625" style="3"/>
    <col min="11529" max="11529" width="1.7109375" style="3" bestFit="1" customWidth="1"/>
    <col min="11530" max="11776" width="9.140625" style="3"/>
    <col min="11777" max="11777" width="5.42578125" style="3" bestFit="1" customWidth="1"/>
    <col min="11778" max="11778" width="67" style="3" bestFit="1" customWidth="1"/>
    <col min="11779" max="11779" width="13.140625" style="3" bestFit="1" customWidth="1"/>
    <col min="11780" max="11780" width="27.42578125" style="3" bestFit="1" customWidth="1"/>
    <col min="11781" max="11781" width="14" style="3" bestFit="1" customWidth="1"/>
    <col min="11782" max="11782" width="10.28515625" style="3" bestFit="1" customWidth="1"/>
    <col min="11783" max="11783" width="18.140625" style="3" bestFit="1" customWidth="1"/>
    <col min="11784" max="11784" width="9.140625" style="3"/>
    <col min="11785" max="11785" width="1.7109375" style="3" bestFit="1" customWidth="1"/>
    <col min="11786" max="12032" width="9.140625" style="3"/>
    <col min="12033" max="12033" width="5.42578125" style="3" bestFit="1" customWidth="1"/>
    <col min="12034" max="12034" width="67" style="3" bestFit="1" customWidth="1"/>
    <col min="12035" max="12035" width="13.140625" style="3" bestFit="1" customWidth="1"/>
    <col min="12036" max="12036" width="27.42578125" style="3" bestFit="1" customWidth="1"/>
    <col min="12037" max="12037" width="14" style="3" bestFit="1" customWidth="1"/>
    <col min="12038" max="12038" width="10.28515625" style="3" bestFit="1" customWidth="1"/>
    <col min="12039" max="12039" width="18.140625" style="3" bestFit="1" customWidth="1"/>
    <col min="12040" max="12040" width="9.140625" style="3"/>
    <col min="12041" max="12041" width="1.7109375" style="3" bestFit="1" customWidth="1"/>
    <col min="12042" max="12288" width="9.140625" style="3"/>
    <col min="12289" max="12289" width="5.42578125" style="3" bestFit="1" customWidth="1"/>
    <col min="12290" max="12290" width="67" style="3" bestFit="1" customWidth="1"/>
    <col min="12291" max="12291" width="13.140625" style="3" bestFit="1" customWidth="1"/>
    <col min="12292" max="12292" width="27.42578125" style="3" bestFit="1" customWidth="1"/>
    <col min="12293" max="12293" width="14" style="3" bestFit="1" customWidth="1"/>
    <col min="12294" max="12294" width="10.28515625" style="3" bestFit="1" customWidth="1"/>
    <col min="12295" max="12295" width="18.140625" style="3" bestFit="1" customWidth="1"/>
    <col min="12296" max="12296" width="9.140625" style="3"/>
    <col min="12297" max="12297" width="1.7109375" style="3" bestFit="1" customWidth="1"/>
    <col min="12298" max="12544" width="9.140625" style="3"/>
    <col min="12545" max="12545" width="5.42578125" style="3" bestFit="1" customWidth="1"/>
    <col min="12546" max="12546" width="67" style="3" bestFit="1" customWidth="1"/>
    <col min="12547" max="12547" width="13.140625" style="3" bestFit="1" customWidth="1"/>
    <col min="12548" max="12548" width="27.42578125" style="3" bestFit="1" customWidth="1"/>
    <col min="12549" max="12549" width="14" style="3" bestFit="1" customWidth="1"/>
    <col min="12550" max="12550" width="10.28515625" style="3" bestFit="1" customWidth="1"/>
    <col min="12551" max="12551" width="18.140625" style="3" bestFit="1" customWidth="1"/>
    <col min="12552" max="12552" width="9.140625" style="3"/>
    <col min="12553" max="12553" width="1.7109375" style="3" bestFit="1" customWidth="1"/>
    <col min="12554" max="12800" width="9.140625" style="3"/>
    <col min="12801" max="12801" width="5.42578125" style="3" bestFit="1" customWidth="1"/>
    <col min="12802" max="12802" width="67" style="3" bestFit="1" customWidth="1"/>
    <col min="12803" max="12803" width="13.140625" style="3" bestFit="1" customWidth="1"/>
    <col min="12804" max="12804" width="27.42578125" style="3" bestFit="1" customWidth="1"/>
    <col min="12805" max="12805" width="14" style="3" bestFit="1" customWidth="1"/>
    <col min="12806" max="12806" width="10.28515625" style="3" bestFit="1" customWidth="1"/>
    <col min="12807" max="12807" width="18.140625" style="3" bestFit="1" customWidth="1"/>
    <col min="12808" max="12808" width="9.140625" style="3"/>
    <col min="12809" max="12809" width="1.7109375" style="3" bestFit="1" customWidth="1"/>
    <col min="12810" max="13056" width="9.140625" style="3"/>
    <col min="13057" max="13057" width="5.42578125" style="3" bestFit="1" customWidth="1"/>
    <col min="13058" max="13058" width="67" style="3" bestFit="1" customWidth="1"/>
    <col min="13059" max="13059" width="13.140625" style="3" bestFit="1" customWidth="1"/>
    <col min="13060" max="13060" width="27.42578125" style="3" bestFit="1" customWidth="1"/>
    <col min="13061" max="13061" width="14" style="3" bestFit="1" customWidth="1"/>
    <col min="13062" max="13062" width="10.28515625" style="3" bestFit="1" customWidth="1"/>
    <col min="13063" max="13063" width="18.140625" style="3" bestFit="1" customWidth="1"/>
    <col min="13064" max="13064" width="9.140625" style="3"/>
    <col min="13065" max="13065" width="1.7109375" style="3" bestFit="1" customWidth="1"/>
    <col min="13066" max="13312" width="9.140625" style="3"/>
    <col min="13313" max="13313" width="5.42578125" style="3" bestFit="1" customWidth="1"/>
    <col min="13314" max="13314" width="67" style="3" bestFit="1" customWidth="1"/>
    <col min="13315" max="13315" width="13.140625" style="3" bestFit="1" customWidth="1"/>
    <col min="13316" max="13316" width="27.42578125" style="3" bestFit="1" customWidth="1"/>
    <col min="13317" max="13317" width="14" style="3" bestFit="1" customWidth="1"/>
    <col min="13318" max="13318" width="10.28515625" style="3" bestFit="1" customWidth="1"/>
    <col min="13319" max="13319" width="18.140625" style="3" bestFit="1" customWidth="1"/>
    <col min="13320" max="13320" width="9.140625" style="3"/>
    <col min="13321" max="13321" width="1.7109375" style="3" bestFit="1" customWidth="1"/>
    <col min="13322" max="13568" width="9.140625" style="3"/>
    <col min="13569" max="13569" width="5.42578125" style="3" bestFit="1" customWidth="1"/>
    <col min="13570" max="13570" width="67" style="3" bestFit="1" customWidth="1"/>
    <col min="13571" max="13571" width="13.140625" style="3" bestFit="1" customWidth="1"/>
    <col min="13572" max="13572" width="27.42578125" style="3" bestFit="1" customWidth="1"/>
    <col min="13573" max="13573" width="14" style="3" bestFit="1" customWidth="1"/>
    <col min="13574" max="13574" width="10.28515625" style="3" bestFit="1" customWidth="1"/>
    <col min="13575" max="13575" width="18.140625" style="3" bestFit="1" customWidth="1"/>
    <col min="13576" max="13576" width="9.140625" style="3"/>
    <col min="13577" max="13577" width="1.7109375" style="3" bestFit="1" customWidth="1"/>
    <col min="13578" max="13824" width="9.140625" style="3"/>
    <col min="13825" max="13825" width="5.42578125" style="3" bestFit="1" customWidth="1"/>
    <col min="13826" max="13826" width="67" style="3" bestFit="1" customWidth="1"/>
    <col min="13827" max="13827" width="13.140625" style="3" bestFit="1" customWidth="1"/>
    <col min="13828" max="13828" width="27.42578125" style="3" bestFit="1" customWidth="1"/>
    <col min="13829" max="13829" width="14" style="3" bestFit="1" customWidth="1"/>
    <col min="13830" max="13830" width="10.28515625" style="3" bestFit="1" customWidth="1"/>
    <col min="13831" max="13831" width="18.140625" style="3" bestFit="1" customWidth="1"/>
    <col min="13832" max="13832" width="9.140625" style="3"/>
    <col min="13833" max="13833" width="1.7109375" style="3" bestFit="1" customWidth="1"/>
    <col min="13834" max="14080" width="9.140625" style="3"/>
    <col min="14081" max="14081" width="5.42578125" style="3" bestFit="1" customWidth="1"/>
    <col min="14082" max="14082" width="67" style="3" bestFit="1" customWidth="1"/>
    <col min="14083" max="14083" width="13.140625" style="3" bestFit="1" customWidth="1"/>
    <col min="14084" max="14084" width="27.42578125" style="3" bestFit="1" customWidth="1"/>
    <col min="14085" max="14085" width="14" style="3" bestFit="1" customWidth="1"/>
    <col min="14086" max="14086" width="10.28515625" style="3" bestFit="1" customWidth="1"/>
    <col min="14087" max="14087" width="18.140625" style="3" bestFit="1" customWidth="1"/>
    <col min="14088" max="14088" width="9.140625" style="3"/>
    <col min="14089" max="14089" width="1.7109375" style="3" bestFit="1" customWidth="1"/>
    <col min="14090" max="14336" width="9.140625" style="3"/>
    <col min="14337" max="14337" width="5.42578125" style="3" bestFit="1" customWidth="1"/>
    <col min="14338" max="14338" width="67" style="3" bestFit="1" customWidth="1"/>
    <col min="14339" max="14339" width="13.140625" style="3" bestFit="1" customWidth="1"/>
    <col min="14340" max="14340" width="27.42578125" style="3" bestFit="1" customWidth="1"/>
    <col min="14341" max="14341" width="14" style="3" bestFit="1" customWidth="1"/>
    <col min="14342" max="14342" width="10.28515625" style="3" bestFit="1" customWidth="1"/>
    <col min="14343" max="14343" width="18.140625" style="3" bestFit="1" customWidth="1"/>
    <col min="14344" max="14344" width="9.140625" style="3"/>
    <col min="14345" max="14345" width="1.7109375" style="3" bestFit="1" customWidth="1"/>
    <col min="14346" max="14592" width="9.140625" style="3"/>
    <col min="14593" max="14593" width="5.42578125" style="3" bestFit="1" customWidth="1"/>
    <col min="14594" max="14594" width="67" style="3" bestFit="1" customWidth="1"/>
    <col min="14595" max="14595" width="13.140625" style="3" bestFit="1" customWidth="1"/>
    <col min="14596" max="14596" width="27.42578125" style="3" bestFit="1" customWidth="1"/>
    <col min="14597" max="14597" width="14" style="3" bestFit="1" customWidth="1"/>
    <col min="14598" max="14598" width="10.28515625" style="3" bestFit="1" customWidth="1"/>
    <col min="14599" max="14599" width="18.140625" style="3" bestFit="1" customWidth="1"/>
    <col min="14600" max="14600" width="9.140625" style="3"/>
    <col min="14601" max="14601" width="1.7109375" style="3" bestFit="1" customWidth="1"/>
    <col min="14602" max="14848" width="9.140625" style="3"/>
    <col min="14849" max="14849" width="5.42578125" style="3" bestFit="1" customWidth="1"/>
    <col min="14850" max="14850" width="67" style="3" bestFit="1" customWidth="1"/>
    <col min="14851" max="14851" width="13.140625" style="3" bestFit="1" customWidth="1"/>
    <col min="14852" max="14852" width="27.42578125" style="3" bestFit="1" customWidth="1"/>
    <col min="14853" max="14853" width="14" style="3" bestFit="1" customWidth="1"/>
    <col min="14854" max="14854" width="10.28515625" style="3" bestFit="1" customWidth="1"/>
    <col min="14855" max="14855" width="18.140625" style="3" bestFit="1" customWidth="1"/>
    <col min="14856" max="14856" width="9.140625" style="3"/>
    <col min="14857" max="14857" width="1.7109375" style="3" bestFit="1" customWidth="1"/>
    <col min="14858" max="15104" width="9.140625" style="3"/>
    <col min="15105" max="15105" width="5.42578125" style="3" bestFit="1" customWidth="1"/>
    <col min="15106" max="15106" width="67" style="3" bestFit="1" customWidth="1"/>
    <col min="15107" max="15107" width="13.140625" style="3" bestFit="1" customWidth="1"/>
    <col min="15108" max="15108" width="27.42578125" style="3" bestFit="1" customWidth="1"/>
    <col min="15109" max="15109" width="14" style="3" bestFit="1" customWidth="1"/>
    <col min="15110" max="15110" width="10.28515625" style="3" bestFit="1" customWidth="1"/>
    <col min="15111" max="15111" width="18.140625" style="3" bestFit="1" customWidth="1"/>
    <col min="15112" max="15112" width="9.140625" style="3"/>
    <col min="15113" max="15113" width="1.7109375" style="3" bestFit="1" customWidth="1"/>
    <col min="15114" max="15360" width="9.140625" style="3"/>
    <col min="15361" max="15361" width="5.42578125" style="3" bestFit="1" customWidth="1"/>
    <col min="15362" max="15362" width="67" style="3" bestFit="1" customWidth="1"/>
    <col min="15363" max="15363" width="13.140625" style="3" bestFit="1" customWidth="1"/>
    <col min="15364" max="15364" width="27.42578125" style="3" bestFit="1" customWidth="1"/>
    <col min="15365" max="15365" width="14" style="3" bestFit="1" customWidth="1"/>
    <col min="15366" max="15366" width="10.28515625" style="3" bestFit="1" customWidth="1"/>
    <col min="15367" max="15367" width="18.140625" style="3" bestFit="1" customWidth="1"/>
    <col min="15368" max="15368" width="9.140625" style="3"/>
    <col min="15369" max="15369" width="1.7109375" style="3" bestFit="1" customWidth="1"/>
    <col min="15370" max="15616" width="9.140625" style="3"/>
    <col min="15617" max="15617" width="5.42578125" style="3" bestFit="1" customWidth="1"/>
    <col min="15618" max="15618" width="67" style="3" bestFit="1" customWidth="1"/>
    <col min="15619" max="15619" width="13.140625" style="3" bestFit="1" customWidth="1"/>
    <col min="15620" max="15620" width="27.42578125" style="3" bestFit="1" customWidth="1"/>
    <col min="15621" max="15621" width="14" style="3" bestFit="1" customWidth="1"/>
    <col min="15622" max="15622" width="10.28515625" style="3" bestFit="1" customWidth="1"/>
    <col min="15623" max="15623" width="18.140625" style="3" bestFit="1" customWidth="1"/>
    <col min="15624" max="15624" width="9.140625" style="3"/>
    <col min="15625" max="15625" width="1.7109375" style="3" bestFit="1" customWidth="1"/>
    <col min="15626" max="15872" width="9.140625" style="3"/>
    <col min="15873" max="15873" width="5.42578125" style="3" bestFit="1" customWidth="1"/>
    <col min="15874" max="15874" width="67" style="3" bestFit="1" customWidth="1"/>
    <col min="15875" max="15875" width="13.140625" style="3" bestFit="1" customWidth="1"/>
    <col min="15876" max="15876" width="27.42578125" style="3" bestFit="1" customWidth="1"/>
    <col min="15877" max="15877" width="14" style="3" bestFit="1" customWidth="1"/>
    <col min="15878" max="15878" width="10.28515625" style="3" bestFit="1" customWidth="1"/>
    <col min="15879" max="15879" width="18.140625" style="3" bestFit="1" customWidth="1"/>
    <col min="15880" max="15880" width="9.140625" style="3"/>
    <col min="15881" max="15881" width="1.7109375" style="3" bestFit="1" customWidth="1"/>
    <col min="15882" max="16128" width="9.140625" style="3"/>
    <col min="16129" max="16129" width="5.42578125" style="3" bestFit="1" customWidth="1"/>
    <col min="16130" max="16130" width="67" style="3" bestFit="1" customWidth="1"/>
    <col min="16131" max="16131" width="13.140625" style="3" bestFit="1" customWidth="1"/>
    <col min="16132" max="16132" width="27.42578125" style="3" bestFit="1" customWidth="1"/>
    <col min="16133" max="16133" width="14" style="3" bestFit="1" customWidth="1"/>
    <col min="16134" max="16134" width="10.28515625" style="3" bestFit="1" customWidth="1"/>
    <col min="16135" max="16135" width="18.140625" style="3" bestFit="1" customWidth="1"/>
    <col min="16136" max="16136" width="9.140625" style="3"/>
    <col min="16137" max="16137" width="1.7109375" style="3" bestFit="1" customWidth="1"/>
    <col min="16138" max="16384" width="9.140625" style="3"/>
  </cols>
  <sheetData>
    <row r="1" spans="1:9">
      <c r="A1" s="1" t="s">
        <v>0</v>
      </c>
      <c r="B1" s="263" t="s">
        <v>1735</v>
      </c>
      <c r="C1" s="263"/>
      <c r="D1" s="263"/>
      <c r="E1" s="263"/>
    </row>
    <row r="2" spans="1:9" ht="13.5" thickBot="1"/>
    <row r="3" spans="1:9" ht="15">
      <c r="B3" s="69" t="s">
        <v>2473</v>
      </c>
      <c r="C3" s="282"/>
    </row>
    <row r="4" spans="1:9" ht="15">
      <c r="B4" s="70" t="s">
        <v>2474</v>
      </c>
      <c r="C4" s="283"/>
    </row>
    <row r="5" spans="1:9" ht="15">
      <c r="B5" s="73"/>
      <c r="C5" s="283"/>
    </row>
    <row r="6" spans="1:9" ht="15">
      <c r="B6" s="70" t="s">
        <v>2381</v>
      </c>
      <c r="C6" s="283"/>
    </row>
    <row r="7" spans="1:9" ht="15">
      <c r="B7" s="71" t="s">
        <v>2465</v>
      </c>
      <c r="C7" s="283"/>
    </row>
    <row r="8" spans="1:9" ht="30.75" thickBot="1">
      <c r="B8" s="72" t="s">
        <v>2475</v>
      </c>
      <c r="C8" s="284"/>
    </row>
    <row r="10" spans="1:9">
      <c r="B10" s="3" t="s">
        <v>2</v>
      </c>
    </row>
    <row r="12" spans="1:9">
      <c r="B12" s="5" t="s">
        <v>3</v>
      </c>
      <c r="C12" s="15" t="s">
        <v>4</v>
      </c>
      <c r="D12" s="5" t="s">
        <v>5</v>
      </c>
      <c r="E12" s="5" t="s">
        <v>6</v>
      </c>
      <c r="F12" s="7" t="s">
        <v>7</v>
      </c>
      <c r="G12" s="7" t="s">
        <v>8</v>
      </c>
      <c r="H12" s="7" t="s">
        <v>9</v>
      </c>
      <c r="I12" s="8" t="s">
        <v>10</v>
      </c>
    </row>
    <row r="13" spans="1:9">
      <c r="B13" s="8" t="s">
        <v>11</v>
      </c>
    </row>
    <row r="14" spans="1:9">
      <c r="B14" s="8" t="s">
        <v>12</v>
      </c>
    </row>
    <row r="15" spans="1:9">
      <c r="B15" s="3" t="s">
        <v>1573</v>
      </c>
      <c r="C15" s="14" t="s">
        <v>13</v>
      </c>
      <c r="D15" s="3" t="s">
        <v>16</v>
      </c>
      <c r="E15" s="3" t="s">
        <v>17</v>
      </c>
      <c r="F15" s="2">
        <v>62150</v>
      </c>
      <c r="G15" s="2">
        <v>1296.32</v>
      </c>
      <c r="H15" s="2">
        <v>10.75</v>
      </c>
    </row>
    <row r="16" spans="1:9">
      <c r="B16" s="3" t="s">
        <v>261</v>
      </c>
      <c r="C16" s="14" t="s">
        <v>13</v>
      </c>
      <c r="D16" s="3" t="s">
        <v>14</v>
      </c>
      <c r="E16" s="3" t="s">
        <v>18</v>
      </c>
      <c r="F16" s="2">
        <v>83996</v>
      </c>
      <c r="G16" s="2">
        <v>1288.83</v>
      </c>
      <c r="H16" s="2">
        <v>10.69</v>
      </c>
    </row>
    <row r="17" spans="2:8">
      <c r="B17" s="3" t="s">
        <v>1571</v>
      </c>
      <c r="C17" s="14" t="s">
        <v>13</v>
      </c>
      <c r="D17" s="3" t="s">
        <v>21</v>
      </c>
      <c r="E17" s="3" t="s">
        <v>23</v>
      </c>
      <c r="F17" s="2">
        <v>70715</v>
      </c>
      <c r="G17" s="2">
        <v>886.27</v>
      </c>
      <c r="H17" s="2">
        <v>7.35</v>
      </c>
    </row>
    <row r="18" spans="2:8">
      <c r="B18" s="3" t="s">
        <v>2015</v>
      </c>
      <c r="C18" s="14" t="s">
        <v>13</v>
      </c>
      <c r="D18" s="3" t="s">
        <v>26</v>
      </c>
      <c r="E18" s="3" t="s">
        <v>27</v>
      </c>
      <c r="F18" s="2">
        <v>34399</v>
      </c>
      <c r="G18" s="2">
        <v>873.53</v>
      </c>
      <c r="H18" s="2">
        <v>7.24</v>
      </c>
    </row>
    <row r="19" spans="2:8">
      <c r="B19" s="3" t="s">
        <v>1572</v>
      </c>
      <c r="C19" s="14" t="s">
        <v>13</v>
      </c>
      <c r="D19" s="3" t="s">
        <v>14</v>
      </c>
      <c r="E19" s="3" t="s">
        <v>15</v>
      </c>
      <c r="F19" s="2">
        <v>131711</v>
      </c>
      <c r="G19" s="2">
        <v>787.3</v>
      </c>
      <c r="H19" s="2">
        <v>6.53</v>
      </c>
    </row>
    <row r="20" spans="2:8">
      <c r="B20" s="3" t="s">
        <v>1562</v>
      </c>
      <c r="C20" s="14" t="s">
        <v>13</v>
      </c>
      <c r="D20" s="3" t="s">
        <v>21</v>
      </c>
      <c r="E20" s="3" t="s">
        <v>22</v>
      </c>
      <c r="F20" s="2">
        <v>20016</v>
      </c>
      <c r="G20" s="2">
        <v>579.32000000000005</v>
      </c>
      <c r="H20" s="2">
        <v>4.8</v>
      </c>
    </row>
    <row r="21" spans="2:8">
      <c r="B21" s="3" t="s">
        <v>2089</v>
      </c>
      <c r="C21" s="14" t="s">
        <v>13</v>
      </c>
      <c r="D21" s="3" t="s">
        <v>14</v>
      </c>
      <c r="E21" s="3" t="s">
        <v>35</v>
      </c>
      <c r="F21" s="2">
        <v>28183</v>
      </c>
      <c r="G21" s="2">
        <v>501.76</v>
      </c>
      <c r="H21" s="2">
        <v>4.16</v>
      </c>
    </row>
    <row r="22" spans="2:8">
      <c r="B22" s="3" t="s">
        <v>1561</v>
      </c>
      <c r="C22" s="14" t="s">
        <v>13</v>
      </c>
      <c r="D22" s="3" t="s">
        <v>28</v>
      </c>
      <c r="E22" s="3" t="s">
        <v>36</v>
      </c>
      <c r="F22" s="2">
        <v>17178</v>
      </c>
      <c r="G22" s="2">
        <v>366.24</v>
      </c>
      <c r="H22" s="2">
        <v>3.04</v>
      </c>
    </row>
    <row r="23" spans="2:8">
      <c r="B23" s="3" t="s">
        <v>1569</v>
      </c>
      <c r="C23" s="14" t="s">
        <v>13</v>
      </c>
      <c r="D23" s="3" t="s">
        <v>28</v>
      </c>
      <c r="E23" s="3" t="s">
        <v>34</v>
      </c>
      <c r="F23" s="2">
        <v>166992</v>
      </c>
      <c r="G23" s="2">
        <v>340.41</v>
      </c>
      <c r="H23" s="2">
        <v>2.82</v>
      </c>
    </row>
    <row r="24" spans="2:8">
      <c r="B24" s="3" t="s">
        <v>1570</v>
      </c>
      <c r="C24" s="14" t="s">
        <v>13</v>
      </c>
      <c r="D24" s="3" t="s">
        <v>14</v>
      </c>
      <c r="E24" s="3" t="s">
        <v>184</v>
      </c>
      <c r="F24" s="2">
        <v>46752</v>
      </c>
      <c r="G24" s="2">
        <v>338.86</v>
      </c>
      <c r="H24" s="2">
        <v>2.81</v>
      </c>
    </row>
    <row r="25" spans="2:8">
      <c r="B25" s="3" t="s">
        <v>2014</v>
      </c>
      <c r="C25" s="14" t="s">
        <v>13</v>
      </c>
      <c r="D25" s="3" t="s">
        <v>39</v>
      </c>
      <c r="E25" s="3" t="s">
        <v>40</v>
      </c>
      <c r="F25" s="2">
        <v>23418</v>
      </c>
      <c r="G25" s="2">
        <v>337.8</v>
      </c>
      <c r="H25" s="2">
        <v>2.8</v>
      </c>
    </row>
    <row r="26" spans="2:8">
      <c r="B26" s="3" t="s">
        <v>19</v>
      </c>
      <c r="C26" s="14" t="s">
        <v>13</v>
      </c>
      <c r="D26" s="3" t="s">
        <v>14</v>
      </c>
      <c r="E26" s="3" t="s">
        <v>20</v>
      </c>
      <c r="F26" s="2">
        <v>73226</v>
      </c>
      <c r="G26" s="2">
        <v>285.69</v>
      </c>
      <c r="H26" s="2">
        <v>2.37</v>
      </c>
    </row>
    <row r="27" spans="2:8">
      <c r="B27" s="3" t="s">
        <v>2351</v>
      </c>
      <c r="C27" s="14" t="s">
        <v>13</v>
      </c>
      <c r="D27" s="3" t="s">
        <v>26</v>
      </c>
      <c r="E27" s="3" t="s">
        <v>1719</v>
      </c>
      <c r="F27" s="2">
        <v>5032</v>
      </c>
      <c r="G27" s="2">
        <v>264.93</v>
      </c>
      <c r="H27" s="2">
        <v>2.2000000000000002</v>
      </c>
    </row>
    <row r="28" spans="2:8">
      <c r="B28" s="3" t="s">
        <v>1545</v>
      </c>
      <c r="C28" s="14" t="s">
        <v>13</v>
      </c>
      <c r="D28" s="3" t="s">
        <v>24</v>
      </c>
      <c r="E28" s="3" t="s">
        <v>25</v>
      </c>
      <c r="F28" s="2">
        <v>46289</v>
      </c>
      <c r="G28" s="2">
        <v>257.51</v>
      </c>
      <c r="H28" s="2">
        <v>2.14</v>
      </c>
    </row>
    <row r="29" spans="2:8">
      <c r="B29" s="3" t="s">
        <v>2016</v>
      </c>
      <c r="C29" s="14" t="s">
        <v>13</v>
      </c>
      <c r="D29" s="3" t="s">
        <v>28</v>
      </c>
      <c r="E29" s="3" t="s">
        <v>273</v>
      </c>
      <c r="F29" s="2">
        <v>8590</v>
      </c>
      <c r="G29" s="2">
        <v>195.61</v>
      </c>
      <c r="H29" s="2">
        <v>1.62</v>
      </c>
    </row>
    <row r="30" spans="2:8">
      <c r="B30" s="3" t="s">
        <v>1568</v>
      </c>
      <c r="C30" s="14" t="s">
        <v>13</v>
      </c>
      <c r="D30" s="3" t="s">
        <v>21</v>
      </c>
      <c r="E30" s="3" t="s">
        <v>178</v>
      </c>
      <c r="F30" s="2">
        <v>20809</v>
      </c>
      <c r="G30" s="2">
        <v>189.25</v>
      </c>
      <c r="H30" s="2">
        <v>1.57</v>
      </c>
    </row>
    <row r="31" spans="2:8">
      <c r="B31" s="3" t="s">
        <v>1528</v>
      </c>
      <c r="C31" s="14" t="s">
        <v>13</v>
      </c>
      <c r="D31" s="3" t="s">
        <v>37</v>
      </c>
      <c r="E31" s="3" t="s">
        <v>53</v>
      </c>
      <c r="F31" s="2">
        <v>2541</v>
      </c>
      <c r="G31" s="2">
        <v>174.47</v>
      </c>
      <c r="H31" s="2">
        <v>1.45</v>
      </c>
    </row>
    <row r="32" spans="2:8">
      <c r="B32" s="3" t="s">
        <v>2022</v>
      </c>
      <c r="C32" s="14" t="s">
        <v>13</v>
      </c>
      <c r="D32" s="3" t="s">
        <v>37</v>
      </c>
      <c r="E32" s="3" t="s">
        <v>38</v>
      </c>
      <c r="F32" s="2">
        <v>18155</v>
      </c>
      <c r="G32" s="2">
        <v>146.4</v>
      </c>
      <c r="H32" s="2">
        <v>1.21</v>
      </c>
    </row>
    <row r="33" spans="2:8">
      <c r="B33" s="3" t="s">
        <v>1539</v>
      </c>
      <c r="C33" s="14" t="s">
        <v>13</v>
      </c>
      <c r="D33" s="3" t="s">
        <v>41</v>
      </c>
      <c r="E33" s="3" t="s">
        <v>42</v>
      </c>
      <c r="F33" s="2">
        <v>2187</v>
      </c>
      <c r="G33" s="2">
        <v>133.74</v>
      </c>
      <c r="H33" s="2">
        <v>1.1100000000000001</v>
      </c>
    </row>
    <row r="34" spans="2:8">
      <c r="B34" s="3" t="s">
        <v>2013</v>
      </c>
      <c r="C34" s="14" t="s">
        <v>13</v>
      </c>
      <c r="D34" s="3" t="s">
        <v>43</v>
      </c>
      <c r="E34" s="3" t="s">
        <v>197</v>
      </c>
      <c r="F34" s="2">
        <v>20672</v>
      </c>
      <c r="G34" s="2">
        <v>122.92</v>
      </c>
      <c r="H34" s="2">
        <v>1.02</v>
      </c>
    </row>
    <row r="35" spans="2:8">
      <c r="B35" s="3" t="s">
        <v>2078</v>
      </c>
      <c r="C35" s="14" t="s">
        <v>13</v>
      </c>
      <c r="D35" s="3" t="s">
        <v>14</v>
      </c>
      <c r="E35" s="3" t="s">
        <v>335</v>
      </c>
      <c r="F35" s="2">
        <v>11303</v>
      </c>
      <c r="G35" s="2">
        <v>120.15</v>
      </c>
      <c r="H35" s="2">
        <v>1</v>
      </c>
    </row>
    <row r="36" spans="2:8">
      <c r="B36" s="3" t="s">
        <v>2264</v>
      </c>
      <c r="C36" s="14" t="s">
        <v>13</v>
      </c>
      <c r="D36" s="3" t="s">
        <v>21</v>
      </c>
      <c r="E36" s="3" t="s">
        <v>415</v>
      </c>
      <c r="F36" s="2">
        <v>28603</v>
      </c>
      <c r="G36" s="2">
        <v>117.36</v>
      </c>
      <c r="H36" s="2">
        <v>0.97</v>
      </c>
    </row>
    <row r="37" spans="2:8">
      <c r="B37" s="3" t="s">
        <v>1554</v>
      </c>
      <c r="C37" s="14" t="s">
        <v>13</v>
      </c>
      <c r="D37" s="3" t="s">
        <v>215</v>
      </c>
      <c r="E37" s="3" t="s">
        <v>275</v>
      </c>
      <c r="F37" s="2">
        <v>7929</v>
      </c>
      <c r="G37" s="2">
        <v>111.55</v>
      </c>
      <c r="H37" s="2">
        <v>0.93</v>
      </c>
    </row>
    <row r="38" spans="2:8">
      <c r="B38" s="3" t="s">
        <v>2031</v>
      </c>
      <c r="C38" s="14" t="s">
        <v>13</v>
      </c>
      <c r="D38" s="3" t="s">
        <v>26</v>
      </c>
      <c r="E38" s="3" t="s">
        <v>286</v>
      </c>
      <c r="F38" s="2">
        <v>1155</v>
      </c>
      <c r="G38" s="2">
        <v>111.44</v>
      </c>
      <c r="H38" s="2">
        <v>0.92</v>
      </c>
    </row>
    <row r="39" spans="2:8">
      <c r="B39" s="3" t="s">
        <v>2020</v>
      </c>
      <c r="C39" s="14" t="s">
        <v>13</v>
      </c>
      <c r="D39" s="3" t="s">
        <v>37</v>
      </c>
      <c r="E39" s="3" t="s">
        <v>277</v>
      </c>
      <c r="F39" s="2">
        <v>34445</v>
      </c>
      <c r="G39" s="2">
        <v>111.24</v>
      </c>
      <c r="H39" s="2">
        <v>0.92</v>
      </c>
    </row>
    <row r="40" spans="2:8">
      <c r="B40" s="3" t="s">
        <v>2050</v>
      </c>
      <c r="C40" s="14" t="s">
        <v>13</v>
      </c>
      <c r="D40" s="3" t="s">
        <v>28</v>
      </c>
      <c r="E40" s="3" t="s">
        <v>307</v>
      </c>
      <c r="F40" s="2">
        <v>681</v>
      </c>
      <c r="G40" s="2">
        <v>109.65</v>
      </c>
      <c r="H40" s="2">
        <v>0.91</v>
      </c>
    </row>
    <row r="41" spans="2:8">
      <c r="B41" s="3" t="s">
        <v>2025</v>
      </c>
      <c r="C41" s="14" t="s">
        <v>13</v>
      </c>
      <c r="D41" s="3" t="s">
        <v>21</v>
      </c>
      <c r="E41" s="3" t="s">
        <v>220</v>
      </c>
      <c r="F41" s="2">
        <v>11822</v>
      </c>
      <c r="G41" s="2">
        <v>108.63</v>
      </c>
      <c r="H41" s="2">
        <v>0.9</v>
      </c>
    </row>
    <row r="42" spans="2:8">
      <c r="B42" s="3" t="s">
        <v>1563</v>
      </c>
      <c r="C42" s="14" t="s">
        <v>13</v>
      </c>
      <c r="D42" s="3" t="s">
        <v>43</v>
      </c>
      <c r="E42" s="3" t="s">
        <v>185</v>
      </c>
      <c r="F42" s="2">
        <v>2328</v>
      </c>
      <c r="G42" s="2">
        <v>103.05</v>
      </c>
      <c r="H42" s="2">
        <v>0.85</v>
      </c>
    </row>
    <row r="43" spans="2:8">
      <c r="B43" s="3" t="s">
        <v>2012</v>
      </c>
      <c r="C43" s="14" t="s">
        <v>13</v>
      </c>
      <c r="D43" s="3" t="s">
        <v>187</v>
      </c>
      <c r="E43" s="3" t="s">
        <v>272</v>
      </c>
      <c r="F43" s="2">
        <v>14392</v>
      </c>
      <c r="G43" s="2">
        <v>102.92</v>
      </c>
      <c r="H43" s="2">
        <v>0.85</v>
      </c>
    </row>
    <row r="44" spans="2:8">
      <c r="B44" s="3" t="s">
        <v>1553</v>
      </c>
      <c r="C44" s="14" t="s">
        <v>13</v>
      </c>
      <c r="D44" s="3" t="s">
        <v>179</v>
      </c>
      <c r="E44" s="3" t="s">
        <v>181</v>
      </c>
      <c r="F44" s="2">
        <v>47908</v>
      </c>
      <c r="G44" s="2">
        <v>102.67</v>
      </c>
      <c r="H44" s="2">
        <v>0.85</v>
      </c>
    </row>
    <row r="45" spans="2:8">
      <c r="B45" s="3" t="s">
        <v>1558</v>
      </c>
      <c r="C45" s="14" t="s">
        <v>13</v>
      </c>
      <c r="D45" s="3" t="s">
        <v>26</v>
      </c>
      <c r="E45" s="3" t="s">
        <v>304</v>
      </c>
      <c r="F45" s="2">
        <v>14370</v>
      </c>
      <c r="G45" s="2">
        <v>100.68</v>
      </c>
      <c r="H45" s="2">
        <v>0.84</v>
      </c>
    </row>
    <row r="46" spans="2:8">
      <c r="B46" s="3" t="s">
        <v>2019</v>
      </c>
      <c r="C46" s="14" t="s">
        <v>13</v>
      </c>
      <c r="D46" s="3" t="s">
        <v>179</v>
      </c>
      <c r="E46" s="3" t="s">
        <v>276</v>
      </c>
      <c r="F46" s="2">
        <v>93765</v>
      </c>
      <c r="G46" s="2">
        <v>100.61</v>
      </c>
      <c r="H46" s="2">
        <v>0.83</v>
      </c>
    </row>
    <row r="47" spans="2:8">
      <c r="B47" s="3" t="s">
        <v>2011</v>
      </c>
      <c r="C47" s="14" t="s">
        <v>13</v>
      </c>
      <c r="D47" s="3" t="s">
        <v>49</v>
      </c>
      <c r="E47" s="3" t="s">
        <v>211</v>
      </c>
      <c r="F47" s="2">
        <v>14560</v>
      </c>
      <c r="G47" s="2">
        <v>98.41</v>
      </c>
      <c r="H47" s="2">
        <v>0.82</v>
      </c>
    </row>
    <row r="48" spans="2:8">
      <c r="B48" s="3" t="s">
        <v>1525</v>
      </c>
      <c r="C48" s="14" t="s">
        <v>13</v>
      </c>
      <c r="D48" s="3" t="s">
        <v>37</v>
      </c>
      <c r="E48" s="3" t="s">
        <v>280</v>
      </c>
      <c r="F48" s="2">
        <v>2503</v>
      </c>
      <c r="G48" s="2">
        <v>95.08</v>
      </c>
      <c r="H48" s="2">
        <v>0.79</v>
      </c>
    </row>
    <row r="49" spans="2:8">
      <c r="B49" s="3" t="s">
        <v>2231</v>
      </c>
      <c r="C49" s="14" t="s">
        <v>13</v>
      </c>
      <c r="D49" s="3" t="s">
        <v>182</v>
      </c>
      <c r="E49" s="3" t="s">
        <v>438</v>
      </c>
      <c r="F49" s="2">
        <v>27837</v>
      </c>
      <c r="G49" s="2">
        <v>94.72</v>
      </c>
      <c r="H49" s="2">
        <v>0.79</v>
      </c>
    </row>
    <row r="50" spans="2:8">
      <c r="B50" s="3" t="s">
        <v>2040</v>
      </c>
      <c r="C50" s="14" t="s">
        <v>13</v>
      </c>
      <c r="D50" s="3" t="s">
        <v>41</v>
      </c>
      <c r="E50" s="3" t="s">
        <v>296</v>
      </c>
      <c r="F50" s="2">
        <v>7484</v>
      </c>
      <c r="G50" s="2">
        <v>89.87</v>
      </c>
      <c r="H50" s="2">
        <v>0.75</v>
      </c>
    </row>
    <row r="51" spans="2:8">
      <c r="B51" s="3" t="s">
        <v>2352</v>
      </c>
      <c r="C51" s="14" t="s">
        <v>13</v>
      </c>
      <c r="D51" s="3" t="s">
        <v>37</v>
      </c>
      <c r="E51" s="3" t="s">
        <v>1734</v>
      </c>
      <c r="F51" s="2">
        <v>2479</v>
      </c>
      <c r="G51" s="2">
        <v>79.92</v>
      </c>
      <c r="H51" s="2">
        <v>0.66</v>
      </c>
    </row>
    <row r="52" spans="2:8">
      <c r="B52" s="3" t="s">
        <v>1540</v>
      </c>
      <c r="C52" s="14" t="s">
        <v>13</v>
      </c>
      <c r="D52" s="3" t="s">
        <v>43</v>
      </c>
      <c r="E52" s="3" t="s">
        <v>213</v>
      </c>
      <c r="F52" s="2">
        <v>2349</v>
      </c>
      <c r="G52" s="2">
        <v>79</v>
      </c>
      <c r="H52" s="2">
        <v>0.66</v>
      </c>
    </row>
    <row r="53" spans="2:8">
      <c r="B53" s="3" t="s">
        <v>2024</v>
      </c>
      <c r="C53" s="14" t="s">
        <v>13</v>
      </c>
      <c r="D53" s="3" t="s">
        <v>187</v>
      </c>
      <c r="E53" s="3" t="s">
        <v>281</v>
      </c>
      <c r="F53" s="2">
        <v>19255</v>
      </c>
      <c r="G53" s="2">
        <v>76.14</v>
      </c>
      <c r="H53" s="2">
        <v>0.63</v>
      </c>
    </row>
    <row r="54" spans="2:8">
      <c r="B54" s="3" t="s">
        <v>1527</v>
      </c>
      <c r="C54" s="14" t="s">
        <v>13</v>
      </c>
      <c r="D54" s="3" t="s">
        <v>43</v>
      </c>
      <c r="E54" s="3" t="s">
        <v>194</v>
      </c>
      <c r="F54" s="2">
        <v>9669</v>
      </c>
      <c r="G54" s="2">
        <v>76.099999999999994</v>
      </c>
      <c r="H54" s="2">
        <v>0.63</v>
      </c>
    </row>
    <row r="55" spans="2:8">
      <c r="B55" s="3" t="s">
        <v>2045</v>
      </c>
      <c r="C55" s="14" t="s">
        <v>13</v>
      </c>
      <c r="D55" s="3" t="s">
        <v>28</v>
      </c>
      <c r="E55" s="3" t="s">
        <v>301</v>
      </c>
      <c r="F55" s="2">
        <v>2253</v>
      </c>
      <c r="G55" s="2">
        <v>75.790000000000006</v>
      </c>
      <c r="H55" s="2">
        <v>0.63</v>
      </c>
    </row>
    <row r="56" spans="2:8">
      <c r="B56" s="3" t="s">
        <v>1718</v>
      </c>
      <c r="C56" s="14" t="s">
        <v>13</v>
      </c>
      <c r="D56" s="3" t="s">
        <v>1717</v>
      </c>
      <c r="E56" s="3" t="s">
        <v>1716</v>
      </c>
      <c r="F56" s="2">
        <v>68247</v>
      </c>
      <c r="G56" s="2">
        <v>75.75</v>
      </c>
      <c r="H56" s="2">
        <v>0.63</v>
      </c>
    </row>
    <row r="57" spans="2:8">
      <c r="B57" s="3" t="s">
        <v>2058</v>
      </c>
      <c r="C57" s="14" t="s">
        <v>13</v>
      </c>
      <c r="D57" s="3" t="s">
        <v>16</v>
      </c>
      <c r="E57" s="3" t="s">
        <v>191</v>
      </c>
      <c r="F57" s="2">
        <v>15226</v>
      </c>
      <c r="G57" s="2">
        <v>68.489999999999995</v>
      </c>
      <c r="H57" s="2">
        <v>0.56999999999999995</v>
      </c>
    </row>
    <row r="58" spans="2:8">
      <c r="B58" s="3" t="s">
        <v>2076</v>
      </c>
      <c r="C58" s="14" t="s">
        <v>13</v>
      </c>
      <c r="D58" s="3" t="s">
        <v>41</v>
      </c>
      <c r="E58" s="3" t="s">
        <v>333</v>
      </c>
      <c r="F58" s="2">
        <v>258</v>
      </c>
      <c r="G58" s="2">
        <v>68.37</v>
      </c>
      <c r="H58" s="2">
        <v>0.56999999999999995</v>
      </c>
    </row>
    <row r="59" spans="2:8">
      <c r="B59" s="3" t="s">
        <v>1518</v>
      </c>
      <c r="C59" s="14" t="s">
        <v>13</v>
      </c>
      <c r="D59" s="3" t="s">
        <v>37</v>
      </c>
      <c r="E59" s="3" t="s">
        <v>279</v>
      </c>
      <c r="F59" s="2">
        <v>2725</v>
      </c>
      <c r="G59" s="2">
        <v>68.09</v>
      </c>
      <c r="H59" s="2">
        <v>0.56000000000000005</v>
      </c>
    </row>
    <row r="60" spans="2:8">
      <c r="B60" s="3" t="s">
        <v>2026</v>
      </c>
      <c r="C60" s="14" t="s">
        <v>13</v>
      </c>
      <c r="D60" s="3" t="s">
        <v>26</v>
      </c>
      <c r="E60" s="3" t="s">
        <v>282</v>
      </c>
      <c r="F60" s="2">
        <v>7251</v>
      </c>
      <c r="G60" s="2">
        <v>62.86</v>
      </c>
      <c r="H60" s="2">
        <v>0.52</v>
      </c>
    </row>
    <row r="61" spans="2:8">
      <c r="B61" s="3" t="s">
        <v>2353</v>
      </c>
      <c r="C61" s="14" t="s">
        <v>13</v>
      </c>
      <c r="D61" s="3" t="s">
        <v>204</v>
      </c>
      <c r="E61" s="3" t="s">
        <v>1733</v>
      </c>
      <c r="F61" s="2">
        <v>38853</v>
      </c>
      <c r="G61" s="2">
        <v>59.13</v>
      </c>
      <c r="H61" s="2">
        <v>0.49</v>
      </c>
    </row>
    <row r="62" spans="2:8">
      <c r="B62" s="3" t="s">
        <v>2035</v>
      </c>
      <c r="C62" s="14" t="s">
        <v>13</v>
      </c>
      <c r="D62" s="3" t="s">
        <v>62</v>
      </c>
      <c r="E62" s="3" t="s">
        <v>290</v>
      </c>
      <c r="F62" s="2">
        <v>10448</v>
      </c>
      <c r="G62" s="2">
        <v>58.67</v>
      </c>
      <c r="H62" s="2">
        <v>0.49</v>
      </c>
    </row>
    <row r="63" spans="2:8">
      <c r="B63" s="3" t="s">
        <v>2336</v>
      </c>
      <c r="C63" s="14" t="s">
        <v>13</v>
      </c>
      <c r="D63" s="3" t="s">
        <v>30</v>
      </c>
      <c r="E63" s="3" t="s">
        <v>1649</v>
      </c>
      <c r="F63" s="2">
        <v>34998</v>
      </c>
      <c r="G63" s="2">
        <v>49.63</v>
      </c>
      <c r="H63" s="2">
        <v>0.41</v>
      </c>
    </row>
    <row r="64" spans="2:8">
      <c r="B64" s="3" t="s">
        <v>2021</v>
      </c>
      <c r="C64" s="14" t="s">
        <v>13</v>
      </c>
      <c r="D64" s="3" t="s">
        <v>16</v>
      </c>
      <c r="E64" s="3" t="s">
        <v>278</v>
      </c>
      <c r="F64" s="2">
        <v>47952</v>
      </c>
      <c r="G64" s="2">
        <v>47.02</v>
      </c>
      <c r="H64" s="2">
        <v>0.39</v>
      </c>
    </row>
    <row r="65" spans="2:9">
      <c r="B65" s="3" t="s">
        <v>2354</v>
      </c>
      <c r="C65" s="14" t="s">
        <v>13</v>
      </c>
      <c r="D65" s="3" t="s">
        <v>14</v>
      </c>
      <c r="E65" s="3" t="s">
        <v>1724</v>
      </c>
      <c r="F65" s="2">
        <v>8249</v>
      </c>
      <c r="G65" s="2">
        <v>0</v>
      </c>
      <c r="H65" s="2">
        <v>0</v>
      </c>
      <c r="I65" s="3" t="s">
        <v>348</v>
      </c>
    </row>
    <row r="66" spans="2:9">
      <c r="B66" s="8" t="s">
        <v>64</v>
      </c>
      <c r="C66" s="16"/>
      <c r="D66" s="8"/>
      <c r="E66" s="8"/>
      <c r="F66" s="10"/>
      <c r="G66" s="10">
        <f>SUM(G12:G65)</f>
        <v>11990.149999999998</v>
      </c>
      <c r="H66" s="10">
        <f>SUM(H12:H65)</f>
        <v>99.439999999999941</v>
      </c>
    </row>
    <row r="67" spans="2:9">
      <c r="B67" s="8" t="s">
        <v>427</v>
      </c>
      <c r="C67" s="16"/>
      <c r="D67" s="8"/>
      <c r="E67" s="8"/>
      <c r="F67" s="10"/>
      <c r="G67" s="10">
        <v>85.66</v>
      </c>
      <c r="H67" s="10">
        <v>0.71</v>
      </c>
    </row>
    <row r="68" spans="2:9">
      <c r="B68" s="8" t="s">
        <v>153</v>
      </c>
      <c r="C68" s="16"/>
      <c r="D68" s="8"/>
      <c r="E68" s="8"/>
      <c r="F68" s="10"/>
      <c r="G68" s="10">
        <v>12075.81</v>
      </c>
      <c r="H68" s="10">
        <v>100.15</v>
      </c>
    </row>
    <row r="69" spans="2:9">
      <c r="B69" s="8" t="s">
        <v>154</v>
      </c>
      <c r="C69" s="16"/>
      <c r="D69" s="8"/>
      <c r="E69" s="8"/>
      <c r="F69" s="10"/>
      <c r="G69" s="10">
        <v>-18.210354999999396</v>
      </c>
      <c r="H69" s="10">
        <v>-0.15000000000000568</v>
      </c>
    </row>
    <row r="70" spans="2:9">
      <c r="B70" s="8" t="s">
        <v>155</v>
      </c>
      <c r="C70" s="16"/>
      <c r="D70" s="8"/>
      <c r="E70" s="8"/>
      <c r="F70" s="10"/>
      <c r="G70" s="10">
        <v>12057.599645</v>
      </c>
      <c r="H70" s="10">
        <v>100</v>
      </c>
    </row>
    <row r="71" spans="2:9">
      <c r="B71" s="8" t="s">
        <v>156</v>
      </c>
    </row>
    <row r="72" spans="2:9">
      <c r="B72" s="8" t="s">
        <v>157</v>
      </c>
    </row>
    <row r="73" spans="2:9">
      <c r="B73" s="8" t="s">
        <v>160</v>
      </c>
    </row>
    <row r="74" spans="2:9">
      <c r="B74" s="8" t="s">
        <v>161</v>
      </c>
    </row>
    <row r="75" spans="2:9">
      <c r="B75" s="8" t="s">
        <v>162</v>
      </c>
    </row>
    <row r="76" spans="2:9">
      <c r="B76" s="8" t="s">
        <v>1732</v>
      </c>
      <c r="C76" s="16"/>
    </row>
    <row r="77" spans="2:9">
      <c r="B77" s="8" t="s">
        <v>1731</v>
      </c>
      <c r="C77" s="16"/>
    </row>
    <row r="78" spans="2:9">
      <c r="B78" s="8" t="s">
        <v>1730</v>
      </c>
      <c r="C78" s="16"/>
    </row>
    <row r="79" spans="2:9">
      <c r="B79" s="8" t="s">
        <v>1729</v>
      </c>
      <c r="C79" s="16"/>
    </row>
    <row r="80" spans="2:9">
      <c r="B80" s="8" t="s">
        <v>2376</v>
      </c>
      <c r="C80" s="16"/>
    </row>
    <row r="81" spans="2:7">
      <c r="B81" s="8" t="s">
        <v>175</v>
      </c>
    </row>
    <row r="82" spans="2:7">
      <c r="B82" s="8" t="s">
        <v>176</v>
      </c>
    </row>
    <row r="84" spans="2:7">
      <c r="B84" s="300" t="s">
        <v>2357</v>
      </c>
      <c r="C84" s="301"/>
      <c r="D84" s="301"/>
      <c r="E84" s="301"/>
      <c r="F84" s="301"/>
      <c r="G84" s="302"/>
    </row>
    <row r="85" spans="2:7">
      <c r="B85" s="303"/>
      <c r="C85" s="304"/>
      <c r="D85" s="304"/>
      <c r="E85" s="304"/>
      <c r="F85" s="304"/>
      <c r="G85" s="305"/>
    </row>
    <row r="86" spans="2:7">
      <c r="B86" s="303"/>
      <c r="C86" s="304"/>
      <c r="D86" s="304"/>
      <c r="E86" s="304"/>
      <c r="F86" s="304"/>
      <c r="G86" s="305"/>
    </row>
    <row r="87" spans="2:7">
      <c r="B87" s="303"/>
      <c r="C87" s="304"/>
      <c r="D87" s="304"/>
      <c r="E87" s="304"/>
      <c r="F87" s="304"/>
      <c r="G87" s="305"/>
    </row>
    <row r="88" spans="2:7">
      <c r="B88" s="303"/>
      <c r="C88" s="304"/>
      <c r="D88" s="304"/>
      <c r="E88" s="304"/>
      <c r="F88" s="304"/>
      <c r="G88" s="305"/>
    </row>
    <row r="89" spans="2:7">
      <c r="B89" s="306"/>
      <c r="C89" s="307"/>
      <c r="D89" s="307"/>
      <c r="E89" s="307"/>
      <c r="F89" s="307"/>
      <c r="G89" s="308"/>
    </row>
  </sheetData>
  <mergeCells count="3">
    <mergeCell ref="B1:E1"/>
    <mergeCell ref="B84:G89"/>
    <mergeCell ref="C3:C8"/>
  </mergeCells>
  <hyperlinks>
    <hyperlink ref="A1" location="Index!A1" display="Index" xr:uid="{56C52DD5-D69A-4A18-A210-307C5A74B1B9}"/>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1CB81-C78D-469F-B872-A0D4BDC31E8F}">
  <dimension ref="A1:I88"/>
  <sheetViews>
    <sheetView workbookViewId="0">
      <selection activeCell="B1" sqref="B1:E1"/>
    </sheetView>
  </sheetViews>
  <sheetFormatPr defaultRowHeight="12.75"/>
  <cols>
    <col min="1" max="1" width="5.42578125" style="3" bestFit="1" customWidth="1"/>
    <col min="2" max="2" width="67" style="3" bestFit="1" customWidth="1"/>
    <col min="3" max="3" width="21.5703125" style="14" customWidth="1"/>
    <col min="4" max="4" width="27.42578125" style="3" bestFit="1" customWidth="1"/>
    <col min="5" max="5" width="14" style="3" bestFit="1" customWidth="1"/>
    <col min="6" max="6" width="10.28515625" style="2" bestFit="1" customWidth="1"/>
    <col min="7" max="7" width="18.140625" style="2" bestFit="1" customWidth="1"/>
    <col min="8" max="8" width="9.140625" style="2"/>
    <col min="9" max="9" width="1.7109375" style="3" bestFit="1" customWidth="1"/>
    <col min="10" max="256" width="9.140625" style="3"/>
    <col min="257" max="257" width="5.42578125" style="3" bestFit="1" customWidth="1"/>
    <col min="258" max="258" width="67" style="3" bestFit="1" customWidth="1"/>
    <col min="259" max="259" width="13.140625" style="3" bestFit="1" customWidth="1"/>
    <col min="260" max="260" width="27.42578125" style="3" bestFit="1" customWidth="1"/>
    <col min="261" max="261" width="14" style="3" bestFit="1" customWidth="1"/>
    <col min="262" max="262" width="10.28515625" style="3" bestFit="1" customWidth="1"/>
    <col min="263" max="263" width="18.140625" style="3" bestFit="1" customWidth="1"/>
    <col min="264" max="264" width="9.140625" style="3"/>
    <col min="265" max="265" width="1.7109375" style="3" bestFit="1" customWidth="1"/>
    <col min="266" max="512" width="9.140625" style="3"/>
    <col min="513" max="513" width="5.42578125" style="3" bestFit="1" customWidth="1"/>
    <col min="514" max="514" width="67" style="3" bestFit="1" customWidth="1"/>
    <col min="515" max="515" width="13.140625" style="3" bestFit="1" customWidth="1"/>
    <col min="516" max="516" width="27.42578125" style="3" bestFit="1" customWidth="1"/>
    <col min="517" max="517" width="14" style="3" bestFit="1" customWidth="1"/>
    <col min="518" max="518" width="10.28515625" style="3" bestFit="1" customWidth="1"/>
    <col min="519" max="519" width="18.140625" style="3" bestFit="1" customWidth="1"/>
    <col min="520" max="520" width="9.140625" style="3"/>
    <col min="521" max="521" width="1.7109375" style="3" bestFit="1" customWidth="1"/>
    <col min="522" max="768" width="9.140625" style="3"/>
    <col min="769" max="769" width="5.42578125" style="3" bestFit="1" customWidth="1"/>
    <col min="770" max="770" width="67" style="3" bestFit="1" customWidth="1"/>
    <col min="771" max="771" width="13.140625" style="3" bestFit="1" customWidth="1"/>
    <col min="772" max="772" width="27.42578125" style="3" bestFit="1" customWidth="1"/>
    <col min="773" max="773" width="14" style="3" bestFit="1" customWidth="1"/>
    <col min="774" max="774" width="10.28515625" style="3" bestFit="1" customWidth="1"/>
    <col min="775" max="775" width="18.140625" style="3" bestFit="1" customWidth="1"/>
    <col min="776" max="776" width="9.140625" style="3"/>
    <col min="777" max="777" width="1.7109375" style="3" bestFit="1" customWidth="1"/>
    <col min="778" max="1024" width="9.140625" style="3"/>
    <col min="1025" max="1025" width="5.42578125" style="3" bestFit="1" customWidth="1"/>
    <col min="1026" max="1026" width="67" style="3" bestFit="1" customWidth="1"/>
    <col min="1027" max="1027" width="13.140625" style="3" bestFit="1" customWidth="1"/>
    <col min="1028" max="1028" width="27.42578125" style="3" bestFit="1" customWidth="1"/>
    <col min="1029" max="1029" width="14" style="3" bestFit="1" customWidth="1"/>
    <col min="1030" max="1030" width="10.28515625" style="3" bestFit="1" customWidth="1"/>
    <col min="1031" max="1031" width="18.140625" style="3" bestFit="1" customWidth="1"/>
    <col min="1032" max="1032" width="9.140625" style="3"/>
    <col min="1033" max="1033" width="1.7109375" style="3" bestFit="1" customWidth="1"/>
    <col min="1034" max="1280" width="9.140625" style="3"/>
    <col min="1281" max="1281" width="5.42578125" style="3" bestFit="1" customWidth="1"/>
    <col min="1282" max="1282" width="67" style="3" bestFit="1" customWidth="1"/>
    <col min="1283" max="1283" width="13.140625" style="3" bestFit="1" customWidth="1"/>
    <col min="1284" max="1284" width="27.42578125" style="3" bestFit="1" customWidth="1"/>
    <col min="1285" max="1285" width="14" style="3" bestFit="1" customWidth="1"/>
    <col min="1286" max="1286" width="10.28515625" style="3" bestFit="1" customWidth="1"/>
    <col min="1287" max="1287" width="18.140625" style="3" bestFit="1" customWidth="1"/>
    <col min="1288" max="1288" width="9.140625" style="3"/>
    <col min="1289" max="1289" width="1.7109375" style="3" bestFit="1" customWidth="1"/>
    <col min="1290" max="1536" width="9.140625" style="3"/>
    <col min="1537" max="1537" width="5.42578125" style="3" bestFit="1" customWidth="1"/>
    <col min="1538" max="1538" width="67" style="3" bestFit="1" customWidth="1"/>
    <col min="1539" max="1539" width="13.140625" style="3" bestFit="1" customWidth="1"/>
    <col min="1540" max="1540" width="27.42578125" style="3" bestFit="1" customWidth="1"/>
    <col min="1541" max="1541" width="14" style="3" bestFit="1" customWidth="1"/>
    <col min="1542" max="1542" width="10.28515625" style="3" bestFit="1" customWidth="1"/>
    <col min="1543" max="1543" width="18.140625" style="3" bestFit="1" customWidth="1"/>
    <col min="1544" max="1544" width="9.140625" style="3"/>
    <col min="1545" max="1545" width="1.7109375" style="3" bestFit="1" customWidth="1"/>
    <col min="1546" max="1792" width="9.140625" style="3"/>
    <col min="1793" max="1793" width="5.42578125" style="3" bestFit="1" customWidth="1"/>
    <col min="1794" max="1794" width="67" style="3" bestFit="1" customWidth="1"/>
    <col min="1795" max="1795" width="13.140625" style="3" bestFit="1" customWidth="1"/>
    <col min="1796" max="1796" width="27.42578125" style="3" bestFit="1" customWidth="1"/>
    <col min="1797" max="1797" width="14" style="3" bestFit="1" customWidth="1"/>
    <col min="1798" max="1798" width="10.28515625" style="3" bestFit="1" customWidth="1"/>
    <col min="1799" max="1799" width="18.140625" style="3" bestFit="1" customWidth="1"/>
    <col min="1800" max="1800" width="9.140625" style="3"/>
    <col min="1801" max="1801" width="1.7109375" style="3" bestFit="1" customWidth="1"/>
    <col min="1802" max="2048" width="9.140625" style="3"/>
    <col min="2049" max="2049" width="5.42578125" style="3" bestFit="1" customWidth="1"/>
    <col min="2050" max="2050" width="67" style="3" bestFit="1" customWidth="1"/>
    <col min="2051" max="2051" width="13.140625" style="3" bestFit="1" customWidth="1"/>
    <col min="2052" max="2052" width="27.42578125" style="3" bestFit="1" customWidth="1"/>
    <col min="2053" max="2053" width="14" style="3" bestFit="1" customWidth="1"/>
    <col min="2054" max="2054" width="10.28515625" style="3" bestFit="1" customWidth="1"/>
    <col min="2055" max="2055" width="18.140625" style="3" bestFit="1" customWidth="1"/>
    <col min="2056" max="2056" width="9.140625" style="3"/>
    <col min="2057" max="2057" width="1.7109375" style="3" bestFit="1" customWidth="1"/>
    <col min="2058" max="2304" width="9.140625" style="3"/>
    <col min="2305" max="2305" width="5.42578125" style="3" bestFit="1" customWidth="1"/>
    <col min="2306" max="2306" width="67" style="3" bestFit="1" customWidth="1"/>
    <col min="2307" max="2307" width="13.140625" style="3" bestFit="1" customWidth="1"/>
    <col min="2308" max="2308" width="27.42578125" style="3" bestFit="1" customWidth="1"/>
    <col min="2309" max="2309" width="14" style="3" bestFit="1" customWidth="1"/>
    <col min="2310" max="2310" width="10.28515625" style="3" bestFit="1" customWidth="1"/>
    <col min="2311" max="2311" width="18.140625" style="3" bestFit="1" customWidth="1"/>
    <col min="2312" max="2312" width="9.140625" style="3"/>
    <col min="2313" max="2313" width="1.7109375" style="3" bestFit="1" customWidth="1"/>
    <col min="2314" max="2560" width="9.140625" style="3"/>
    <col min="2561" max="2561" width="5.42578125" style="3" bestFit="1" customWidth="1"/>
    <col min="2562" max="2562" width="67" style="3" bestFit="1" customWidth="1"/>
    <col min="2563" max="2563" width="13.140625" style="3" bestFit="1" customWidth="1"/>
    <col min="2564" max="2564" width="27.42578125" style="3" bestFit="1" customWidth="1"/>
    <col min="2565" max="2565" width="14" style="3" bestFit="1" customWidth="1"/>
    <col min="2566" max="2566" width="10.28515625" style="3" bestFit="1" customWidth="1"/>
    <col min="2567" max="2567" width="18.140625" style="3" bestFit="1" customWidth="1"/>
    <col min="2568" max="2568" width="9.140625" style="3"/>
    <col min="2569" max="2569" width="1.7109375" style="3" bestFit="1" customWidth="1"/>
    <col min="2570" max="2816" width="9.140625" style="3"/>
    <col min="2817" max="2817" width="5.42578125" style="3" bestFit="1" customWidth="1"/>
    <col min="2818" max="2818" width="67" style="3" bestFit="1" customWidth="1"/>
    <col min="2819" max="2819" width="13.140625" style="3" bestFit="1" customWidth="1"/>
    <col min="2820" max="2820" width="27.42578125" style="3" bestFit="1" customWidth="1"/>
    <col min="2821" max="2821" width="14" style="3" bestFit="1" customWidth="1"/>
    <col min="2822" max="2822" width="10.28515625" style="3" bestFit="1" customWidth="1"/>
    <col min="2823" max="2823" width="18.140625" style="3" bestFit="1" customWidth="1"/>
    <col min="2824" max="2824" width="9.140625" style="3"/>
    <col min="2825" max="2825" width="1.7109375" style="3" bestFit="1" customWidth="1"/>
    <col min="2826" max="3072" width="9.140625" style="3"/>
    <col min="3073" max="3073" width="5.42578125" style="3" bestFit="1" customWidth="1"/>
    <col min="3074" max="3074" width="67" style="3" bestFit="1" customWidth="1"/>
    <col min="3075" max="3075" width="13.140625" style="3" bestFit="1" customWidth="1"/>
    <col min="3076" max="3076" width="27.42578125" style="3" bestFit="1" customWidth="1"/>
    <col min="3077" max="3077" width="14" style="3" bestFit="1" customWidth="1"/>
    <col min="3078" max="3078" width="10.28515625" style="3" bestFit="1" customWidth="1"/>
    <col min="3079" max="3079" width="18.140625" style="3" bestFit="1" customWidth="1"/>
    <col min="3080" max="3080" width="9.140625" style="3"/>
    <col min="3081" max="3081" width="1.7109375" style="3" bestFit="1" customWidth="1"/>
    <col min="3082" max="3328" width="9.140625" style="3"/>
    <col min="3329" max="3329" width="5.42578125" style="3" bestFit="1" customWidth="1"/>
    <col min="3330" max="3330" width="67" style="3" bestFit="1" customWidth="1"/>
    <col min="3331" max="3331" width="13.140625" style="3" bestFit="1" customWidth="1"/>
    <col min="3332" max="3332" width="27.42578125" style="3" bestFit="1" customWidth="1"/>
    <col min="3333" max="3333" width="14" style="3" bestFit="1" customWidth="1"/>
    <col min="3334" max="3334" width="10.28515625" style="3" bestFit="1" customWidth="1"/>
    <col min="3335" max="3335" width="18.140625" style="3" bestFit="1" customWidth="1"/>
    <col min="3336" max="3336" width="9.140625" style="3"/>
    <col min="3337" max="3337" width="1.7109375" style="3" bestFit="1" customWidth="1"/>
    <col min="3338" max="3584" width="9.140625" style="3"/>
    <col min="3585" max="3585" width="5.42578125" style="3" bestFit="1" customWidth="1"/>
    <col min="3586" max="3586" width="67" style="3" bestFit="1" customWidth="1"/>
    <col min="3587" max="3587" width="13.140625" style="3" bestFit="1" customWidth="1"/>
    <col min="3588" max="3588" width="27.42578125" style="3" bestFit="1" customWidth="1"/>
    <col min="3589" max="3589" width="14" style="3" bestFit="1" customWidth="1"/>
    <col min="3590" max="3590" width="10.28515625" style="3" bestFit="1" customWidth="1"/>
    <col min="3591" max="3591" width="18.140625" style="3" bestFit="1" customWidth="1"/>
    <col min="3592" max="3592" width="9.140625" style="3"/>
    <col min="3593" max="3593" width="1.7109375" style="3" bestFit="1" customWidth="1"/>
    <col min="3594" max="3840" width="9.140625" style="3"/>
    <col min="3841" max="3841" width="5.42578125" style="3" bestFit="1" customWidth="1"/>
    <col min="3842" max="3842" width="67" style="3" bestFit="1" customWidth="1"/>
    <col min="3843" max="3843" width="13.140625" style="3" bestFit="1" customWidth="1"/>
    <col min="3844" max="3844" width="27.42578125" style="3" bestFit="1" customWidth="1"/>
    <col min="3845" max="3845" width="14" style="3" bestFit="1" customWidth="1"/>
    <col min="3846" max="3846" width="10.28515625" style="3" bestFit="1" customWidth="1"/>
    <col min="3847" max="3847" width="18.140625" style="3" bestFit="1" customWidth="1"/>
    <col min="3848" max="3848" width="9.140625" style="3"/>
    <col min="3849" max="3849" width="1.7109375" style="3" bestFit="1" customWidth="1"/>
    <col min="3850" max="4096" width="9.140625" style="3"/>
    <col min="4097" max="4097" width="5.42578125" style="3" bestFit="1" customWidth="1"/>
    <col min="4098" max="4098" width="67" style="3" bestFit="1" customWidth="1"/>
    <col min="4099" max="4099" width="13.140625" style="3" bestFit="1" customWidth="1"/>
    <col min="4100" max="4100" width="27.42578125" style="3" bestFit="1" customWidth="1"/>
    <col min="4101" max="4101" width="14" style="3" bestFit="1" customWidth="1"/>
    <col min="4102" max="4102" width="10.28515625" style="3" bestFit="1" customWidth="1"/>
    <col min="4103" max="4103" width="18.140625" style="3" bestFit="1" customWidth="1"/>
    <col min="4104" max="4104" width="9.140625" style="3"/>
    <col min="4105" max="4105" width="1.7109375" style="3" bestFit="1" customWidth="1"/>
    <col min="4106" max="4352" width="9.140625" style="3"/>
    <col min="4353" max="4353" width="5.42578125" style="3" bestFit="1" customWidth="1"/>
    <col min="4354" max="4354" width="67" style="3" bestFit="1" customWidth="1"/>
    <col min="4355" max="4355" width="13.140625" style="3" bestFit="1" customWidth="1"/>
    <col min="4356" max="4356" width="27.42578125" style="3" bestFit="1" customWidth="1"/>
    <col min="4357" max="4357" width="14" style="3" bestFit="1" customWidth="1"/>
    <col min="4358" max="4358" width="10.28515625" style="3" bestFit="1" customWidth="1"/>
    <col min="4359" max="4359" width="18.140625" style="3" bestFit="1" customWidth="1"/>
    <col min="4360" max="4360" width="9.140625" style="3"/>
    <col min="4361" max="4361" width="1.7109375" style="3" bestFit="1" customWidth="1"/>
    <col min="4362" max="4608" width="9.140625" style="3"/>
    <col min="4609" max="4609" width="5.42578125" style="3" bestFit="1" customWidth="1"/>
    <col min="4610" max="4610" width="67" style="3" bestFit="1" customWidth="1"/>
    <col min="4611" max="4611" width="13.140625" style="3" bestFit="1" customWidth="1"/>
    <col min="4612" max="4612" width="27.42578125" style="3" bestFit="1" customWidth="1"/>
    <col min="4613" max="4613" width="14" style="3" bestFit="1" customWidth="1"/>
    <col min="4614" max="4614" width="10.28515625" style="3" bestFit="1" customWidth="1"/>
    <col min="4615" max="4615" width="18.140625" style="3" bestFit="1" customWidth="1"/>
    <col min="4616" max="4616" width="9.140625" style="3"/>
    <col min="4617" max="4617" width="1.7109375" style="3" bestFit="1" customWidth="1"/>
    <col min="4618" max="4864" width="9.140625" style="3"/>
    <col min="4865" max="4865" width="5.42578125" style="3" bestFit="1" customWidth="1"/>
    <col min="4866" max="4866" width="67" style="3" bestFit="1" customWidth="1"/>
    <col min="4867" max="4867" width="13.140625" style="3" bestFit="1" customWidth="1"/>
    <col min="4868" max="4868" width="27.42578125" style="3" bestFit="1" customWidth="1"/>
    <col min="4869" max="4869" width="14" style="3" bestFit="1" customWidth="1"/>
    <col min="4870" max="4870" width="10.28515625" style="3" bestFit="1" customWidth="1"/>
    <col min="4871" max="4871" width="18.140625" style="3" bestFit="1" customWidth="1"/>
    <col min="4872" max="4872" width="9.140625" style="3"/>
    <col min="4873" max="4873" width="1.7109375" style="3" bestFit="1" customWidth="1"/>
    <col min="4874" max="5120" width="9.140625" style="3"/>
    <col min="5121" max="5121" width="5.42578125" style="3" bestFit="1" customWidth="1"/>
    <col min="5122" max="5122" width="67" style="3" bestFit="1" customWidth="1"/>
    <col min="5123" max="5123" width="13.140625" style="3" bestFit="1" customWidth="1"/>
    <col min="5124" max="5124" width="27.42578125" style="3" bestFit="1" customWidth="1"/>
    <col min="5125" max="5125" width="14" style="3" bestFit="1" customWidth="1"/>
    <col min="5126" max="5126" width="10.28515625" style="3" bestFit="1" customWidth="1"/>
    <col min="5127" max="5127" width="18.140625" style="3" bestFit="1" customWidth="1"/>
    <col min="5128" max="5128" width="9.140625" style="3"/>
    <col min="5129" max="5129" width="1.7109375" style="3" bestFit="1" customWidth="1"/>
    <col min="5130" max="5376" width="9.140625" style="3"/>
    <col min="5377" max="5377" width="5.42578125" style="3" bestFit="1" customWidth="1"/>
    <col min="5378" max="5378" width="67" style="3" bestFit="1" customWidth="1"/>
    <col min="5379" max="5379" width="13.140625" style="3" bestFit="1" customWidth="1"/>
    <col min="5380" max="5380" width="27.42578125" style="3" bestFit="1" customWidth="1"/>
    <col min="5381" max="5381" width="14" style="3" bestFit="1" customWidth="1"/>
    <col min="5382" max="5382" width="10.28515625" style="3" bestFit="1" customWidth="1"/>
    <col min="5383" max="5383" width="18.140625" style="3" bestFit="1" customWidth="1"/>
    <col min="5384" max="5384" width="9.140625" style="3"/>
    <col min="5385" max="5385" width="1.7109375" style="3" bestFit="1" customWidth="1"/>
    <col min="5386" max="5632" width="9.140625" style="3"/>
    <col min="5633" max="5633" width="5.42578125" style="3" bestFit="1" customWidth="1"/>
    <col min="5634" max="5634" width="67" style="3" bestFit="1" customWidth="1"/>
    <col min="5635" max="5635" width="13.140625" style="3" bestFit="1" customWidth="1"/>
    <col min="5636" max="5636" width="27.42578125" style="3" bestFit="1" customWidth="1"/>
    <col min="5637" max="5637" width="14" style="3" bestFit="1" customWidth="1"/>
    <col min="5638" max="5638" width="10.28515625" style="3" bestFit="1" customWidth="1"/>
    <col min="5639" max="5639" width="18.140625" style="3" bestFit="1" customWidth="1"/>
    <col min="5640" max="5640" width="9.140625" style="3"/>
    <col min="5641" max="5641" width="1.7109375" style="3" bestFit="1" customWidth="1"/>
    <col min="5642" max="5888" width="9.140625" style="3"/>
    <col min="5889" max="5889" width="5.42578125" style="3" bestFit="1" customWidth="1"/>
    <col min="5890" max="5890" width="67" style="3" bestFit="1" customWidth="1"/>
    <col min="5891" max="5891" width="13.140625" style="3" bestFit="1" customWidth="1"/>
    <col min="5892" max="5892" width="27.42578125" style="3" bestFit="1" customWidth="1"/>
    <col min="5893" max="5893" width="14" style="3" bestFit="1" customWidth="1"/>
    <col min="5894" max="5894" width="10.28515625" style="3" bestFit="1" customWidth="1"/>
    <col min="5895" max="5895" width="18.140625" style="3" bestFit="1" customWidth="1"/>
    <col min="5896" max="5896" width="9.140625" style="3"/>
    <col min="5897" max="5897" width="1.7109375" style="3" bestFit="1" customWidth="1"/>
    <col min="5898" max="6144" width="9.140625" style="3"/>
    <col min="6145" max="6145" width="5.42578125" style="3" bestFit="1" customWidth="1"/>
    <col min="6146" max="6146" width="67" style="3" bestFit="1" customWidth="1"/>
    <col min="6147" max="6147" width="13.140625" style="3" bestFit="1" customWidth="1"/>
    <col min="6148" max="6148" width="27.42578125" style="3" bestFit="1" customWidth="1"/>
    <col min="6149" max="6149" width="14" style="3" bestFit="1" customWidth="1"/>
    <col min="6150" max="6150" width="10.28515625" style="3" bestFit="1" customWidth="1"/>
    <col min="6151" max="6151" width="18.140625" style="3" bestFit="1" customWidth="1"/>
    <col min="6152" max="6152" width="9.140625" style="3"/>
    <col min="6153" max="6153" width="1.7109375" style="3" bestFit="1" customWidth="1"/>
    <col min="6154" max="6400" width="9.140625" style="3"/>
    <col min="6401" max="6401" width="5.42578125" style="3" bestFit="1" customWidth="1"/>
    <col min="6402" max="6402" width="67" style="3" bestFit="1" customWidth="1"/>
    <col min="6403" max="6403" width="13.140625" style="3" bestFit="1" customWidth="1"/>
    <col min="6404" max="6404" width="27.42578125" style="3" bestFit="1" customWidth="1"/>
    <col min="6405" max="6405" width="14" style="3" bestFit="1" customWidth="1"/>
    <col min="6406" max="6406" width="10.28515625" style="3" bestFit="1" customWidth="1"/>
    <col min="6407" max="6407" width="18.140625" style="3" bestFit="1" customWidth="1"/>
    <col min="6408" max="6408" width="9.140625" style="3"/>
    <col min="6409" max="6409" width="1.7109375" style="3" bestFit="1" customWidth="1"/>
    <col min="6410" max="6656" width="9.140625" style="3"/>
    <col min="6657" max="6657" width="5.42578125" style="3" bestFit="1" customWidth="1"/>
    <col min="6658" max="6658" width="67" style="3" bestFit="1" customWidth="1"/>
    <col min="6659" max="6659" width="13.140625" style="3" bestFit="1" customWidth="1"/>
    <col min="6660" max="6660" width="27.42578125" style="3" bestFit="1" customWidth="1"/>
    <col min="6661" max="6661" width="14" style="3" bestFit="1" customWidth="1"/>
    <col min="6662" max="6662" width="10.28515625" style="3" bestFit="1" customWidth="1"/>
    <col min="6663" max="6663" width="18.140625" style="3" bestFit="1" customWidth="1"/>
    <col min="6664" max="6664" width="9.140625" style="3"/>
    <col min="6665" max="6665" width="1.7109375" style="3" bestFit="1" customWidth="1"/>
    <col min="6666" max="6912" width="9.140625" style="3"/>
    <col min="6913" max="6913" width="5.42578125" style="3" bestFit="1" customWidth="1"/>
    <col min="6914" max="6914" width="67" style="3" bestFit="1" customWidth="1"/>
    <col min="6915" max="6915" width="13.140625" style="3" bestFit="1" customWidth="1"/>
    <col min="6916" max="6916" width="27.42578125" style="3" bestFit="1" customWidth="1"/>
    <col min="6917" max="6917" width="14" style="3" bestFit="1" customWidth="1"/>
    <col min="6918" max="6918" width="10.28515625" style="3" bestFit="1" customWidth="1"/>
    <col min="6919" max="6919" width="18.140625" style="3" bestFit="1" customWidth="1"/>
    <col min="6920" max="6920" width="9.140625" style="3"/>
    <col min="6921" max="6921" width="1.7109375" style="3" bestFit="1" customWidth="1"/>
    <col min="6922" max="7168" width="9.140625" style="3"/>
    <col min="7169" max="7169" width="5.42578125" style="3" bestFit="1" customWidth="1"/>
    <col min="7170" max="7170" width="67" style="3" bestFit="1" customWidth="1"/>
    <col min="7171" max="7171" width="13.140625" style="3" bestFit="1" customWidth="1"/>
    <col min="7172" max="7172" width="27.42578125" style="3" bestFit="1" customWidth="1"/>
    <col min="7173" max="7173" width="14" style="3" bestFit="1" customWidth="1"/>
    <col min="7174" max="7174" width="10.28515625" style="3" bestFit="1" customWidth="1"/>
    <col min="7175" max="7175" width="18.140625" style="3" bestFit="1" customWidth="1"/>
    <col min="7176" max="7176" width="9.140625" style="3"/>
    <col min="7177" max="7177" width="1.7109375" style="3" bestFit="1" customWidth="1"/>
    <col min="7178" max="7424" width="9.140625" style="3"/>
    <col min="7425" max="7425" width="5.42578125" style="3" bestFit="1" customWidth="1"/>
    <col min="7426" max="7426" width="67" style="3" bestFit="1" customWidth="1"/>
    <col min="7427" max="7427" width="13.140625" style="3" bestFit="1" customWidth="1"/>
    <col min="7428" max="7428" width="27.42578125" style="3" bestFit="1" customWidth="1"/>
    <col min="7429" max="7429" width="14" style="3" bestFit="1" customWidth="1"/>
    <col min="7430" max="7430" width="10.28515625" style="3" bestFit="1" customWidth="1"/>
    <col min="7431" max="7431" width="18.140625" style="3" bestFit="1" customWidth="1"/>
    <col min="7432" max="7432" width="9.140625" style="3"/>
    <col min="7433" max="7433" width="1.7109375" style="3" bestFit="1" customWidth="1"/>
    <col min="7434" max="7680" width="9.140625" style="3"/>
    <col min="7681" max="7681" width="5.42578125" style="3" bestFit="1" customWidth="1"/>
    <col min="7682" max="7682" width="67" style="3" bestFit="1" customWidth="1"/>
    <col min="7683" max="7683" width="13.140625" style="3" bestFit="1" customWidth="1"/>
    <col min="7684" max="7684" width="27.42578125" style="3" bestFit="1" customWidth="1"/>
    <col min="7685" max="7685" width="14" style="3" bestFit="1" customWidth="1"/>
    <col min="7686" max="7686" width="10.28515625" style="3" bestFit="1" customWidth="1"/>
    <col min="7687" max="7687" width="18.140625" style="3" bestFit="1" customWidth="1"/>
    <col min="7688" max="7688" width="9.140625" style="3"/>
    <col min="7689" max="7689" width="1.7109375" style="3" bestFit="1" customWidth="1"/>
    <col min="7690" max="7936" width="9.140625" style="3"/>
    <col min="7937" max="7937" width="5.42578125" style="3" bestFit="1" customWidth="1"/>
    <col min="7938" max="7938" width="67" style="3" bestFit="1" customWidth="1"/>
    <col min="7939" max="7939" width="13.140625" style="3" bestFit="1" customWidth="1"/>
    <col min="7940" max="7940" width="27.42578125" style="3" bestFit="1" customWidth="1"/>
    <col min="7941" max="7941" width="14" style="3" bestFit="1" customWidth="1"/>
    <col min="7942" max="7942" width="10.28515625" style="3" bestFit="1" customWidth="1"/>
    <col min="7943" max="7943" width="18.140625" style="3" bestFit="1" customWidth="1"/>
    <col min="7944" max="7944" width="9.140625" style="3"/>
    <col min="7945" max="7945" width="1.7109375" style="3" bestFit="1" customWidth="1"/>
    <col min="7946" max="8192" width="9.140625" style="3"/>
    <col min="8193" max="8193" width="5.42578125" style="3" bestFit="1" customWidth="1"/>
    <col min="8194" max="8194" width="67" style="3" bestFit="1" customWidth="1"/>
    <col min="8195" max="8195" width="13.140625" style="3" bestFit="1" customWidth="1"/>
    <col min="8196" max="8196" width="27.42578125" style="3" bestFit="1" customWidth="1"/>
    <col min="8197" max="8197" width="14" style="3" bestFit="1" customWidth="1"/>
    <col min="8198" max="8198" width="10.28515625" style="3" bestFit="1" customWidth="1"/>
    <col min="8199" max="8199" width="18.140625" style="3" bestFit="1" customWidth="1"/>
    <col min="8200" max="8200" width="9.140625" style="3"/>
    <col min="8201" max="8201" width="1.7109375" style="3" bestFit="1" customWidth="1"/>
    <col min="8202" max="8448" width="9.140625" style="3"/>
    <col min="8449" max="8449" width="5.42578125" style="3" bestFit="1" customWidth="1"/>
    <col min="8450" max="8450" width="67" style="3" bestFit="1" customWidth="1"/>
    <col min="8451" max="8451" width="13.140625" style="3" bestFit="1" customWidth="1"/>
    <col min="8452" max="8452" width="27.42578125" style="3" bestFit="1" customWidth="1"/>
    <col min="8453" max="8453" width="14" style="3" bestFit="1" customWidth="1"/>
    <col min="8454" max="8454" width="10.28515625" style="3" bestFit="1" customWidth="1"/>
    <col min="8455" max="8455" width="18.140625" style="3" bestFit="1" customWidth="1"/>
    <col min="8456" max="8456" width="9.140625" style="3"/>
    <col min="8457" max="8457" width="1.7109375" style="3" bestFit="1" customWidth="1"/>
    <col min="8458" max="8704" width="9.140625" style="3"/>
    <col min="8705" max="8705" width="5.42578125" style="3" bestFit="1" customWidth="1"/>
    <col min="8706" max="8706" width="67" style="3" bestFit="1" customWidth="1"/>
    <col min="8707" max="8707" width="13.140625" style="3" bestFit="1" customWidth="1"/>
    <col min="8708" max="8708" width="27.42578125" style="3" bestFit="1" customWidth="1"/>
    <col min="8709" max="8709" width="14" style="3" bestFit="1" customWidth="1"/>
    <col min="8710" max="8710" width="10.28515625" style="3" bestFit="1" customWidth="1"/>
    <col min="8711" max="8711" width="18.140625" style="3" bestFit="1" customWidth="1"/>
    <col min="8712" max="8712" width="9.140625" style="3"/>
    <col min="8713" max="8713" width="1.7109375" style="3" bestFit="1" customWidth="1"/>
    <col min="8714" max="8960" width="9.140625" style="3"/>
    <col min="8961" max="8961" width="5.42578125" style="3" bestFit="1" customWidth="1"/>
    <col min="8962" max="8962" width="67" style="3" bestFit="1" customWidth="1"/>
    <col min="8963" max="8963" width="13.140625" style="3" bestFit="1" customWidth="1"/>
    <col min="8964" max="8964" width="27.42578125" style="3" bestFit="1" customWidth="1"/>
    <col min="8965" max="8965" width="14" style="3" bestFit="1" customWidth="1"/>
    <col min="8966" max="8966" width="10.28515625" style="3" bestFit="1" customWidth="1"/>
    <col min="8967" max="8967" width="18.140625" style="3" bestFit="1" customWidth="1"/>
    <col min="8968" max="8968" width="9.140625" style="3"/>
    <col min="8969" max="8969" width="1.7109375" style="3" bestFit="1" customWidth="1"/>
    <col min="8970" max="9216" width="9.140625" style="3"/>
    <col min="9217" max="9217" width="5.42578125" style="3" bestFit="1" customWidth="1"/>
    <col min="9218" max="9218" width="67" style="3" bestFit="1" customWidth="1"/>
    <col min="9219" max="9219" width="13.140625" style="3" bestFit="1" customWidth="1"/>
    <col min="9220" max="9220" width="27.42578125" style="3" bestFit="1" customWidth="1"/>
    <col min="9221" max="9221" width="14" style="3" bestFit="1" customWidth="1"/>
    <col min="9222" max="9222" width="10.28515625" style="3" bestFit="1" customWidth="1"/>
    <col min="9223" max="9223" width="18.140625" style="3" bestFit="1" customWidth="1"/>
    <col min="9224" max="9224" width="9.140625" style="3"/>
    <col min="9225" max="9225" width="1.7109375" style="3" bestFit="1" customWidth="1"/>
    <col min="9226" max="9472" width="9.140625" style="3"/>
    <col min="9473" max="9473" width="5.42578125" style="3" bestFit="1" customWidth="1"/>
    <col min="9474" max="9474" width="67" style="3" bestFit="1" customWidth="1"/>
    <col min="9475" max="9475" width="13.140625" style="3" bestFit="1" customWidth="1"/>
    <col min="9476" max="9476" width="27.42578125" style="3" bestFit="1" customWidth="1"/>
    <col min="9477" max="9477" width="14" style="3" bestFit="1" customWidth="1"/>
    <col min="9478" max="9478" width="10.28515625" style="3" bestFit="1" customWidth="1"/>
    <col min="9479" max="9479" width="18.140625" style="3" bestFit="1" customWidth="1"/>
    <col min="9480" max="9480" width="9.140625" style="3"/>
    <col min="9481" max="9481" width="1.7109375" style="3" bestFit="1" customWidth="1"/>
    <col min="9482" max="9728" width="9.140625" style="3"/>
    <col min="9729" max="9729" width="5.42578125" style="3" bestFit="1" customWidth="1"/>
    <col min="9730" max="9730" width="67" style="3" bestFit="1" customWidth="1"/>
    <col min="9731" max="9731" width="13.140625" style="3" bestFit="1" customWidth="1"/>
    <col min="9732" max="9732" width="27.42578125" style="3" bestFit="1" customWidth="1"/>
    <col min="9733" max="9733" width="14" style="3" bestFit="1" customWidth="1"/>
    <col min="9734" max="9734" width="10.28515625" style="3" bestFit="1" customWidth="1"/>
    <col min="9735" max="9735" width="18.140625" style="3" bestFit="1" customWidth="1"/>
    <col min="9736" max="9736" width="9.140625" style="3"/>
    <col min="9737" max="9737" width="1.7109375" style="3" bestFit="1" customWidth="1"/>
    <col min="9738" max="9984" width="9.140625" style="3"/>
    <col min="9985" max="9985" width="5.42578125" style="3" bestFit="1" customWidth="1"/>
    <col min="9986" max="9986" width="67" style="3" bestFit="1" customWidth="1"/>
    <col min="9987" max="9987" width="13.140625" style="3" bestFit="1" customWidth="1"/>
    <col min="9988" max="9988" width="27.42578125" style="3" bestFit="1" customWidth="1"/>
    <col min="9989" max="9989" width="14" style="3" bestFit="1" customWidth="1"/>
    <col min="9990" max="9990" width="10.28515625" style="3" bestFit="1" customWidth="1"/>
    <col min="9991" max="9991" width="18.140625" style="3" bestFit="1" customWidth="1"/>
    <col min="9992" max="9992" width="9.140625" style="3"/>
    <col min="9993" max="9993" width="1.7109375" style="3" bestFit="1" customWidth="1"/>
    <col min="9994" max="10240" width="9.140625" style="3"/>
    <col min="10241" max="10241" width="5.42578125" style="3" bestFit="1" customWidth="1"/>
    <col min="10242" max="10242" width="67" style="3" bestFit="1" customWidth="1"/>
    <col min="10243" max="10243" width="13.140625" style="3" bestFit="1" customWidth="1"/>
    <col min="10244" max="10244" width="27.42578125" style="3" bestFit="1" customWidth="1"/>
    <col min="10245" max="10245" width="14" style="3" bestFit="1" customWidth="1"/>
    <col min="10246" max="10246" width="10.28515625" style="3" bestFit="1" customWidth="1"/>
    <col min="10247" max="10247" width="18.140625" style="3" bestFit="1" customWidth="1"/>
    <col min="10248" max="10248" width="9.140625" style="3"/>
    <col min="10249" max="10249" width="1.7109375" style="3" bestFit="1" customWidth="1"/>
    <col min="10250" max="10496" width="9.140625" style="3"/>
    <col min="10497" max="10497" width="5.42578125" style="3" bestFit="1" customWidth="1"/>
    <col min="10498" max="10498" width="67" style="3" bestFit="1" customWidth="1"/>
    <col min="10499" max="10499" width="13.140625" style="3" bestFit="1" customWidth="1"/>
    <col min="10500" max="10500" width="27.42578125" style="3" bestFit="1" customWidth="1"/>
    <col min="10501" max="10501" width="14" style="3" bestFit="1" customWidth="1"/>
    <col min="10502" max="10502" width="10.28515625" style="3" bestFit="1" customWidth="1"/>
    <col min="10503" max="10503" width="18.140625" style="3" bestFit="1" customWidth="1"/>
    <col min="10504" max="10504" width="9.140625" style="3"/>
    <col min="10505" max="10505" width="1.7109375" style="3" bestFit="1" customWidth="1"/>
    <col min="10506" max="10752" width="9.140625" style="3"/>
    <col min="10753" max="10753" width="5.42578125" style="3" bestFit="1" customWidth="1"/>
    <col min="10754" max="10754" width="67" style="3" bestFit="1" customWidth="1"/>
    <col min="10755" max="10755" width="13.140625" style="3" bestFit="1" customWidth="1"/>
    <col min="10756" max="10756" width="27.42578125" style="3" bestFit="1" customWidth="1"/>
    <col min="10757" max="10757" width="14" style="3" bestFit="1" customWidth="1"/>
    <col min="10758" max="10758" width="10.28515625" style="3" bestFit="1" customWidth="1"/>
    <col min="10759" max="10759" width="18.140625" style="3" bestFit="1" customWidth="1"/>
    <col min="10760" max="10760" width="9.140625" style="3"/>
    <col min="10761" max="10761" width="1.7109375" style="3" bestFit="1" customWidth="1"/>
    <col min="10762" max="11008" width="9.140625" style="3"/>
    <col min="11009" max="11009" width="5.42578125" style="3" bestFit="1" customWidth="1"/>
    <col min="11010" max="11010" width="67" style="3" bestFit="1" customWidth="1"/>
    <col min="11011" max="11011" width="13.140625" style="3" bestFit="1" customWidth="1"/>
    <col min="11012" max="11012" width="27.42578125" style="3" bestFit="1" customWidth="1"/>
    <col min="11013" max="11013" width="14" style="3" bestFit="1" customWidth="1"/>
    <col min="11014" max="11014" width="10.28515625" style="3" bestFit="1" customWidth="1"/>
    <col min="11015" max="11015" width="18.140625" style="3" bestFit="1" customWidth="1"/>
    <col min="11016" max="11016" width="9.140625" style="3"/>
    <col min="11017" max="11017" width="1.7109375" style="3" bestFit="1" customWidth="1"/>
    <col min="11018" max="11264" width="9.140625" style="3"/>
    <col min="11265" max="11265" width="5.42578125" style="3" bestFit="1" customWidth="1"/>
    <col min="11266" max="11266" width="67" style="3" bestFit="1" customWidth="1"/>
    <col min="11267" max="11267" width="13.140625" style="3" bestFit="1" customWidth="1"/>
    <col min="11268" max="11268" width="27.42578125" style="3" bestFit="1" customWidth="1"/>
    <col min="11269" max="11269" width="14" style="3" bestFit="1" customWidth="1"/>
    <col min="11270" max="11270" width="10.28515625" style="3" bestFit="1" customWidth="1"/>
    <col min="11271" max="11271" width="18.140625" style="3" bestFit="1" customWidth="1"/>
    <col min="11272" max="11272" width="9.140625" style="3"/>
    <col min="11273" max="11273" width="1.7109375" style="3" bestFit="1" customWidth="1"/>
    <col min="11274" max="11520" width="9.140625" style="3"/>
    <col min="11521" max="11521" width="5.42578125" style="3" bestFit="1" customWidth="1"/>
    <col min="11522" max="11522" width="67" style="3" bestFit="1" customWidth="1"/>
    <col min="11523" max="11523" width="13.140625" style="3" bestFit="1" customWidth="1"/>
    <col min="11524" max="11524" width="27.42578125" style="3" bestFit="1" customWidth="1"/>
    <col min="11525" max="11525" width="14" style="3" bestFit="1" customWidth="1"/>
    <col min="11526" max="11526" width="10.28515625" style="3" bestFit="1" customWidth="1"/>
    <col min="11527" max="11527" width="18.140625" style="3" bestFit="1" customWidth="1"/>
    <col min="11528" max="11528" width="9.140625" style="3"/>
    <col min="11529" max="11529" width="1.7109375" style="3" bestFit="1" customWidth="1"/>
    <col min="11530" max="11776" width="9.140625" style="3"/>
    <col min="11777" max="11777" width="5.42578125" style="3" bestFit="1" customWidth="1"/>
    <col min="11778" max="11778" width="67" style="3" bestFit="1" customWidth="1"/>
    <col min="11779" max="11779" width="13.140625" style="3" bestFit="1" customWidth="1"/>
    <col min="11780" max="11780" width="27.42578125" style="3" bestFit="1" customWidth="1"/>
    <col min="11781" max="11781" width="14" style="3" bestFit="1" customWidth="1"/>
    <col min="11782" max="11782" width="10.28515625" style="3" bestFit="1" customWidth="1"/>
    <col min="11783" max="11783" width="18.140625" style="3" bestFit="1" customWidth="1"/>
    <col min="11784" max="11784" width="9.140625" style="3"/>
    <col min="11785" max="11785" width="1.7109375" style="3" bestFit="1" customWidth="1"/>
    <col min="11786" max="12032" width="9.140625" style="3"/>
    <col min="12033" max="12033" width="5.42578125" style="3" bestFit="1" customWidth="1"/>
    <col min="12034" max="12034" width="67" style="3" bestFit="1" customWidth="1"/>
    <col min="12035" max="12035" width="13.140625" style="3" bestFit="1" customWidth="1"/>
    <col min="12036" max="12036" width="27.42578125" style="3" bestFit="1" customWidth="1"/>
    <col min="12037" max="12037" width="14" style="3" bestFit="1" customWidth="1"/>
    <col min="12038" max="12038" width="10.28515625" style="3" bestFit="1" customWidth="1"/>
    <col min="12039" max="12039" width="18.140625" style="3" bestFit="1" customWidth="1"/>
    <col min="12040" max="12040" width="9.140625" style="3"/>
    <col min="12041" max="12041" width="1.7109375" style="3" bestFit="1" customWidth="1"/>
    <col min="12042" max="12288" width="9.140625" style="3"/>
    <col min="12289" max="12289" width="5.42578125" style="3" bestFit="1" customWidth="1"/>
    <col min="12290" max="12290" width="67" style="3" bestFit="1" customWidth="1"/>
    <col min="12291" max="12291" width="13.140625" style="3" bestFit="1" customWidth="1"/>
    <col min="12292" max="12292" width="27.42578125" style="3" bestFit="1" customWidth="1"/>
    <col min="12293" max="12293" width="14" style="3" bestFit="1" customWidth="1"/>
    <col min="12294" max="12294" width="10.28515625" style="3" bestFit="1" customWidth="1"/>
    <col min="12295" max="12295" width="18.140625" style="3" bestFit="1" customWidth="1"/>
    <col min="12296" max="12296" width="9.140625" style="3"/>
    <col min="12297" max="12297" width="1.7109375" style="3" bestFit="1" customWidth="1"/>
    <col min="12298" max="12544" width="9.140625" style="3"/>
    <col min="12545" max="12545" width="5.42578125" style="3" bestFit="1" customWidth="1"/>
    <col min="12546" max="12546" width="67" style="3" bestFit="1" customWidth="1"/>
    <col min="12547" max="12547" width="13.140625" style="3" bestFit="1" customWidth="1"/>
    <col min="12548" max="12548" width="27.42578125" style="3" bestFit="1" customWidth="1"/>
    <col min="12549" max="12549" width="14" style="3" bestFit="1" customWidth="1"/>
    <col min="12550" max="12550" width="10.28515625" style="3" bestFit="1" customWidth="1"/>
    <col min="12551" max="12551" width="18.140625" style="3" bestFit="1" customWidth="1"/>
    <col min="12552" max="12552" width="9.140625" style="3"/>
    <col min="12553" max="12553" width="1.7109375" style="3" bestFit="1" customWidth="1"/>
    <col min="12554" max="12800" width="9.140625" style="3"/>
    <col min="12801" max="12801" width="5.42578125" style="3" bestFit="1" customWidth="1"/>
    <col min="12802" max="12802" width="67" style="3" bestFit="1" customWidth="1"/>
    <col min="12803" max="12803" width="13.140625" style="3" bestFit="1" customWidth="1"/>
    <col min="12804" max="12804" width="27.42578125" style="3" bestFit="1" customWidth="1"/>
    <col min="12805" max="12805" width="14" style="3" bestFit="1" customWidth="1"/>
    <col min="12806" max="12806" width="10.28515625" style="3" bestFit="1" customWidth="1"/>
    <col min="12807" max="12807" width="18.140625" style="3" bestFit="1" customWidth="1"/>
    <col min="12808" max="12808" width="9.140625" style="3"/>
    <col min="12809" max="12809" width="1.7109375" style="3" bestFit="1" customWidth="1"/>
    <col min="12810" max="13056" width="9.140625" style="3"/>
    <col min="13057" max="13057" width="5.42578125" style="3" bestFit="1" customWidth="1"/>
    <col min="13058" max="13058" width="67" style="3" bestFit="1" customWidth="1"/>
    <col min="13059" max="13059" width="13.140625" style="3" bestFit="1" customWidth="1"/>
    <col min="13060" max="13060" width="27.42578125" style="3" bestFit="1" customWidth="1"/>
    <col min="13061" max="13061" width="14" style="3" bestFit="1" customWidth="1"/>
    <col min="13062" max="13062" width="10.28515625" style="3" bestFit="1" customWidth="1"/>
    <col min="13063" max="13063" width="18.140625" style="3" bestFit="1" customWidth="1"/>
    <col min="13064" max="13064" width="9.140625" style="3"/>
    <col min="13065" max="13065" width="1.7109375" style="3" bestFit="1" customWidth="1"/>
    <col min="13066" max="13312" width="9.140625" style="3"/>
    <col min="13313" max="13313" width="5.42578125" style="3" bestFit="1" customWidth="1"/>
    <col min="13314" max="13314" width="67" style="3" bestFit="1" customWidth="1"/>
    <col min="13315" max="13315" width="13.140625" style="3" bestFit="1" customWidth="1"/>
    <col min="13316" max="13316" width="27.42578125" style="3" bestFit="1" customWidth="1"/>
    <col min="13317" max="13317" width="14" style="3" bestFit="1" customWidth="1"/>
    <col min="13318" max="13318" width="10.28515625" style="3" bestFit="1" customWidth="1"/>
    <col min="13319" max="13319" width="18.140625" style="3" bestFit="1" customWidth="1"/>
    <col min="13320" max="13320" width="9.140625" style="3"/>
    <col min="13321" max="13321" width="1.7109375" style="3" bestFit="1" customWidth="1"/>
    <col min="13322" max="13568" width="9.140625" style="3"/>
    <col min="13569" max="13569" width="5.42578125" style="3" bestFit="1" customWidth="1"/>
    <col min="13570" max="13570" width="67" style="3" bestFit="1" customWidth="1"/>
    <col min="13571" max="13571" width="13.140625" style="3" bestFit="1" customWidth="1"/>
    <col min="13572" max="13572" width="27.42578125" style="3" bestFit="1" customWidth="1"/>
    <col min="13573" max="13573" width="14" style="3" bestFit="1" customWidth="1"/>
    <col min="13574" max="13574" width="10.28515625" style="3" bestFit="1" customWidth="1"/>
    <col min="13575" max="13575" width="18.140625" style="3" bestFit="1" customWidth="1"/>
    <col min="13576" max="13576" width="9.140625" style="3"/>
    <col min="13577" max="13577" width="1.7109375" style="3" bestFit="1" customWidth="1"/>
    <col min="13578" max="13824" width="9.140625" style="3"/>
    <col min="13825" max="13825" width="5.42578125" style="3" bestFit="1" customWidth="1"/>
    <col min="13826" max="13826" width="67" style="3" bestFit="1" customWidth="1"/>
    <col min="13827" max="13827" width="13.140625" style="3" bestFit="1" customWidth="1"/>
    <col min="13828" max="13828" width="27.42578125" style="3" bestFit="1" customWidth="1"/>
    <col min="13829" max="13829" width="14" style="3" bestFit="1" customWidth="1"/>
    <col min="13830" max="13830" width="10.28515625" style="3" bestFit="1" customWidth="1"/>
    <col min="13831" max="13831" width="18.140625" style="3" bestFit="1" customWidth="1"/>
    <col min="13832" max="13832" width="9.140625" style="3"/>
    <col min="13833" max="13833" width="1.7109375" style="3" bestFit="1" customWidth="1"/>
    <col min="13834" max="14080" width="9.140625" style="3"/>
    <col min="14081" max="14081" width="5.42578125" style="3" bestFit="1" customWidth="1"/>
    <col min="14082" max="14082" width="67" style="3" bestFit="1" customWidth="1"/>
    <col min="14083" max="14083" width="13.140625" style="3" bestFit="1" customWidth="1"/>
    <col min="14084" max="14084" width="27.42578125" style="3" bestFit="1" customWidth="1"/>
    <col min="14085" max="14085" width="14" style="3" bestFit="1" customWidth="1"/>
    <col min="14086" max="14086" width="10.28515625" style="3" bestFit="1" customWidth="1"/>
    <col min="14087" max="14087" width="18.140625" style="3" bestFit="1" customWidth="1"/>
    <col min="14088" max="14088" width="9.140625" style="3"/>
    <col min="14089" max="14089" width="1.7109375" style="3" bestFit="1" customWidth="1"/>
    <col min="14090" max="14336" width="9.140625" style="3"/>
    <col min="14337" max="14337" width="5.42578125" style="3" bestFit="1" customWidth="1"/>
    <col min="14338" max="14338" width="67" style="3" bestFit="1" customWidth="1"/>
    <col min="14339" max="14339" width="13.140625" style="3" bestFit="1" customWidth="1"/>
    <col min="14340" max="14340" width="27.42578125" style="3" bestFit="1" customWidth="1"/>
    <col min="14341" max="14341" width="14" style="3" bestFit="1" customWidth="1"/>
    <col min="14342" max="14342" width="10.28515625" style="3" bestFit="1" customWidth="1"/>
    <col min="14343" max="14343" width="18.140625" style="3" bestFit="1" customWidth="1"/>
    <col min="14344" max="14344" width="9.140625" style="3"/>
    <col min="14345" max="14345" width="1.7109375" style="3" bestFit="1" customWidth="1"/>
    <col min="14346" max="14592" width="9.140625" style="3"/>
    <col min="14593" max="14593" width="5.42578125" style="3" bestFit="1" customWidth="1"/>
    <col min="14594" max="14594" width="67" style="3" bestFit="1" customWidth="1"/>
    <col min="14595" max="14595" width="13.140625" style="3" bestFit="1" customWidth="1"/>
    <col min="14596" max="14596" width="27.42578125" style="3" bestFit="1" customWidth="1"/>
    <col min="14597" max="14597" width="14" style="3" bestFit="1" customWidth="1"/>
    <col min="14598" max="14598" width="10.28515625" style="3" bestFit="1" customWidth="1"/>
    <col min="14599" max="14599" width="18.140625" style="3" bestFit="1" customWidth="1"/>
    <col min="14600" max="14600" width="9.140625" style="3"/>
    <col min="14601" max="14601" width="1.7109375" style="3" bestFit="1" customWidth="1"/>
    <col min="14602" max="14848" width="9.140625" style="3"/>
    <col min="14849" max="14849" width="5.42578125" style="3" bestFit="1" customWidth="1"/>
    <col min="14850" max="14850" width="67" style="3" bestFit="1" customWidth="1"/>
    <col min="14851" max="14851" width="13.140625" style="3" bestFit="1" customWidth="1"/>
    <col min="14852" max="14852" width="27.42578125" style="3" bestFit="1" customWidth="1"/>
    <col min="14853" max="14853" width="14" style="3" bestFit="1" customWidth="1"/>
    <col min="14854" max="14854" width="10.28515625" style="3" bestFit="1" customWidth="1"/>
    <col min="14855" max="14855" width="18.140625" style="3" bestFit="1" customWidth="1"/>
    <col min="14856" max="14856" width="9.140625" style="3"/>
    <col min="14857" max="14857" width="1.7109375" style="3" bestFit="1" customWidth="1"/>
    <col min="14858" max="15104" width="9.140625" style="3"/>
    <col min="15105" max="15105" width="5.42578125" style="3" bestFit="1" customWidth="1"/>
    <col min="15106" max="15106" width="67" style="3" bestFit="1" customWidth="1"/>
    <col min="15107" max="15107" width="13.140625" style="3" bestFit="1" customWidth="1"/>
    <col min="15108" max="15108" width="27.42578125" style="3" bestFit="1" customWidth="1"/>
    <col min="15109" max="15109" width="14" style="3" bestFit="1" customWidth="1"/>
    <col min="15110" max="15110" width="10.28515625" style="3" bestFit="1" customWidth="1"/>
    <col min="15111" max="15111" width="18.140625" style="3" bestFit="1" customWidth="1"/>
    <col min="15112" max="15112" width="9.140625" style="3"/>
    <col min="15113" max="15113" width="1.7109375" style="3" bestFit="1" customWidth="1"/>
    <col min="15114" max="15360" width="9.140625" style="3"/>
    <col min="15361" max="15361" width="5.42578125" style="3" bestFit="1" customWidth="1"/>
    <col min="15362" max="15362" width="67" style="3" bestFit="1" customWidth="1"/>
    <col min="15363" max="15363" width="13.140625" style="3" bestFit="1" customWidth="1"/>
    <col min="15364" max="15364" width="27.42578125" style="3" bestFit="1" customWidth="1"/>
    <col min="15365" max="15365" width="14" style="3" bestFit="1" customWidth="1"/>
    <col min="15366" max="15366" width="10.28515625" style="3" bestFit="1" customWidth="1"/>
    <col min="15367" max="15367" width="18.140625" style="3" bestFit="1" customWidth="1"/>
    <col min="15368" max="15368" width="9.140625" style="3"/>
    <col min="15369" max="15369" width="1.7109375" style="3" bestFit="1" customWidth="1"/>
    <col min="15370" max="15616" width="9.140625" style="3"/>
    <col min="15617" max="15617" width="5.42578125" style="3" bestFit="1" customWidth="1"/>
    <col min="15618" max="15618" width="67" style="3" bestFit="1" customWidth="1"/>
    <col min="15619" max="15619" width="13.140625" style="3" bestFit="1" customWidth="1"/>
    <col min="15620" max="15620" width="27.42578125" style="3" bestFit="1" customWidth="1"/>
    <col min="15621" max="15621" width="14" style="3" bestFit="1" customWidth="1"/>
    <col min="15622" max="15622" width="10.28515625" style="3" bestFit="1" customWidth="1"/>
    <col min="15623" max="15623" width="18.140625" style="3" bestFit="1" customWidth="1"/>
    <col min="15624" max="15624" width="9.140625" style="3"/>
    <col min="15625" max="15625" width="1.7109375" style="3" bestFit="1" customWidth="1"/>
    <col min="15626" max="15872" width="9.140625" style="3"/>
    <col min="15873" max="15873" width="5.42578125" style="3" bestFit="1" customWidth="1"/>
    <col min="15874" max="15874" width="67" style="3" bestFit="1" customWidth="1"/>
    <col min="15875" max="15875" width="13.140625" style="3" bestFit="1" customWidth="1"/>
    <col min="15876" max="15876" width="27.42578125" style="3" bestFit="1" customWidth="1"/>
    <col min="15877" max="15877" width="14" style="3" bestFit="1" customWidth="1"/>
    <col min="15878" max="15878" width="10.28515625" style="3" bestFit="1" customWidth="1"/>
    <col min="15879" max="15879" width="18.140625" style="3" bestFit="1" customWidth="1"/>
    <col min="15880" max="15880" width="9.140625" style="3"/>
    <col min="15881" max="15881" width="1.7109375" style="3" bestFit="1" customWidth="1"/>
    <col min="15882" max="16128" width="9.140625" style="3"/>
    <col min="16129" max="16129" width="5.42578125" style="3" bestFit="1" customWidth="1"/>
    <col min="16130" max="16130" width="67" style="3" bestFit="1" customWidth="1"/>
    <col min="16131" max="16131" width="13.140625" style="3" bestFit="1" customWidth="1"/>
    <col min="16132" max="16132" width="27.42578125" style="3" bestFit="1" customWidth="1"/>
    <col min="16133" max="16133" width="14" style="3" bestFit="1" customWidth="1"/>
    <col min="16134" max="16134" width="10.28515625" style="3" bestFit="1" customWidth="1"/>
    <col min="16135" max="16135" width="18.140625" style="3" bestFit="1" customWidth="1"/>
    <col min="16136" max="16136" width="9.140625" style="3"/>
    <col min="16137" max="16137" width="1.7109375" style="3" bestFit="1" customWidth="1"/>
    <col min="16138" max="16384" width="9.140625" style="3"/>
  </cols>
  <sheetData>
    <row r="1" spans="1:9">
      <c r="A1" s="1" t="s">
        <v>0</v>
      </c>
      <c r="B1" s="263" t="s">
        <v>1739</v>
      </c>
      <c r="C1" s="263"/>
      <c r="D1" s="263"/>
      <c r="E1" s="263"/>
    </row>
    <row r="2" spans="1:9" ht="13.5" thickBot="1"/>
    <row r="3" spans="1:9" ht="15">
      <c r="B3" s="69" t="s">
        <v>2476</v>
      </c>
      <c r="C3" s="282"/>
    </row>
    <row r="4" spans="1:9" ht="15">
      <c r="B4" s="70" t="s">
        <v>2477</v>
      </c>
      <c r="C4" s="283"/>
    </row>
    <row r="5" spans="1:9" ht="15">
      <c r="B5" s="73"/>
      <c r="C5" s="283"/>
    </row>
    <row r="6" spans="1:9" ht="15">
      <c r="B6" s="70" t="s">
        <v>2381</v>
      </c>
      <c r="C6" s="283"/>
    </row>
    <row r="7" spans="1:9" ht="15">
      <c r="B7" s="70" t="s">
        <v>2478</v>
      </c>
      <c r="C7" s="283"/>
    </row>
    <row r="8" spans="1:9" ht="30.75" thickBot="1">
      <c r="B8" s="72" t="s">
        <v>2479</v>
      </c>
      <c r="C8" s="284"/>
    </row>
    <row r="10" spans="1:9">
      <c r="B10" s="3" t="s">
        <v>2</v>
      </c>
    </row>
    <row r="12" spans="1:9">
      <c r="B12" s="5" t="s">
        <v>3</v>
      </c>
      <c r="C12" s="15" t="s">
        <v>4</v>
      </c>
      <c r="D12" s="5" t="s">
        <v>5</v>
      </c>
      <c r="E12" s="5" t="s">
        <v>6</v>
      </c>
      <c r="F12" s="7" t="s">
        <v>7</v>
      </c>
      <c r="G12" s="7" t="s">
        <v>8</v>
      </c>
      <c r="H12" s="7" t="s">
        <v>9</v>
      </c>
      <c r="I12" s="8" t="s">
        <v>10</v>
      </c>
    </row>
    <row r="13" spans="1:9">
      <c r="B13" s="8" t="s">
        <v>11</v>
      </c>
    </row>
    <row r="14" spans="1:9">
      <c r="B14" s="8" t="s">
        <v>12</v>
      </c>
    </row>
    <row r="15" spans="1:9">
      <c r="B15" s="3" t="s">
        <v>1573</v>
      </c>
      <c r="C15" s="14" t="s">
        <v>13</v>
      </c>
      <c r="D15" s="3" t="s">
        <v>16</v>
      </c>
      <c r="E15" s="3" t="s">
        <v>17</v>
      </c>
      <c r="F15" s="2">
        <v>137213</v>
      </c>
      <c r="G15" s="2">
        <v>2861.99</v>
      </c>
      <c r="H15" s="2">
        <v>10.73</v>
      </c>
    </row>
    <row r="16" spans="1:9">
      <c r="B16" s="3" t="s">
        <v>261</v>
      </c>
      <c r="C16" s="14" t="s">
        <v>13</v>
      </c>
      <c r="D16" s="3" t="s">
        <v>14</v>
      </c>
      <c r="E16" s="3" t="s">
        <v>18</v>
      </c>
      <c r="F16" s="2">
        <v>185545</v>
      </c>
      <c r="G16" s="2">
        <v>2847</v>
      </c>
      <c r="H16" s="2">
        <v>10.67</v>
      </c>
    </row>
    <row r="17" spans="2:8">
      <c r="B17" s="3" t="s">
        <v>1571</v>
      </c>
      <c r="C17" s="14" t="s">
        <v>13</v>
      </c>
      <c r="D17" s="3" t="s">
        <v>21</v>
      </c>
      <c r="E17" s="3" t="s">
        <v>23</v>
      </c>
      <c r="F17" s="2">
        <v>155853</v>
      </c>
      <c r="G17" s="2">
        <v>1953.31</v>
      </c>
      <c r="H17" s="2">
        <v>7.32</v>
      </c>
    </row>
    <row r="18" spans="2:8">
      <c r="B18" s="3" t="s">
        <v>2015</v>
      </c>
      <c r="C18" s="14" t="s">
        <v>13</v>
      </c>
      <c r="D18" s="3" t="s">
        <v>26</v>
      </c>
      <c r="E18" s="3" t="s">
        <v>27</v>
      </c>
      <c r="F18" s="2">
        <v>75241</v>
      </c>
      <c r="G18" s="2">
        <v>1910.67</v>
      </c>
      <c r="H18" s="2">
        <v>7.16</v>
      </c>
    </row>
    <row r="19" spans="2:8">
      <c r="B19" s="3" t="s">
        <v>1572</v>
      </c>
      <c r="C19" s="14" t="s">
        <v>13</v>
      </c>
      <c r="D19" s="3" t="s">
        <v>14</v>
      </c>
      <c r="E19" s="3" t="s">
        <v>15</v>
      </c>
      <c r="F19" s="2">
        <v>289327</v>
      </c>
      <c r="G19" s="2">
        <v>1729.45</v>
      </c>
      <c r="H19" s="2">
        <v>6.48</v>
      </c>
    </row>
    <row r="20" spans="2:8">
      <c r="B20" s="3" t="s">
        <v>1562</v>
      </c>
      <c r="C20" s="14" t="s">
        <v>13</v>
      </c>
      <c r="D20" s="3" t="s">
        <v>21</v>
      </c>
      <c r="E20" s="3" t="s">
        <v>22</v>
      </c>
      <c r="F20" s="2">
        <v>44593</v>
      </c>
      <c r="G20" s="2">
        <v>1290.6600000000001</v>
      </c>
      <c r="H20" s="2">
        <v>4.84</v>
      </c>
    </row>
    <row r="21" spans="2:8">
      <c r="B21" s="3" t="s">
        <v>2089</v>
      </c>
      <c r="C21" s="14" t="s">
        <v>13</v>
      </c>
      <c r="D21" s="3" t="s">
        <v>14</v>
      </c>
      <c r="E21" s="3" t="s">
        <v>35</v>
      </c>
      <c r="F21" s="2">
        <v>62384</v>
      </c>
      <c r="G21" s="2">
        <v>1110.6500000000001</v>
      </c>
      <c r="H21" s="2">
        <v>4.16</v>
      </c>
    </row>
    <row r="22" spans="2:8">
      <c r="B22" s="3" t="s">
        <v>1561</v>
      </c>
      <c r="C22" s="14" t="s">
        <v>13</v>
      </c>
      <c r="D22" s="3" t="s">
        <v>28</v>
      </c>
      <c r="E22" s="3" t="s">
        <v>36</v>
      </c>
      <c r="F22" s="2">
        <v>37970</v>
      </c>
      <c r="G22" s="2">
        <v>809.54</v>
      </c>
      <c r="H22" s="2">
        <v>3.03</v>
      </c>
    </row>
    <row r="23" spans="2:8">
      <c r="B23" s="3" t="s">
        <v>1569</v>
      </c>
      <c r="C23" s="14" t="s">
        <v>13</v>
      </c>
      <c r="D23" s="3" t="s">
        <v>28</v>
      </c>
      <c r="E23" s="3" t="s">
        <v>34</v>
      </c>
      <c r="F23" s="2">
        <v>375427</v>
      </c>
      <c r="G23" s="2">
        <v>765.31</v>
      </c>
      <c r="H23" s="2">
        <v>2.87</v>
      </c>
    </row>
    <row r="24" spans="2:8">
      <c r="B24" s="3" t="s">
        <v>2014</v>
      </c>
      <c r="C24" s="14" t="s">
        <v>13</v>
      </c>
      <c r="D24" s="3" t="s">
        <v>39</v>
      </c>
      <c r="E24" s="3" t="s">
        <v>40</v>
      </c>
      <c r="F24" s="2">
        <v>51921</v>
      </c>
      <c r="G24" s="2">
        <v>748.96</v>
      </c>
      <c r="H24" s="2">
        <v>2.81</v>
      </c>
    </row>
    <row r="25" spans="2:8">
      <c r="B25" s="3" t="s">
        <v>1570</v>
      </c>
      <c r="C25" s="14" t="s">
        <v>13</v>
      </c>
      <c r="D25" s="3" t="s">
        <v>14</v>
      </c>
      <c r="E25" s="3" t="s">
        <v>184</v>
      </c>
      <c r="F25" s="2">
        <v>101998</v>
      </c>
      <c r="G25" s="2">
        <v>739.28</v>
      </c>
      <c r="H25" s="2">
        <v>2.77</v>
      </c>
    </row>
    <row r="26" spans="2:8">
      <c r="B26" s="3" t="s">
        <v>19</v>
      </c>
      <c r="C26" s="14" t="s">
        <v>13</v>
      </c>
      <c r="D26" s="3" t="s">
        <v>14</v>
      </c>
      <c r="E26" s="3" t="s">
        <v>20</v>
      </c>
      <c r="F26" s="2">
        <v>166972</v>
      </c>
      <c r="G26" s="2">
        <v>651.44000000000005</v>
      </c>
      <c r="H26" s="2">
        <v>2.44</v>
      </c>
    </row>
    <row r="27" spans="2:8">
      <c r="B27" s="3" t="s">
        <v>2351</v>
      </c>
      <c r="C27" s="14" t="s">
        <v>13</v>
      </c>
      <c r="D27" s="3" t="s">
        <v>26</v>
      </c>
      <c r="E27" s="3" t="s">
        <v>1719</v>
      </c>
      <c r="F27" s="2">
        <v>11176</v>
      </c>
      <c r="G27" s="2">
        <v>588.41</v>
      </c>
      <c r="H27" s="2">
        <v>2.21</v>
      </c>
    </row>
    <row r="28" spans="2:8">
      <c r="B28" s="3" t="s">
        <v>1545</v>
      </c>
      <c r="C28" s="14" t="s">
        <v>13</v>
      </c>
      <c r="D28" s="3" t="s">
        <v>24</v>
      </c>
      <c r="E28" s="3" t="s">
        <v>25</v>
      </c>
      <c r="F28" s="2">
        <v>102556</v>
      </c>
      <c r="G28" s="2">
        <v>570.52</v>
      </c>
      <c r="H28" s="2">
        <v>2.14</v>
      </c>
    </row>
    <row r="29" spans="2:8">
      <c r="B29" s="3" t="s">
        <v>2016</v>
      </c>
      <c r="C29" s="14" t="s">
        <v>13</v>
      </c>
      <c r="D29" s="3" t="s">
        <v>28</v>
      </c>
      <c r="E29" s="3" t="s">
        <v>273</v>
      </c>
      <c r="F29" s="2">
        <v>19481</v>
      </c>
      <c r="G29" s="2">
        <v>443.62</v>
      </c>
      <c r="H29" s="2">
        <v>1.66</v>
      </c>
    </row>
    <row r="30" spans="2:8">
      <c r="B30" s="3" t="s">
        <v>1568</v>
      </c>
      <c r="C30" s="14" t="s">
        <v>13</v>
      </c>
      <c r="D30" s="3" t="s">
        <v>21</v>
      </c>
      <c r="E30" s="3" t="s">
        <v>178</v>
      </c>
      <c r="F30" s="2">
        <v>46729</v>
      </c>
      <c r="G30" s="2">
        <v>424.98</v>
      </c>
      <c r="H30" s="2">
        <v>1.59</v>
      </c>
    </row>
    <row r="31" spans="2:8">
      <c r="B31" s="3" t="s">
        <v>1528</v>
      </c>
      <c r="C31" s="14" t="s">
        <v>13</v>
      </c>
      <c r="D31" s="3" t="s">
        <v>37</v>
      </c>
      <c r="E31" s="3" t="s">
        <v>53</v>
      </c>
      <c r="F31" s="2">
        <v>5625</v>
      </c>
      <c r="G31" s="2">
        <v>386.22</v>
      </c>
      <c r="H31" s="2">
        <v>1.45</v>
      </c>
    </row>
    <row r="32" spans="2:8">
      <c r="B32" s="3" t="s">
        <v>2022</v>
      </c>
      <c r="C32" s="14" t="s">
        <v>13</v>
      </c>
      <c r="D32" s="3" t="s">
        <v>37</v>
      </c>
      <c r="E32" s="3" t="s">
        <v>38</v>
      </c>
      <c r="F32" s="2">
        <v>41556</v>
      </c>
      <c r="G32" s="2">
        <v>335.11</v>
      </c>
      <c r="H32" s="2">
        <v>1.26</v>
      </c>
    </row>
    <row r="33" spans="2:8">
      <c r="B33" s="3" t="s">
        <v>1539</v>
      </c>
      <c r="C33" s="14" t="s">
        <v>13</v>
      </c>
      <c r="D33" s="3" t="s">
        <v>41</v>
      </c>
      <c r="E33" s="3" t="s">
        <v>42</v>
      </c>
      <c r="F33" s="2">
        <v>4724</v>
      </c>
      <c r="G33" s="2">
        <v>288.87</v>
      </c>
      <c r="H33" s="2">
        <v>1.08</v>
      </c>
    </row>
    <row r="34" spans="2:8">
      <c r="B34" s="3" t="s">
        <v>2013</v>
      </c>
      <c r="C34" s="14" t="s">
        <v>13</v>
      </c>
      <c r="D34" s="3" t="s">
        <v>43</v>
      </c>
      <c r="E34" s="3" t="s">
        <v>197</v>
      </c>
      <c r="F34" s="2">
        <v>46858</v>
      </c>
      <c r="G34" s="2">
        <v>278.62</v>
      </c>
      <c r="H34" s="2">
        <v>1.04</v>
      </c>
    </row>
    <row r="35" spans="2:8">
      <c r="B35" s="3" t="s">
        <v>1554</v>
      </c>
      <c r="C35" s="14" t="s">
        <v>13</v>
      </c>
      <c r="D35" s="3" t="s">
        <v>215</v>
      </c>
      <c r="E35" s="3" t="s">
        <v>275</v>
      </c>
      <c r="F35" s="2">
        <v>18615</v>
      </c>
      <c r="G35" s="2">
        <v>261.89</v>
      </c>
      <c r="H35" s="2">
        <v>0.98</v>
      </c>
    </row>
    <row r="36" spans="2:8">
      <c r="B36" s="3" t="s">
        <v>2020</v>
      </c>
      <c r="C36" s="14" t="s">
        <v>13</v>
      </c>
      <c r="D36" s="3" t="s">
        <v>37</v>
      </c>
      <c r="E36" s="3" t="s">
        <v>277</v>
      </c>
      <c r="F36" s="2">
        <v>80980</v>
      </c>
      <c r="G36" s="2">
        <v>261.52</v>
      </c>
      <c r="H36" s="2">
        <v>0.98</v>
      </c>
    </row>
    <row r="37" spans="2:8">
      <c r="B37" s="3" t="s">
        <v>2264</v>
      </c>
      <c r="C37" s="14" t="s">
        <v>13</v>
      </c>
      <c r="D37" s="3" t="s">
        <v>21</v>
      </c>
      <c r="E37" s="3" t="s">
        <v>415</v>
      </c>
      <c r="F37" s="2">
        <v>63572</v>
      </c>
      <c r="G37" s="2">
        <v>260.83999999999997</v>
      </c>
      <c r="H37" s="2">
        <v>0.98</v>
      </c>
    </row>
    <row r="38" spans="2:8">
      <c r="B38" s="3" t="s">
        <v>2078</v>
      </c>
      <c r="C38" s="14" t="s">
        <v>13</v>
      </c>
      <c r="D38" s="3" t="s">
        <v>14</v>
      </c>
      <c r="E38" s="3" t="s">
        <v>335</v>
      </c>
      <c r="F38" s="2">
        <v>24304</v>
      </c>
      <c r="G38" s="2">
        <v>258.33999999999997</v>
      </c>
      <c r="H38" s="2">
        <v>0.97</v>
      </c>
    </row>
    <row r="39" spans="2:8">
      <c r="B39" s="3" t="s">
        <v>2031</v>
      </c>
      <c r="C39" s="14" t="s">
        <v>13</v>
      </c>
      <c r="D39" s="3" t="s">
        <v>26</v>
      </c>
      <c r="E39" s="3" t="s">
        <v>286</v>
      </c>
      <c r="F39" s="2">
        <v>2549</v>
      </c>
      <c r="G39" s="2">
        <v>245.94</v>
      </c>
      <c r="H39" s="2">
        <v>0.92</v>
      </c>
    </row>
    <row r="40" spans="2:8">
      <c r="B40" s="3" t="s">
        <v>2025</v>
      </c>
      <c r="C40" s="14" t="s">
        <v>13</v>
      </c>
      <c r="D40" s="3" t="s">
        <v>21</v>
      </c>
      <c r="E40" s="3" t="s">
        <v>220</v>
      </c>
      <c r="F40" s="2">
        <v>26558</v>
      </c>
      <c r="G40" s="2">
        <v>244.03</v>
      </c>
      <c r="H40" s="2">
        <v>0.91</v>
      </c>
    </row>
    <row r="41" spans="2:8">
      <c r="B41" s="3" t="s">
        <v>2012</v>
      </c>
      <c r="C41" s="14" t="s">
        <v>13</v>
      </c>
      <c r="D41" s="3" t="s">
        <v>187</v>
      </c>
      <c r="E41" s="3" t="s">
        <v>272</v>
      </c>
      <c r="F41" s="2">
        <v>33662</v>
      </c>
      <c r="G41" s="2">
        <v>240.73</v>
      </c>
      <c r="H41" s="2">
        <v>0.9</v>
      </c>
    </row>
    <row r="42" spans="2:8">
      <c r="B42" s="3" t="s">
        <v>2050</v>
      </c>
      <c r="C42" s="14" t="s">
        <v>13</v>
      </c>
      <c r="D42" s="3" t="s">
        <v>28</v>
      </c>
      <c r="E42" s="3" t="s">
        <v>307</v>
      </c>
      <c r="F42" s="2">
        <v>1471</v>
      </c>
      <c r="G42" s="2">
        <v>236.85</v>
      </c>
      <c r="H42" s="2">
        <v>0.89</v>
      </c>
    </row>
    <row r="43" spans="2:8">
      <c r="B43" s="3" t="s">
        <v>1563</v>
      </c>
      <c r="C43" s="14" t="s">
        <v>13</v>
      </c>
      <c r="D43" s="3" t="s">
        <v>43</v>
      </c>
      <c r="E43" s="3" t="s">
        <v>185</v>
      </c>
      <c r="F43" s="2">
        <v>5163</v>
      </c>
      <c r="G43" s="2">
        <v>228.54</v>
      </c>
      <c r="H43" s="2">
        <v>0.86</v>
      </c>
    </row>
    <row r="44" spans="2:8">
      <c r="B44" s="3" t="s">
        <v>1558</v>
      </c>
      <c r="C44" s="14" t="s">
        <v>13</v>
      </c>
      <c r="D44" s="3" t="s">
        <v>26</v>
      </c>
      <c r="E44" s="3" t="s">
        <v>304</v>
      </c>
      <c r="F44" s="2">
        <v>32280</v>
      </c>
      <c r="G44" s="2">
        <v>226.17</v>
      </c>
      <c r="H44" s="2">
        <v>0.85</v>
      </c>
    </row>
    <row r="45" spans="2:8">
      <c r="B45" s="3" t="s">
        <v>2231</v>
      </c>
      <c r="C45" s="14" t="s">
        <v>13</v>
      </c>
      <c r="D45" s="3" t="s">
        <v>182</v>
      </c>
      <c r="E45" s="3" t="s">
        <v>438</v>
      </c>
      <c r="F45" s="2">
        <v>64900</v>
      </c>
      <c r="G45" s="2">
        <v>220.82</v>
      </c>
      <c r="H45" s="2">
        <v>0.83</v>
      </c>
    </row>
    <row r="46" spans="2:8">
      <c r="B46" s="3" t="s">
        <v>1553</v>
      </c>
      <c r="C46" s="14" t="s">
        <v>13</v>
      </c>
      <c r="D46" s="3" t="s">
        <v>179</v>
      </c>
      <c r="E46" s="3" t="s">
        <v>181</v>
      </c>
      <c r="F46" s="2">
        <v>102472</v>
      </c>
      <c r="G46" s="2">
        <v>219.6</v>
      </c>
      <c r="H46" s="2">
        <v>0.82</v>
      </c>
    </row>
    <row r="47" spans="2:8">
      <c r="B47" s="3" t="s">
        <v>1525</v>
      </c>
      <c r="C47" s="14" t="s">
        <v>13</v>
      </c>
      <c r="D47" s="3" t="s">
        <v>37</v>
      </c>
      <c r="E47" s="3" t="s">
        <v>280</v>
      </c>
      <c r="F47" s="2">
        <v>5744</v>
      </c>
      <c r="G47" s="2">
        <v>218.2</v>
      </c>
      <c r="H47" s="2">
        <v>0.82</v>
      </c>
    </row>
    <row r="48" spans="2:8">
      <c r="B48" s="3" t="s">
        <v>2011</v>
      </c>
      <c r="C48" s="14" t="s">
        <v>13</v>
      </c>
      <c r="D48" s="3" t="s">
        <v>49</v>
      </c>
      <c r="E48" s="3" t="s">
        <v>211</v>
      </c>
      <c r="F48" s="2">
        <v>31921</v>
      </c>
      <c r="G48" s="2">
        <v>215.75</v>
      </c>
      <c r="H48" s="2">
        <v>0.81</v>
      </c>
    </row>
    <row r="49" spans="2:8">
      <c r="B49" s="3" t="s">
        <v>2040</v>
      </c>
      <c r="C49" s="14" t="s">
        <v>13</v>
      </c>
      <c r="D49" s="3" t="s">
        <v>41</v>
      </c>
      <c r="E49" s="3" t="s">
        <v>296</v>
      </c>
      <c r="F49" s="2">
        <v>17557</v>
      </c>
      <c r="G49" s="2">
        <v>210.82</v>
      </c>
      <c r="H49" s="2">
        <v>0.79</v>
      </c>
    </row>
    <row r="50" spans="2:8">
      <c r="B50" s="3" t="s">
        <v>2019</v>
      </c>
      <c r="C50" s="14" t="s">
        <v>13</v>
      </c>
      <c r="D50" s="3" t="s">
        <v>179</v>
      </c>
      <c r="E50" s="3" t="s">
        <v>276</v>
      </c>
      <c r="F50" s="2">
        <v>192393</v>
      </c>
      <c r="G50" s="2">
        <v>206.44</v>
      </c>
      <c r="H50" s="2">
        <v>0.77</v>
      </c>
    </row>
    <row r="51" spans="2:8">
      <c r="B51" s="3" t="s">
        <v>2352</v>
      </c>
      <c r="C51" s="14" t="s">
        <v>13</v>
      </c>
      <c r="D51" s="3" t="s">
        <v>37</v>
      </c>
      <c r="E51" s="3" t="s">
        <v>1734</v>
      </c>
      <c r="F51" s="2">
        <v>5747</v>
      </c>
      <c r="G51" s="2">
        <v>185.28</v>
      </c>
      <c r="H51" s="2">
        <v>0.69</v>
      </c>
    </row>
    <row r="52" spans="2:8">
      <c r="B52" s="3" t="s">
        <v>2024</v>
      </c>
      <c r="C52" s="14" t="s">
        <v>13</v>
      </c>
      <c r="D52" s="3" t="s">
        <v>187</v>
      </c>
      <c r="E52" s="3" t="s">
        <v>281</v>
      </c>
      <c r="F52" s="2">
        <v>45157</v>
      </c>
      <c r="G52" s="2">
        <v>178.57</v>
      </c>
      <c r="H52" s="2">
        <v>0.67</v>
      </c>
    </row>
    <row r="53" spans="2:8">
      <c r="B53" s="3" t="s">
        <v>1527</v>
      </c>
      <c r="C53" s="14" t="s">
        <v>13</v>
      </c>
      <c r="D53" s="3" t="s">
        <v>43</v>
      </c>
      <c r="E53" s="3" t="s">
        <v>194</v>
      </c>
      <c r="F53" s="2">
        <v>22578</v>
      </c>
      <c r="G53" s="2">
        <v>177.7</v>
      </c>
      <c r="H53" s="2">
        <v>0.67</v>
      </c>
    </row>
    <row r="54" spans="2:8">
      <c r="B54" s="3" t="s">
        <v>2045</v>
      </c>
      <c r="C54" s="14" t="s">
        <v>13</v>
      </c>
      <c r="D54" s="3" t="s">
        <v>28</v>
      </c>
      <c r="E54" s="3" t="s">
        <v>301</v>
      </c>
      <c r="F54" s="2">
        <v>5053</v>
      </c>
      <c r="G54" s="2">
        <v>169.97</v>
      </c>
      <c r="H54" s="2">
        <v>0.64</v>
      </c>
    </row>
    <row r="55" spans="2:8">
      <c r="B55" s="3" t="s">
        <v>1540</v>
      </c>
      <c r="C55" s="14" t="s">
        <v>13</v>
      </c>
      <c r="D55" s="3" t="s">
        <v>43</v>
      </c>
      <c r="E55" s="3" t="s">
        <v>213</v>
      </c>
      <c r="F55" s="2">
        <v>4997</v>
      </c>
      <c r="G55" s="2">
        <v>168.05</v>
      </c>
      <c r="H55" s="2">
        <v>0.63</v>
      </c>
    </row>
    <row r="56" spans="2:8">
      <c r="B56" s="3" t="s">
        <v>1718</v>
      </c>
      <c r="C56" s="14" t="s">
        <v>13</v>
      </c>
      <c r="D56" s="3" t="s">
        <v>1717</v>
      </c>
      <c r="E56" s="3" t="s">
        <v>1716</v>
      </c>
      <c r="F56" s="2">
        <v>145132</v>
      </c>
      <c r="G56" s="2">
        <v>161.1</v>
      </c>
      <c r="H56" s="2">
        <v>0.6</v>
      </c>
    </row>
    <row r="57" spans="2:8">
      <c r="B57" s="3" t="s">
        <v>2058</v>
      </c>
      <c r="C57" s="14" t="s">
        <v>13</v>
      </c>
      <c r="D57" s="3" t="s">
        <v>16</v>
      </c>
      <c r="E57" s="3" t="s">
        <v>191</v>
      </c>
      <c r="F57" s="2">
        <v>34445</v>
      </c>
      <c r="G57" s="2">
        <v>154.94999999999999</v>
      </c>
      <c r="H57" s="2">
        <v>0.57999999999999996</v>
      </c>
    </row>
    <row r="58" spans="2:8">
      <c r="B58" s="3" t="s">
        <v>1518</v>
      </c>
      <c r="C58" s="14" t="s">
        <v>13</v>
      </c>
      <c r="D58" s="3" t="s">
        <v>37</v>
      </c>
      <c r="E58" s="3" t="s">
        <v>279</v>
      </c>
      <c r="F58" s="2">
        <v>6161</v>
      </c>
      <c r="G58" s="2">
        <v>153.94</v>
      </c>
      <c r="H58" s="2">
        <v>0.57999999999999996</v>
      </c>
    </row>
    <row r="59" spans="2:8">
      <c r="B59" s="3" t="s">
        <v>2076</v>
      </c>
      <c r="C59" s="14" t="s">
        <v>13</v>
      </c>
      <c r="D59" s="3" t="s">
        <v>41</v>
      </c>
      <c r="E59" s="3" t="s">
        <v>333</v>
      </c>
      <c r="F59" s="2">
        <v>523</v>
      </c>
      <c r="G59" s="2">
        <v>138.6</v>
      </c>
      <c r="H59" s="2">
        <v>0.52</v>
      </c>
    </row>
    <row r="60" spans="2:8">
      <c r="B60" s="3" t="s">
        <v>2035</v>
      </c>
      <c r="C60" s="14" t="s">
        <v>13</v>
      </c>
      <c r="D60" s="3" t="s">
        <v>62</v>
      </c>
      <c r="E60" s="3" t="s">
        <v>290</v>
      </c>
      <c r="F60" s="2">
        <v>24676</v>
      </c>
      <c r="G60" s="2">
        <v>138.57</v>
      </c>
      <c r="H60" s="2">
        <v>0.52</v>
      </c>
    </row>
    <row r="61" spans="2:8">
      <c r="B61" s="3" t="s">
        <v>2026</v>
      </c>
      <c r="C61" s="14" t="s">
        <v>13</v>
      </c>
      <c r="D61" s="3" t="s">
        <v>26</v>
      </c>
      <c r="E61" s="3" t="s">
        <v>282</v>
      </c>
      <c r="F61" s="2">
        <v>14617</v>
      </c>
      <c r="G61" s="2">
        <v>126.71</v>
      </c>
      <c r="H61" s="2">
        <v>0.47</v>
      </c>
    </row>
    <row r="62" spans="2:8">
      <c r="B62" s="3" t="s">
        <v>2353</v>
      </c>
      <c r="C62" s="14" t="s">
        <v>13</v>
      </c>
      <c r="D62" s="3" t="s">
        <v>204</v>
      </c>
      <c r="E62" s="3" t="s">
        <v>1733</v>
      </c>
      <c r="F62" s="2">
        <v>81392</v>
      </c>
      <c r="G62" s="2">
        <v>123.88</v>
      </c>
      <c r="H62" s="2">
        <v>0.46</v>
      </c>
    </row>
    <row r="63" spans="2:8">
      <c r="B63" s="3" t="s">
        <v>2336</v>
      </c>
      <c r="C63" s="14" t="s">
        <v>13</v>
      </c>
      <c r="D63" s="3" t="s">
        <v>30</v>
      </c>
      <c r="E63" s="3" t="s">
        <v>1649</v>
      </c>
      <c r="F63" s="2">
        <v>80270</v>
      </c>
      <c r="G63" s="2">
        <v>113.82</v>
      </c>
      <c r="H63" s="2">
        <v>0.43</v>
      </c>
    </row>
    <row r="64" spans="2:8">
      <c r="B64" s="3" t="s">
        <v>2021</v>
      </c>
      <c r="C64" s="14" t="s">
        <v>13</v>
      </c>
      <c r="D64" s="3" t="s">
        <v>16</v>
      </c>
      <c r="E64" s="3" t="s">
        <v>278</v>
      </c>
      <c r="F64" s="2">
        <v>105333</v>
      </c>
      <c r="G64" s="2">
        <v>103.28</v>
      </c>
      <c r="H64" s="2">
        <v>0.39</v>
      </c>
    </row>
    <row r="65" spans="2:9">
      <c r="B65" s="3" t="s">
        <v>2354</v>
      </c>
      <c r="C65" s="14" t="s">
        <v>13</v>
      </c>
      <c r="D65" s="3" t="s">
        <v>14</v>
      </c>
      <c r="E65" s="3" t="s">
        <v>1724</v>
      </c>
      <c r="F65" s="2">
        <v>31269</v>
      </c>
      <c r="G65" s="2">
        <v>0</v>
      </c>
      <c r="H65" s="2">
        <v>0</v>
      </c>
      <c r="I65" s="3" t="s">
        <v>348</v>
      </c>
    </row>
    <row r="66" spans="2:9">
      <c r="B66" s="8" t="s">
        <v>64</v>
      </c>
      <c r="C66" s="16"/>
      <c r="D66" s="8"/>
      <c r="E66" s="8"/>
      <c r="F66" s="10"/>
      <c r="G66" s="10">
        <f>SUM(G12:G65)</f>
        <v>26585.509999999984</v>
      </c>
      <c r="H66" s="10">
        <f>SUM(H12:H65)</f>
        <v>99.639999999999986</v>
      </c>
    </row>
    <row r="67" spans="2:9">
      <c r="B67" s="8" t="s">
        <v>427</v>
      </c>
      <c r="C67" s="16"/>
      <c r="D67" s="8"/>
      <c r="E67" s="8"/>
      <c r="F67" s="10"/>
      <c r="G67" s="10">
        <v>64.510000000000005</v>
      </c>
      <c r="H67" s="10">
        <v>0.24</v>
      </c>
    </row>
    <row r="68" spans="2:9">
      <c r="B68" s="8" t="s">
        <v>153</v>
      </c>
      <c r="C68" s="16"/>
      <c r="D68" s="8"/>
      <c r="E68" s="8"/>
      <c r="F68" s="10"/>
      <c r="G68" s="10">
        <v>26650.019999999997</v>
      </c>
      <c r="H68" s="10">
        <v>99.88</v>
      </c>
    </row>
    <row r="69" spans="2:9">
      <c r="B69" s="8" t="s">
        <v>405</v>
      </c>
      <c r="C69" s="16"/>
      <c r="D69" s="8"/>
      <c r="E69" s="8"/>
      <c r="F69" s="10"/>
      <c r="G69" s="10">
        <v>31.357789900003112</v>
      </c>
      <c r="H69" s="10">
        <v>0.12000000000000455</v>
      </c>
    </row>
    <row r="70" spans="2:9">
      <c r="B70" s="8" t="s">
        <v>155</v>
      </c>
      <c r="C70" s="16"/>
      <c r="D70" s="8"/>
      <c r="E70" s="8"/>
      <c r="F70" s="10"/>
      <c r="G70" s="10">
        <v>26681.377789900002</v>
      </c>
      <c r="H70" s="10">
        <v>100</v>
      </c>
    </row>
    <row r="71" spans="2:9">
      <c r="B71" s="8" t="s">
        <v>156</v>
      </c>
    </row>
    <row r="72" spans="2:9">
      <c r="B72" s="8" t="s">
        <v>157</v>
      </c>
    </row>
    <row r="73" spans="2:9">
      <c r="B73" s="8" t="s">
        <v>160</v>
      </c>
    </row>
    <row r="74" spans="2:9">
      <c r="B74" s="8" t="s">
        <v>161</v>
      </c>
    </row>
    <row r="75" spans="2:9">
      <c r="B75" s="8" t="s">
        <v>162</v>
      </c>
    </row>
    <row r="76" spans="2:9">
      <c r="B76" s="8" t="s">
        <v>1738</v>
      </c>
      <c r="C76" s="16"/>
    </row>
    <row r="77" spans="2:9">
      <c r="B77" s="8" t="s">
        <v>1737</v>
      </c>
      <c r="C77" s="16"/>
    </row>
    <row r="78" spans="2:9">
      <c r="B78" s="8" t="s">
        <v>1736</v>
      </c>
      <c r="C78" s="16"/>
    </row>
    <row r="79" spans="2:9">
      <c r="B79" s="8" t="s">
        <v>175</v>
      </c>
    </row>
    <row r="80" spans="2:9">
      <c r="B80" s="8" t="s">
        <v>176</v>
      </c>
    </row>
    <row r="83" spans="2:7">
      <c r="B83" s="300" t="s">
        <v>2357</v>
      </c>
      <c r="C83" s="301"/>
      <c r="D83" s="301"/>
      <c r="E83" s="301"/>
      <c r="F83" s="301"/>
      <c r="G83" s="302"/>
    </row>
    <row r="84" spans="2:7">
      <c r="B84" s="303"/>
      <c r="C84" s="304"/>
      <c r="D84" s="304"/>
      <c r="E84" s="304"/>
      <c r="F84" s="304"/>
      <c r="G84" s="305"/>
    </row>
    <row r="85" spans="2:7">
      <c r="B85" s="303"/>
      <c r="C85" s="304"/>
      <c r="D85" s="304"/>
      <c r="E85" s="304"/>
      <c r="F85" s="304"/>
      <c r="G85" s="305"/>
    </row>
    <row r="86" spans="2:7">
      <c r="B86" s="303"/>
      <c r="C86" s="304"/>
      <c r="D86" s="304"/>
      <c r="E86" s="304"/>
      <c r="F86" s="304"/>
      <c r="G86" s="305"/>
    </row>
    <row r="87" spans="2:7">
      <c r="B87" s="303"/>
      <c r="C87" s="304"/>
      <c r="D87" s="304"/>
      <c r="E87" s="304"/>
      <c r="F87" s="304"/>
      <c r="G87" s="305"/>
    </row>
    <row r="88" spans="2:7">
      <c r="B88" s="306"/>
      <c r="C88" s="307"/>
      <c r="D88" s="307"/>
      <c r="E88" s="307"/>
      <c r="F88" s="307"/>
      <c r="G88" s="308"/>
    </row>
  </sheetData>
  <mergeCells count="3">
    <mergeCell ref="B1:E1"/>
    <mergeCell ref="B83:G88"/>
    <mergeCell ref="C3:C8"/>
  </mergeCells>
  <hyperlinks>
    <hyperlink ref="A1" location="Index!A1" display="Index" xr:uid="{BB999BBF-773F-43EC-A4C2-739B69AFC5FC}"/>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101AC-CB04-454F-B0FC-8B4931309C88}">
  <dimension ref="A1:I46"/>
  <sheetViews>
    <sheetView workbookViewId="0">
      <selection activeCell="B1" sqref="B1:E1"/>
    </sheetView>
  </sheetViews>
  <sheetFormatPr defaultRowHeight="12.75"/>
  <cols>
    <col min="1" max="1" width="5.42578125" style="3" bestFit="1" customWidth="1"/>
    <col min="2" max="2" width="67" style="3" bestFit="1" customWidth="1"/>
    <col min="3" max="3" width="21.42578125" style="14" customWidth="1"/>
    <col min="4" max="4" width="10.28515625" style="3" bestFit="1" customWidth="1"/>
    <col min="5" max="5" width="13.5703125" style="3" bestFit="1" customWidth="1"/>
    <col min="6" max="6" width="10.28515625" style="2" bestFit="1" customWidth="1"/>
    <col min="7" max="7" width="18.140625" style="2" bestFit="1" customWidth="1"/>
    <col min="8" max="8" width="9.140625" style="2"/>
    <col min="9" max="9" width="1.7109375" style="3" bestFit="1" customWidth="1"/>
    <col min="10" max="256" width="9.140625" style="3"/>
    <col min="257" max="257" width="5.42578125" style="3" bestFit="1" customWidth="1"/>
    <col min="258" max="258" width="67" style="3" bestFit="1" customWidth="1"/>
    <col min="259" max="259" width="13.140625" style="3" bestFit="1" customWidth="1"/>
    <col min="260" max="260" width="10.28515625" style="3" bestFit="1" customWidth="1"/>
    <col min="261" max="261" width="13.5703125" style="3" bestFit="1" customWidth="1"/>
    <col min="262" max="262" width="10.28515625" style="3" bestFit="1" customWidth="1"/>
    <col min="263" max="263" width="18.140625" style="3" bestFit="1" customWidth="1"/>
    <col min="264" max="264" width="9.140625" style="3"/>
    <col min="265" max="265" width="1.7109375" style="3" bestFit="1" customWidth="1"/>
    <col min="266" max="512" width="9.140625" style="3"/>
    <col min="513" max="513" width="5.42578125" style="3" bestFit="1" customWidth="1"/>
    <col min="514" max="514" width="67" style="3" bestFit="1" customWidth="1"/>
    <col min="515" max="515" width="13.140625" style="3" bestFit="1" customWidth="1"/>
    <col min="516" max="516" width="10.28515625" style="3" bestFit="1" customWidth="1"/>
    <col min="517" max="517" width="13.5703125" style="3" bestFit="1" customWidth="1"/>
    <col min="518" max="518" width="10.28515625" style="3" bestFit="1" customWidth="1"/>
    <col min="519" max="519" width="18.140625" style="3" bestFit="1" customWidth="1"/>
    <col min="520" max="520" width="9.140625" style="3"/>
    <col min="521" max="521" width="1.7109375" style="3" bestFit="1" customWidth="1"/>
    <col min="522" max="768" width="9.140625" style="3"/>
    <col min="769" max="769" width="5.42578125" style="3" bestFit="1" customWidth="1"/>
    <col min="770" max="770" width="67" style="3" bestFit="1" customWidth="1"/>
    <col min="771" max="771" width="13.140625" style="3" bestFit="1" customWidth="1"/>
    <col min="772" max="772" width="10.28515625" style="3" bestFit="1" customWidth="1"/>
    <col min="773" max="773" width="13.5703125" style="3" bestFit="1" customWidth="1"/>
    <col min="774" max="774" width="10.28515625" style="3" bestFit="1" customWidth="1"/>
    <col min="775" max="775" width="18.140625" style="3" bestFit="1" customWidth="1"/>
    <col min="776" max="776" width="9.140625" style="3"/>
    <col min="777" max="777" width="1.7109375" style="3" bestFit="1" customWidth="1"/>
    <col min="778" max="1024" width="9.140625" style="3"/>
    <col min="1025" max="1025" width="5.42578125" style="3" bestFit="1" customWidth="1"/>
    <col min="1026" max="1026" width="67" style="3" bestFit="1" customWidth="1"/>
    <col min="1027" max="1027" width="13.140625" style="3" bestFit="1" customWidth="1"/>
    <col min="1028" max="1028" width="10.28515625" style="3" bestFit="1" customWidth="1"/>
    <col min="1029" max="1029" width="13.5703125" style="3" bestFit="1" customWidth="1"/>
    <col min="1030" max="1030" width="10.28515625" style="3" bestFit="1" customWidth="1"/>
    <col min="1031" max="1031" width="18.140625" style="3" bestFit="1" customWidth="1"/>
    <col min="1032" max="1032" width="9.140625" style="3"/>
    <col min="1033" max="1033" width="1.7109375" style="3" bestFit="1" customWidth="1"/>
    <col min="1034" max="1280" width="9.140625" style="3"/>
    <col min="1281" max="1281" width="5.42578125" style="3" bestFit="1" customWidth="1"/>
    <col min="1282" max="1282" width="67" style="3" bestFit="1" customWidth="1"/>
    <col min="1283" max="1283" width="13.140625" style="3" bestFit="1" customWidth="1"/>
    <col min="1284" max="1284" width="10.28515625" style="3" bestFit="1" customWidth="1"/>
    <col min="1285" max="1285" width="13.5703125" style="3" bestFit="1" customWidth="1"/>
    <col min="1286" max="1286" width="10.28515625" style="3" bestFit="1" customWidth="1"/>
    <col min="1287" max="1287" width="18.140625" style="3" bestFit="1" customWidth="1"/>
    <col min="1288" max="1288" width="9.140625" style="3"/>
    <col min="1289" max="1289" width="1.7109375" style="3" bestFit="1" customWidth="1"/>
    <col min="1290" max="1536" width="9.140625" style="3"/>
    <col min="1537" max="1537" width="5.42578125" style="3" bestFit="1" customWidth="1"/>
    <col min="1538" max="1538" width="67" style="3" bestFit="1" customWidth="1"/>
    <col min="1539" max="1539" width="13.140625" style="3" bestFit="1" customWidth="1"/>
    <col min="1540" max="1540" width="10.28515625" style="3" bestFit="1" customWidth="1"/>
    <col min="1541" max="1541" width="13.5703125" style="3" bestFit="1" customWidth="1"/>
    <col min="1542" max="1542" width="10.28515625" style="3" bestFit="1" customWidth="1"/>
    <col min="1543" max="1543" width="18.140625" style="3" bestFit="1" customWidth="1"/>
    <col min="1544" max="1544" width="9.140625" style="3"/>
    <col min="1545" max="1545" width="1.7109375" style="3" bestFit="1" customWidth="1"/>
    <col min="1546" max="1792" width="9.140625" style="3"/>
    <col min="1793" max="1793" width="5.42578125" style="3" bestFit="1" customWidth="1"/>
    <col min="1794" max="1794" width="67" style="3" bestFit="1" customWidth="1"/>
    <col min="1795" max="1795" width="13.140625" style="3" bestFit="1" customWidth="1"/>
    <col min="1796" max="1796" width="10.28515625" style="3" bestFit="1" customWidth="1"/>
    <col min="1797" max="1797" width="13.5703125" style="3" bestFit="1" customWidth="1"/>
    <col min="1798" max="1798" width="10.28515625" style="3" bestFit="1" customWidth="1"/>
    <col min="1799" max="1799" width="18.140625" style="3" bestFit="1" customWidth="1"/>
    <col min="1800" max="1800" width="9.140625" style="3"/>
    <col min="1801" max="1801" width="1.7109375" style="3" bestFit="1" customWidth="1"/>
    <col min="1802" max="2048" width="9.140625" style="3"/>
    <col min="2049" max="2049" width="5.42578125" style="3" bestFit="1" customWidth="1"/>
    <col min="2050" max="2050" width="67" style="3" bestFit="1" customWidth="1"/>
    <col min="2051" max="2051" width="13.140625" style="3" bestFit="1" customWidth="1"/>
    <col min="2052" max="2052" width="10.28515625" style="3" bestFit="1" customWidth="1"/>
    <col min="2053" max="2053" width="13.5703125" style="3" bestFit="1" customWidth="1"/>
    <col min="2054" max="2054" width="10.28515625" style="3" bestFit="1" customWidth="1"/>
    <col min="2055" max="2055" width="18.140625" style="3" bestFit="1" customWidth="1"/>
    <col min="2056" max="2056" width="9.140625" style="3"/>
    <col min="2057" max="2057" width="1.7109375" style="3" bestFit="1" customWidth="1"/>
    <col min="2058" max="2304" width="9.140625" style="3"/>
    <col min="2305" max="2305" width="5.42578125" style="3" bestFit="1" customWidth="1"/>
    <col min="2306" max="2306" width="67" style="3" bestFit="1" customWidth="1"/>
    <col min="2307" max="2307" width="13.140625" style="3" bestFit="1" customWidth="1"/>
    <col min="2308" max="2308" width="10.28515625" style="3" bestFit="1" customWidth="1"/>
    <col min="2309" max="2309" width="13.5703125" style="3" bestFit="1" customWidth="1"/>
    <col min="2310" max="2310" width="10.28515625" style="3" bestFit="1" customWidth="1"/>
    <col min="2311" max="2311" width="18.140625" style="3" bestFit="1" customWidth="1"/>
    <col min="2312" max="2312" width="9.140625" style="3"/>
    <col min="2313" max="2313" width="1.7109375" style="3" bestFit="1" customWidth="1"/>
    <col min="2314" max="2560" width="9.140625" style="3"/>
    <col min="2561" max="2561" width="5.42578125" style="3" bestFit="1" customWidth="1"/>
    <col min="2562" max="2562" width="67" style="3" bestFit="1" customWidth="1"/>
    <col min="2563" max="2563" width="13.140625" style="3" bestFit="1" customWidth="1"/>
    <col min="2564" max="2564" width="10.28515625" style="3" bestFit="1" customWidth="1"/>
    <col min="2565" max="2565" width="13.5703125" style="3" bestFit="1" customWidth="1"/>
    <col min="2566" max="2566" width="10.28515625" style="3" bestFit="1" customWidth="1"/>
    <col min="2567" max="2567" width="18.140625" style="3" bestFit="1" customWidth="1"/>
    <col min="2568" max="2568" width="9.140625" style="3"/>
    <col min="2569" max="2569" width="1.7109375" style="3" bestFit="1" customWidth="1"/>
    <col min="2570" max="2816" width="9.140625" style="3"/>
    <col min="2817" max="2817" width="5.42578125" style="3" bestFit="1" customWidth="1"/>
    <col min="2818" max="2818" width="67" style="3" bestFit="1" customWidth="1"/>
    <col min="2819" max="2819" width="13.140625" style="3" bestFit="1" customWidth="1"/>
    <col min="2820" max="2820" width="10.28515625" style="3" bestFit="1" customWidth="1"/>
    <col min="2821" max="2821" width="13.5703125" style="3" bestFit="1" customWidth="1"/>
    <col min="2822" max="2822" width="10.28515625" style="3" bestFit="1" customWidth="1"/>
    <col min="2823" max="2823" width="18.140625" style="3" bestFit="1" customWidth="1"/>
    <col min="2824" max="2824" width="9.140625" style="3"/>
    <col min="2825" max="2825" width="1.7109375" style="3" bestFit="1" customWidth="1"/>
    <col min="2826" max="3072" width="9.140625" style="3"/>
    <col min="3073" max="3073" width="5.42578125" style="3" bestFit="1" customWidth="1"/>
    <col min="3074" max="3074" width="67" style="3" bestFit="1" customWidth="1"/>
    <col min="3075" max="3075" width="13.140625" style="3" bestFit="1" customWidth="1"/>
    <col min="3076" max="3076" width="10.28515625" style="3" bestFit="1" customWidth="1"/>
    <col min="3077" max="3077" width="13.5703125" style="3" bestFit="1" customWidth="1"/>
    <col min="3078" max="3078" width="10.28515625" style="3" bestFit="1" customWidth="1"/>
    <col min="3079" max="3079" width="18.140625" style="3" bestFit="1" customWidth="1"/>
    <col min="3080" max="3080" width="9.140625" style="3"/>
    <col min="3081" max="3081" width="1.7109375" style="3" bestFit="1" customWidth="1"/>
    <col min="3082" max="3328" width="9.140625" style="3"/>
    <col min="3329" max="3329" width="5.42578125" style="3" bestFit="1" customWidth="1"/>
    <col min="3330" max="3330" width="67" style="3" bestFit="1" customWidth="1"/>
    <col min="3331" max="3331" width="13.140625" style="3" bestFit="1" customWidth="1"/>
    <col min="3332" max="3332" width="10.28515625" style="3" bestFit="1" customWidth="1"/>
    <col min="3333" max="3333" width="13.5703125" style="3" bestFit="1" customWidth="1"/>
    <col min="3334" max="3334" width="10.28515625" style="3" bestFit="1" customWidth="1"/>
    <col min="3335" max="3335" width="18.140625" style="3" bestFit="1" customWidth="1"/>
    <col min="3336" max="3336" width="9.140625" style="3"/>
    <col min="3337" max="3337" width="1.7109375" style="3" bestFit="1" customWidth="1"/>
    <col min="3338" max="3584" width="9.140625" style="3"/>
    <col min="3585" max="3585" width="5.42578125" style="3" bestFit="1" customWidth="1"/>
    <col min="3586" max="3586" width="67" style="3" bestFit="1" customWidth="1"/>
    <col min="3587" max="3587" width="13.140625" style="3" bestFit="1" customWidth="1"/>
    <col min="3588" max="3588" width="10.28515625" style="3" bestFit="1" customWidth="1"/>
    <col min="3589" max="3589" width="13.5703125" style="3" bestFit="1" customWidth="1"/>
    <col min="3590" max="3590" width="10.28515625" style="3" bestFit="1" customWidth="1"/>
    <col min="3591" max="3591" width="18.140625" style="3" bestFit="1" customWidth="1"/>
    <col min="3592" max="3592" width="9.140625" style="3"/>
    <col min="3593" max="3593" width="1.7109375" style="3" bestFit="1" customWidth="1"/>
    <col min="3594" max="3840" width="9.140625" style="3"/>
    <col min="3841" max="3841" width="5.42578125" style="3" bestFit="1" customWidth="1"/>
    <col min="3842" max="3842" width="67" style="3" bestFit="1" customWidth="1"/>
    <col min="3843" max="3843" width="13.140625" style="3" bestFit="1" customWidth="1"/>
    <col min="3844" max="3844" width="10.28515625" style="3" bestFit="1" customWidth="1"/>
    <col min="3845" max="3845" width="13.5703125" style="3" bestFit="1" customWidth="1"/>
    <col min="3846" max="3846" width="10.28515625" style="3" bestFit="1" customWidth="1"/>
    <col min="3847" max="3847" width="18.140625" style="3" bestFit="1" customWidth="1"/>
    <col min="3848" max="3848" width="9.140625" style="3"/>
    <col min="3849" max="3849" width="1.7109375" style="3" bestFit="1" customWidth="1"/>
    <col min="3850" max="4096" width="9.140625" style="3"/>
    <col min="4097" max="4097" width="5.42578125" style="3" bestFit="1" customWidth="1"/>
    <col min="4098" max="4098" width="67" style="3" bestFit="1" customWidth="1"/>
    <col min="4099" max="4099" width="13.140625" style="3" bestFit="1" customWidth="1"/>
    <col min="4100" max="4100" width="10.28515625" style="3" bestFit="1" customWidth="1"/>
    <col min="4101" max="4101" width="13.5703125" style="3" bestFit="1" customWidth="1"/>
    <col min="4102" max="4102" width="10.28515625" style="3" bestFit="1" customWidth="1"/>
    <col min="4103" max="4103" width="18.140625" style="3" bestFit="1" customWidth="1"/>
    <col min="4104" max="4104" width="9.140625" style="3"/>
    <col min="4105" max="4105" width="1.7109375" style="3" bestFit="1" customWidth="1"/>
    <col min="4106" max="4352" width="9.140625" style="3"/>
    <col min="4353" max="4353" width="5.42578125" style="3" bestFit="1" customWidth="1"/>
    <col min="4354" max="4354" width="67" style="3" bestFit="1" customWidth="1"/>
    <col min="4355" max="4355" width="13.140625" style="3" bestFit="1" customWidth="1"/>
    <col min="4356" max="4356" width="10.28515625" style="3" bestFit="1" customWidth="1"/>
    <col min="4357" max="4357" width="13.5703125" style="3" bestFit="1" customWidth="1"/>
    <col min="4358" max="4358" width="10.28515625" style="3" bestFit="1" customWidth="1"/>
    <col min="4359" max="4359" width="18.140625" style="3" bestFit="1" customWidth="1"/>
    <col min="4360" max="4360" width="9.140625" style="3"/>
    <col min="4361" max="4361" width="1.7109375" style="3" bestFit="1" customWidth="1"/>
    <col min="4362" max="4608" width="9.140625" style="3"/>
    <col min="4609" max="4609" width="5.42578125" style="3" bestFit="1" customWidth="1"/>
    <col min="4610" max="4610" width="67" style="3" bestFit="1" customWidth="1"/>
    <col min="4611" max="4611" width="13.140625" style="3" bestFit="1" customWidth="1"/>
    <col min="4612" max="4612" width="10.28515625" style="3" bestFit="1" customWidth="1"/>
    <col min="4613" max="4613" width="13.5703125" style="3" bestFit="1" customWidth="1"/>
    <col min="4614" max="4614" width="10.28515625" style="3" bestFit="1" customWidth="1"/>
    <col min="4615" max="4615" width="18.140625" style="3" bestFit="1" customWidth="1"/>
    <col min="4616" max="4616" width="9.140625" style="3"/>
    <col min="4617" max="4617" width="1.7109375" style="3" bestFit="1" customWidth="1"/>
    <col min="4618" max="4864" width="9.140625" style="3"/>
    <col min="4865" max="4865" width="5.42578125" style="3" bestFit="1" customWidth="1"/>
    <col min="4866" max="4866" width="67" style="3" bestFit="1" customWidth="1"/>
    <col min="4867" max="4867" width="13.140625" style="3" bestFit="1" customWidth="1"/>
    <col min="4868" max="4868" width="10.28515625" style="3" bestFit="1" customWidth="1"/>
    <col min="4869" max="4869" width="13.5703125" style="3" bestFit="1" customWidth="1"/>
    <col min="4870" max="4870" width="10.28515625" style="3" bestFit="1" customWidth="1"/>
    <col min="4871" max="4871" width="18.140625" style="3" bestFit="1" customWidth="1"/>
    <col min="4872" max="4872" width="9.140625" style="3"/>
    <col min="4873" max="4873" width="1.7109375" style="3" bestFit="1" customWidth="1"/>
    <col min="4874" max="5120" width="9.140625" style="3"/>
    <col min="5121" max="5121" width="5.42578125" style="3" bestFit="1" customWidth="1"/>
    <col min="5122" max="5122" width="67" style="3" bestFit="1" customWidth="1"/>
    <col min="5123" max="5123" width="13.140625" style="3" bestFit="1" customWidth="1"/>
    <col min="5124" max="5124" width="10.28515625" style="3" bestFit="1" customWidth="1"/>
    <col min="5125" max="5125" width="13.5703125" style="3" bestFit="1" customWidth="1"/>
    <col min="5126" max="5126" width="10.28515625" style="3" bestFit="1" customWidth="1"/>
    <col min="5127" max="5127" width="18.140625" style="3" bestFit="1" customWidth="1"/>
    <col min="5128" max="5128" width="9.140625" style="3"/>
    <col min="5129" max="5129" width="1.7109375" style="3" bestFit="1" customWidth="1"/>
    <col min="5130" max="5376" width="9.140625" style="3"/>
    <col min="5377" max="5377" width="5.42578125" style="3" bestFit="1" customWidth="1"/>
    <col min="5378" max="5378" width="67" style="3" bestFit="1" customWidth="1"/>
    <col min="5379" max="5379" width="13.140625" style="3" bestFit="1" customWidth="1"/>
    <col min="5380" max="5380" width="10.28515625" style="3" bestFit="1" customWidth="1"/>
    <col min="5381" max="5381" width="13.5703125" style="3" bestFit="1" customWidth="1"/>
    <col min="5382" max="5382" width="10.28515625" style="3" bestFit="1" customWidth="1"/>
    <col min="5383" max="5383" width="18.140625" style="3" bestFit="1" customWidth="1"/>
    <col min="5384" max="5384" width="9.140625" style="3"/>
    <col min="5385" max="5385" width="1.7109375" style="3" bestFit="1" customWidth="1"/>
    <col min="5386" max="5632" width="9.140625" style="3"/>
    <col min="5633" max="5633" width="5.42578125" style="3" bestFit="1" customWidth="1"/>
    <col min="5634" max="5634" width="67" style="3" bestFit="1" customWidth="1"/>
    <col min="5635" max="5635" width="13.140625" style="3" bestFit="1" customWidth="1"/>
    <col min="5636" max="5636" width="10.28515625" style="3" bestFit="1" customWidth="1"/>
    <col min="5637" max="5637" width="13.5703125" style="3" bestFit="1" customWidth="1"/>
    <col min="5638" max="5638" width="10.28515625" style="3" bestFit="1" customWidth="1"/>
    <col min="5639" max="5639" width="18.140625" style="3" bestFit="1" customWidth="1"/>
    <col min="5640" max="5640" width="9.140625" style="3"/>
    <col min="5641" max="5641" width="1.7109375" style="3" bestFit="1" customWidth="1"/>
    <col min="5642" max="5888" width="9.140625" style="3"/>
    <col min="5889" max="5889" width="5.42578125" style="3" bestFit="1" customWidth="1"/>
    <col min="5890" max="5890" width="67" style="3" bestFit="1" customWidth="1"/>
    <col min="5891" max="5891" width="13.140625" style="3" bestFit="1" customWidth="1"/>
    <col min="5892" max="5892" width="10.28515625" style="3" bestFit="1" customWidth="1"/>
    <col min="5893" max="5893" width="13.5703125" style="3" bestFit="1" customWidth="1"/>
    <col min="5894" max="5894" width="10.28515625" style="3" bestFit="1" customWidth="1"/>
    <col min="5895" max="5895" width="18.140625" style="3" bestFit="1" customWidth="1"/>
    <col min="5896" max="5896" width="9.140625" style="3"/>
    <col min="5897" max="5897" width="1.7109375" style="3" bestFit="1" customWidth="1"/>
    <col min="5898" max="6144" width="9.140625" style="3"/>
    <col min="6145" max="6145" width="5.42578125" style="3" bestFit="1" customWidth="1"/>
    <col min="6146" max="6146" width="67" style="3" bestFit="1" customWidth="1"/>
    <col min="6147" max="6147" width="13.140625" style="3" bestFit="1" customWidth="1"/>
    <col min="6148" max="6148" width="10.28515625" style="3" bestFit="1" customWidth="1"/>
    <col min="6149" max="6149" width="13.5703125" style="3" bestFit="1" customWidth="1"/>
    <col min="6150" max="6150" width="10.28515625" style="3" bestFit="1" customWidth="1"/>
    <col min="6151" max="6151" width="18.140625" style="3" bestFit="1" customWidth="1"/>
    <col min="6152" max="6152" width="9.140625" style="3"/>
    <col min="6153" max="6153" width="1.7109375" style="3" bestFit="1" customWidth="1"/>
    <col min="6154" max="6400" width="9.140625" style="3"/>
    <col min="6401" max="6401" width="5.42578125" style="3" bestFit="1" customWidth="1"/>
    <col min="6402" max="6402" width="67" style="3" bestFit="1" customWidth="1"/>
    <col min="6403" max="6403" width="13.140625" style="3" bestFit="1" customWidth="1"/>
    <col min="6404" max="6404" width="10.28515625" style="3" bestFit="1" customWidth="1"/>
    <col min="6405" max="6405" width="13.5703125" style="3" bestFit="1" customWidth="1"/>
    <col min="6406" max="6406" width="10.28515625" style="3" bestFit="1" customWidth="1"/>
    <col min="6407" max="6407" width="18.140625" style="3" bestFit="1" customWidth="1"/>
    <col min="6408" max="6408" width="9.140625" style="3"/>
    <col min="6409" max="6409" width="1.7109375" style="3" bestFit="1" customWidth="1"/>
    <col min="6410" max="6656" width="9.140625" style="3"/>
    <col min="6657" max="6657" width="5.42578125" style="3" bestFit="1" customWidth="1"/>
    <col min="6658" max="6658" width="67" style="3" bestFit="1" customWidth="1"/>
    <col min="6659" max="6659" width="13.140625" style="3" bestFit="1" customWidth="1"/>
    <col min="6660" max="6660" width="10.28515625" style="3" bestFit="1" customWidth="1"/>
    <col min="6661" max="6661" width="13.5703125" style="3" bestFit="1" customWidth="1"/>
    <col min="6662" max="6662" width="10.28515625" style="3" bestFit="1" customWidth="1"/>
    <col min="6663" max="6663" width="18.140625" style="3" bestFit="1" customWidth="1"/>
    <col min="6664" max="6664" width="9.140625" style="3"/>
    <col min="6665" max="6665" width="1.7109375" style="3" bestFit="1" customWidth="1"/>
    <col min="6666" max="6912" width="9.140625" style="3"/>
    <col min="6913" max="6913" width="5.42578125" style="3" bestFit="1" customWidth="1"/>
    <col min="6914" max="6914" width="67" style="3" bestFit="1" customWidth="1"/>
    <col min="6915" max="6915" width="13.140625" style="3" bestFit="1" customWidth="1"/>
    <col min="6916" max="6916" width="10.28515625" style="3" bestFit="1" customWidth="1"/>
    <col min="6917" max="6917" width="13.5703125" style="3" bestFit="1" customWidth="1"/>
    <col min="6918" max="6918" width="10.28515625" style="3" bestFit="1" customWidth="1"/>
    <col min="6919" max="6919" width="18.140625" style="3" bestFit="1" customWidth="1"/>
    <col min="6920" max="6920" width="9.140625" style="3"/>
    <col min="6921" max="6921" width="1.7109375" style="3" bestFit="1" customWidth="1"/>
    <col min="6922" max="7168" width="9.140625" style="3"/>
    <col min="7169" max="7169" width="5.42578125" style="3" bestFit="1" customWidth="1"/>
    <col min="7170" max="7170" width="67" style="3" bestFit="1" customWidth="1"/>
    <col min="7171" max="7171" width="13.140625" style="3" bestFit="1" customWidth="1"/>
    <col min="7172" max="7172" width="10.28515625" style="3" bestFit="1" customWidth="1"/>
    <col min="7173" max="7173" width="13.5703125" style="3" bestFit="1" customWidth="1"/>
    <col min="7174" max="7174" width="10.28515625" style="3" bestFit="1" customWidth="1"/>
    <col min="7175" max="7175" width="18.140625" style="3" bestFit="1" customWidth="1"/>
    <col min="7176" max="7176" width="9.140625" style="3"/>
    <col min="7177" max="7177" width="1.7109375" style="3" bestFit="1" customWidth="1"/>
    <col min="7178" max="7424" width="9.140625" style="3"/>
    <col min="7425" max="7425" width="5.42578125" style="3" bestFit="1" customWidth="1"/>
    <col min="7426" max="7426" width="67" style="3" bestFit="1" customWidth="1"/>
    <col min="7427" max="7427" width="13.140625" style="3" bestFit="1" customWidth="1"/>
    <col min="7428" max="7428" width="10.28515625" style="3" bestFit="1" customWidth="1"/>
    <col min="7429" max="7429" width="13.5703125" style="3" bestFit="1" customWidth="1"/>
    <col min="7430" max="7430" width="10.28515625" style="3" bestFit="1" customWidth="1"/>
    <col min="7431" max="7431" width="18.140625" style="3" bestFit="1" customWidth="1"/>
    <col min="7432" max="7432" width="9.140625" style="3"/>
    <col min="7433" max="7433" width="1.7109375" style="3" bestFit="1" customWidth="1"/>
    <col min="7434" max="7680" width="9.140625" style="3"/>
    <col min="7681" max="7681" width="5.42578125" style="3" bestFit="1" customWidth="1"/>
    <col min="7682" max="7682" width="67" style="3" bestFit="1" customWidth="1"/>
    <col min="7683" max="7683" width="13.140625" style="3" bestFit="1" customWidth="1"/>
    <col min="7684" max="7684" width="10.28515625" style="3" bestFit="1" customWidth="1"/>
    <col min="7685" max="7685" width="13.5703125" style="3" bestFit="1" customWidth="1"/>
    <col min="7686" max="7686" width="10.28515625" style="3" bestFit="1" customWidth="1"/>
    <col min="7687" max="7687" width="18.140625" style="3" bestFit="1" customWidth="1"/>
    <col min="7688" max="7688" width="9.140625" style="3"/>
    <col min="7689" max="7689" width="1.7109375" style="3" bestFit="1" customWidth="1"/>
    <col min="7690" max="7936" width="9.140625" style="3"/>
    <col min="7937" max="7937" width="5.42578125" style="3" bestFit="1" customWidth="1"/>
    <col min="7938" max="7938" width="67" style="3" bestFit="1" customWidth="1"/>
    <col min="7939" max="7939" width="13.140625" style="3" bestFit="1" customWidth="1"/>
    <col min="7940" max="7940" width="10.28515625" style="3" bestFit="1" customWidth="1"/>
    <col min="7941" max="7941" width="13.5703125" style="3" bestFit="1" customWidth="1"/>
    <col min="7942" max="7942" width="10.28515625" style="3" bestFit="1" customWidth="1"/>
    <col min="7943" max="7943" width="18.140625" style="3" bestFit="1" customWidth="1"/>
    <col min="7944" max="7944" width="9.140625" style="3"/>
    <col min="7945" max="7945" width="1.7109375" style="3" bestFit="1" customWidth="1"/>
    <col min="7946" max="8192" width="9.140625" style="3"/>
    <col min="8193" max="8193" width="5.42578125" style="3" bestFit="1" customWidth="1"/>
    <col min="8194" max="8194" width="67" style="3" bestFit="1" customWidth="1"/>
    <col min="8195" max="8195" width="13.140625" style="3" bestFit="1" customWidth="1"/>
    <col min="8196" max="8196" width="10.28515625" style="3" bestFit="1" customWidth="1"/>
    <col min="8197" max="8197" width="13.5703125" style="3" bestFit="1" customWidth="1"/>
    <col min="8198" max="8198" width="10.28515625" style="3" bestFit="1" customWidth="1"/>
    <col min="8199" max="8199" width="18.140625" style="3" bestFit="1" customWidth="1"/>
    <col min="8200" max="8200" width="9.140625" style="3"/>
    <col min="8201" max="8201" width="1.7109375" style="3" bestFit="1" customWidth="1"/>
    <col min="8202" max="8448" width="9.140625" style="3"/>
    <col min="8449" max="8449" width="5.42578125" style="3" bestFit="1" customWidth="1"/>
    <col min="8450" max="8450" width="67" style="3" bestFit="1" customWidth="1"/>
    <col min="8451" max="8451" width="13.140625" style="3" bestFit="1" customWidth="1"/>
    <col min="8452" max="8452" width="10.28515625" style="3" bestFit="1" customWidth="1"/>
    <col min="8453" max="8453" width="13.5703125" style="3" bestFit="1" customWidth="1"/>
    <col min="8454" max="8454" width="10.28515625" style="3" bestFit="1" customWidth="1"/>
    <col min="8455" max="8455" width="18.140625" style="3" bestFit="1" customWidth="1"/>
    <col min="8456" max="8456" width="9.140625" style="3"/>
    <col min="8457" max="8457" width="1.7109375" style="3" bestFit="1" customWidth="1"/>
    <col min="8458" max="8704" width="9.140625" style="3"/>
    <col min="8705" max="8705" width="5.42578125" style="3" bestFit="1" customWidth="1"/>
    <col min="8706" max="8706" width="67" style="3" bestFit="1" customWidth="1"/>
    <col min="8707" max="8707" width="13.140625" style="3" bestFit="1" customWidth="1"/>
    <col min="8708" max="8708" width="10.28515625" style="3" bestFit="1" customWidth="1"/>
    <col min="8709" max="8709" width="13.5703125" style="3" bestFit="1" customWidth="1"/>
    <col min="8710" max="8710" width="10.28515625" style="3" bestFit="1" customWidth="1"/>
    <col min="8711" max="8711" width="18.140625" style="3" bestFit="1" customWidth="1"/>
    <col min="8712" max="8712" width="9.140625" style="3"/>
    <col min="8713" max="8713" width="1.7109375" style="3" bestFit="1" customWidth="1"/>
    <col min="8714" max="8960" width="9.140625" style="3"/>
    <col min="8961" max="8961" width="5.42578125" style="3" bestFit="1" customWidth="1"/>
    <col min="8962" max="8962" width="67" style="3" bestFit="1" customWidth="1"/>
    <col min="8963" max="8963" width="13.140625" style="3" bestFit="1" customWidth="1"/>
    <col min="8964" max="8964" width="10.28515625" style="3" bestFit="1" customWidth="1"/>
    <col min="8965" max="8965" width="13.5703125" style="3" bestFit="1" customWidth="1"/>
    <col min="8966" max="8966" width="10.28515625" style="3" bestFit="1" customWidth="1"/>
    <col min="8967" max="8967" width="18.140625" style="3" bestFit="1" customWidth="1"/>
    <col min="8968" max="8968" width="9.140625" style="3"/>
    <col min="8969" max="8969" width="1.7109375" style="3" bestFit="1" customWidth="1"/>
    <col min="8970" max="9216" width="9.140625" style="3"/>
    <col min="9217" max="9217" width="5.42578125" style="3" bestFit="1" customWidth="1"/>
    <col min="9218" max="9218" width="67" style="3" bestFit="1" customWidth="1"/>
    <col min="9219" max="9219" width="13.140625" style="3" bestFit="1" customWidth="1"/>
    <col min="9220" max="9220" width="10.28515625" style="3" bestFit="1" customWidth="1"/>
    <col min="9221" max="9221" width="13.5703125" style="3" bestFit="1" customWidth="1"/>
    <col min="9222" max="9222" width="10.28515625" style="3" bestFit="1" customWidth="1"/>
    <col min="9223" max="9223" width="18.140625" style="3" bestFit="1" customWidth="1"/>
    <col min="9224" max="9224" width="9.140625" style="3"/>
    <col min="9225" max="9225" width="1.7109375" style="3" bestFit="1" customWidth="1"/>
    <col min="9226" max="9472" width="9.140625" style="3"/>
    <col min="9473" max="9473" width="5.42578125" style="3" bestFit="1" customWidth="1"/>
    <col min="9474" max="9474" width="67" style="3" bestFit="1" customWidth="1"/>
    <col min="9475" max="9475" width="13.140625" style="3" bestFit="1" customWidth="1"/>
    <col min="9476" max="9476" width="10.28515625" style="3" bestFit="1" customWidth="1"/>
    <col min="9477" max="9477" width="13.5703125" style="3" bestFit="1" customWidth="1"/>
    <col min="9478" max="9478" width="10.28515625" style="3" bestFit="1" customWidth="1"/>
    <col min="9479" max="9479" width="18.140625" style="3" bestFit="1" customWidth="1"/>
    <col min="9480" max="9480" width="9.140625" style="3"/>
    <col min="9481" max="9481" width="1.7109375" style="3" bestFit="1" customWidth="1"/>
    <col min="9482" max="9728" width="9.140625" style="3"/>
    <col min="9729" max="9729" width="5.42578125" style="3" bestFit="1" customWidth="1"/>
    <col min="9730" max="9730" width="67" style="3" bestFit="1" customWidth="1"/>
    <col min="9731" max="9731" width="13.140625" style="3" bestFit="1" customWidth="1"/>
    <col min="9732" max="9732" width="10.28515625" style="3" bestFit="1" customWidth="1"/>
    <col min="9733" max="9733" width="13.5703125" style="3" bestFit="1" customWidth="1"/>
    <col min="9734" max="9734" width="10.28515625" style="3" bestFit="1" customWidth="1"/>
    <col min="9735" max="9735" width="18.140625" style="3" bestFit="1" customWidth="1"/>
    <col min="9736" max="9736" width="9.140625" style="3"/>
    <col min="9737" max="9737" width="1.7109375" style="3" bestFit="1" customWidth="1"/>
    <col min="9738" max="9984" width="9.140625" style="3"/>
    <col min="9985" max="9985" width="5.42578125" style="3" bestFit="1" customWidth="1"/>
    <col min="9986" max="9986" width="67" style="3" bestFit="1" customWidth="1"/>
    <col min="9987" max="9987" width="13.140625" style="3" bestFit="1" customWidth="1"/>
    <col min="9988" max="9988" width="10.28515625" style="3" bestFit="1" customWidth="1"/>
    <col min="9989" max="9989" width="13.5703125" style="3" bestFit="1" customWidth="1"/>
    <col min="9990" max="9990" width="10.28515625" style="3" bestFit="1" customWidth="1"/>
    <col min="9991" max="9991" width="18.140625" style="3" bestFit="1" customWidth="1"/>
    <col min="9992" max="9992" width="9.140625" style="3"/>
    <col min="9993" max="9993" width="1.7109375" style="3" bestFit="1" customWidth="1"/>
    <col min="9994" max="10240" width="9.140625" style="3"/>
    <col min="10241" max="10241" width="5.42578125" style="3" bestFit="1" customWidth="1"/>
    <col min="10242" max="10242" width="67" style="3" bestFit="1" customWidth="1"/>
    <col min="10243" max="10243" width="13.140625" style="3" bestFit="1" customWidth="1"/>
    <col min="10244" max="10244" width="10.28515625" style="3" bestFit="1" customWidth="1"/>
    <col min="10245" max="10245" width="13.5703125" style="3" bestFit="1" customWidth="1"/>
    <col min="10246" max="10246" width="10.28515625" style="3" bestFit="1" customWidth="1"/>
    <col min="10247" max="10247" width="18.140625" style="3" bestFit="1" customWidth="1"/>
    <col min="10248" max="10248" width="9.140625" style="3"/>
    <col min="10249" max="10249" width="1.7109375" style="3" bestFit="1" customWidth="1"/>
    <col min="10250" max="10496" width="9.140625" style="3"/>
    <col min="10497" max="10497" width="5.42578125" style="3" bestFit="1" customWidth="1"/>
    <col min="10498" max="10498" width="67" style="3" bestFit="1" customWidth="1"/>
    <col min="10499" max="10499" width="13.140625" style="3" bestFit="1" customWidth="1"/>
    <col min="10500" max="10500" width="10.28515625" style="3" bestFit="1" customWidth="1"/>
    <col min="10501" max="10501" width="13.5703125" style="3" bestFit="1" customWidth="1"/>
    <col min="10502" max="10502" width="10.28515625" style="3" bestFit="1" customWidth="1"/>
    <col min="10503" max="10503" width="18.140625" style="3" bestFit="1" customWidth="1"/>
    <col min="10504" max="10504" width="9.140625" style="3"/>
    <col min="10505" max="10505" width="1.7109375" style="3" bestFit="1" customWidth="1"/>
    <col min="10506" max="10752" width="9.140625" style="3"/>
    <col min="10753" max="10753" width="5.42578125" style="3" bestFit="1" customWidth="1"/>
    <col min="10754" max="10754" width="67" style="3" bestFit="1" customWidth="1"/>
    <col min="10755" max="10755" width="13.140625" style="3" bestFit="1" customWidth="1"/>
    <col min="10756" max="10756" width="10.28515625" style="3" bestFit="1" customWidth="1"/>
    <col min="10757" max="10757" width="13.5703125" style="3" bestFit="1" customWidth="1"/>
    <col min="10758" max="10758" width="10.28515625" style="3" bestFit="1" customWidth="1"/>
    <col min="10759" max="10759" width="18.140625" style="3" bestFit="1" customWidth="1"/>
    <col min="10760" max="10760" width="9.140625" style="3"/>
    <col min="10761" max="10761" width="1.7109375" style="3" bestFit="1" customWidth="1"/>
    <col min="10762" max="11008" width="9.140625" style="3"/>
    <col min="11009" max="11009" width="5.42578125" style="3" bestFit="1" customWidth="1"/>
    <col min="11010" max="11010" width="67" style="3" bestFit="1" customWidth="1"/>
    <col min="11011" max="11011" width="13.140625" style="3" bestFit="1" customWidth="1"/>
    <col min="11012" max="11012" width="10.28515625" style="3" bestFit="1" customWidth="1"/>
    <col min="11013" max="11013" width="13.5703125" style="3" bestFit="1" customWidth="1"/>
    <col min="11014" max="11014" width="10.28515625" style="3" bestFit="1" customWidth="1"/>
    <col min="11015" max="11015" width="18.140625" style="3" bestFit="1" customWidth="1"/>
    <col min="11016" max="11016" width="9.140625" style="3"/>
    <col min="11017" max="11017" width="1.7109375" style="3" bestFit="1" customWidth="1"/>
    <col min="11018" max="11264" width="9.140625" style="3"/>
    <col min="11265" max="11265" width="5.42578125" style="3" bestFit="1" customWidth="1"/>
    <col min="11266" max="11266" width="67" style="3" bestFit="1" customWidth="1"/>
    <col min="11267" max="11267" width="13.140625" style="3" bestFit="1" customWidth="1"/>
    <col min="11268" max="11268" width="10.28515625" style="3" bestFit="1" customWidth="1"/>
    <col min="11269" max="11269" width="13.5703125" style="3" bestFit="1" customWidth="1"/>
    <col min="11270" max="11270" width="10.28515625" style="3" bestFit="1" customWidth="1"/>
    <col min="11271" max="11271" width="18.140625" style="3" bestFit="1" customWidth="1"/>
    <col min="11272" max="11272" width="9.140625" style="3"/>
    <col min="11273" max="11273" width="1.7109375" style="3" bestFit="1" customWidth="1"/>
    <col min="11274" max="11520" width="9.140625" style="3"/>
    <col min="11521" max="11521" width="5.42578125" style="3" bestFit="1" customWidth="1"/>
    <col min="11522" max="11522" width="67" style="3" bestFit="1" customWidth="1"/>
    <col min="11523" max="11523" width="13.140625" style="3" bestFit="1" customWidth="1"/>
    <col min="11524" max="11524" width="10.28515625" style="3" bestFit="1" customWidth="1"/>
    <col min="11525" max="11525" width="13.5703125" style="3" bestFit="1" customWidth="1"/>
    <col min="11526" max="11526" width="10.28515625" style="3" bestFit="1" customWidth="1"/>
    <col min="11527" max="11527" width="18.140625" style="3" bestFit="1" customWidth="1"/>
    <col min="11528" max="11528" width="9.140625" style="3"/>
    <col min="11529" max="11529" width="1.7109375" style="3" bestFit="1" customWidth="1"/>
    <col min="11530" max="11776" width="9.140625" style="3"/>
    <col min="11777" max="11777" width="5.42578125" style="3" bestFit="1" customWidth="1"/>
    <col min="11778" max="11778" width="67" style="3" bestFit="1" customWidth="1"/>
    <col min="11779" max="11779" width="13.140625" style="3" bestFit="1" customWidth="1"/>
    <col min="11780" max="11780" width="10.28515625" style="3" bestFit="1" customWidth="1"/>
    <col min="11781" max="11781" width="13.5703125" style="3" bestFit="1" customWidth="1"/>
    <col min="11782" max="11782" width="10.28515625" style="3" bestFit="1" customWidth="1"/>
    <col min="11783" max="11783" width="18.140625" style="3" bestFit="1" customWidth="1"/>
    <col min="11784" max="11784" width="9.140625" style="3"/>
    <col min="11785" max="11785" width="1.7109375" style="3" bestFit="1" customWidth="1"/>
    <col min="11786" max="12032" width="9.140625" style="3"/>
    <col min="12033" max="12033" width="5.42578125" style="3" bestFit="1" customWidth="1"/>
    <col min="12034" max="12034" width="67" style="3" bestFit="1" customWidth="1"/>
    <col min="12035" max="12035" width="13.140625" style="3" bestFit="1" customWidth="1"/>
    <col min="12036" max="12036" width="10.28515625" style="3" bestFit="1" customWidth="1"/>
    <col min="12037" max="12037" width="13.5703125" style="3" bestFit="1" customWidth="1"/>
    <col min="12038" max="12038" width="10.28515625" style="3" bestFit="1" customWidth="1"/>
    <col min="12039" max="12039" width="18.140625" style="3" bestFit="1" customWidth="1"/>
    <col min="12040" max="12040" width="9.140625" style="3"/>
    <col min="12041" max="12041" width="1.7109375" style="3" bestFit="1" customWidth="1"/>
    <col min="12042" max="12288" width="9.140625" style="3"/>
    <col min="12289" max="12289" width="5.42578125" style="3" bestFit="1" customWidth="1"/>
    <col min="12290" max="12290" width="67" style="3" bestFit="1" customWidth="1"/>
    <col min="12291" max="12291" width="13.140625" style="3" bestFit="1" customWidth="1"/>
    <col min="12292" max="12292" width="10.28515625" style="3" bestFit="1" customWidth="1"/>
    <col min="12293" max="12293" width="13.5703125" style="3" bestFit="1" customWidth="1"/>
    <col min="12294" max="12294" width="10.28515625" style="3" bestFit="1" customWidth="1"/>
    <col min="12295" max="12295" width="18.140625" style="3" bestFit="1" customWidth="1"/>
    <col min="12296" max="12296" width="9.140625" style="3"/>
    <col min="12297" max="12297" width="1.7109375" style="3" bestFit="1" customWidth="1"/>
    <col min="12298" max="12544" width="9.140625" style="3"/>
    <col min="12545" max="12545" width="5.42578125" style="3" bestFit="1" customWidth="1"/>
    <col min="12546" max="12546" width="67" style="3" bestFit="1" customWidth="1"/>
    <col min="12547" max="12547" width="13.140625" style="3" bestFit="1" customWidth="1"/>
    <col min="12548" max="12548" width="10.28515625" style="3" bestFit="1" customWidth="1"/>
    <col min="12549" max="12549" width="13.5703125" style="3" bestFit="1" customWidth="1"/>
    <col min="12550" max="12550" width="10.28515625" style="3" bestFit="1" customWidth="1"/>
    <col min="12551" max="12551" width="18.140625" style="3" bestFit="1" customWidth="1"/>
    <col min="12552" max="12552" width="9.140625" style="3"/>
    <col min="12553" max="12553" width="1.7109375" style="3" bestFit="1" customWidth="1"/>
    <col min="12554" max="12800" width="9.140625" style="3"/>
    <col min="12801" max="12801" width="5.42578125" style="3" bestFit="1" customWidth="1"/>
    <col min="12802" max="12802" width="67" style="3" bestFit="1" customWidth="1"/>
    <col min="12803" max="12803" width="13.140625" style="3" bestFit="1" customWidth="1"/>
    <col min="12804" max="12804" width="10.28515625" style="3" bestFit="1" customWidth="1"/>
    <col min="12805" max="12805" width="13.5703125" style="3" bestFit="1" customWidth="1"/>
    <col min="12806" max="12806" width="10.28515625" style="3" bestFit="1" customWidth="1"/>
    <col min="12807" max="12807" width="18.140625" style="3" bestFit="1" customWidth="1"/>
    <col min="12808" max="12808" width="9.140625" style="3"/>
    <col min="12809" max="12809" width="1.7109375" style="3" bestFit="1" customWidth="1"/>
    <col min="12810" max="13056" width="9.140625" style="3"/>
    <col min="13057" max="13057" width="5.42578125" style="3" bestFit="1" customWidth="1"/>
    <col min="13058" max="13058" width="67" style="3" bestFit="1" customWidth="1"/>
    <col min="13059" max="13059" width="13.140625" style="3" bestFit="1" customWidth="1"/>
    <col min="13060" max="13060" width="10.28515625" style="3" bestFit="1" customWidth="1"/>
    <col min="13061" max="13061" width="13.5703125" style="3" bestFit="1" customWidth="1"/>
    <col min="13062" max="13062" width="10.28515625" style="3" bestFit="1" customWidth="1"/>
    <col min="13063" max="13063" width="18.140625" style="3" bestFit="1" customWidth="1"/>
    <col min="13064" max="13064" width="9.140625" style="3"/>
    <col min="13065" max="13065" width="1.7109375" style="3" bestFit="1" customWidth="1"/>
    <col min="13066" max="13312" width="9.140625" style="3"/>
    <col min="13313" max="13313" width="5.42578125" style="3" bestFit="1" customWidth="1"/>
    <col min="13314" max="13314" width="67" style="3" bestFit="1" customWidth="1"/>
    <col min="13315" max="13315" width="13.140625" style="3" bestFit="1" customWidth="1"/>
    <col min="13316" max="13316" width="10.28515625" style="3" bestFit="1" customWidth="1"/>
    <col min="13317" max="13317" width="13.5703125" style="3" bestFit="1" customWidth="1"/>
    <col min="13318" max="13318" width="10.28515625" style="3" bestFit="1" customWidth="1"/>
    <col min="13319" max="13319" width="18.140625" style="3" bestFit="1" customWidth="1"/>
    <col min="13320" max="13320" width="9.140625" style="3"/>
    <col min="13321" max="13321" width="1.7109375" style="3" bestFit="1" customWidth="1"/>
    <col min="13322" max="13568" width="9.140625" style="3"/>
    <col min="13569" max="13569" width="5.42578125" style="3" bestFit="1" customWidth="1"/>
    <col min="13570" max="13570" width="67" style="3" bestFit="1" customWidth="1"/>
    <col min="13571" max="13571" width="13.140625" style="3" bestFit="1" customWidth="1"/>
    <col min="13572" max="13572" width="10.28515625" style="3" bestFit="1" customWidth="1"/>
    <col min="13573" max="13573" width="13.5703125" style="3" bestFit="1" customWidth="1"/>
    <col min="13574" max="13574" width="10.28515625" style="3" bestFit="1" customWidth="1"/>
    <col min="13575" max="13575" width="18.140625" style="3" bestFit="1" customWidth="1"/>
    <col min="13576" max="13576" width="9.140625" style="3"/>
    <col min="13577" max="13577" width="1.7109375" style="3" bestFit="1" customWidth="1"/>
    <col min="13578" max="13824" width="9.140625" style="3"/>
    <col min="13825" max="13825" width="5.42578125" style="3" bestFit="1" customWidth="1"/>
    <col min="13826" max="13826" width="67" style="3" bestFit="1" customWidth="1"/>
    <col min="13827" max="13827" width="13.140625" style="3" bestFit="1" customWidth="1"/>
    <col min="13828" max="13828" width="10.28515625" style="3" bestFit="1" customWidth="1"/>
    <col min="13829" max="13829" width="13.5703125" style="3" bestFit="1" customWidth="1"/>
    <col min="13830" max="13830" width="10.28515625" style="3" bestFit="1" customWidth="1"/>
    <col min="13831" max="13831" width="18.140625" style="3" bestFit="1" customWidth="1"/>
    <col min="13832" max="13832" width="9.140625" style="3"/>
    <col min="13833" max="13833" width="1.7109375" style="3" bestFit="1" customWidth="1"/>
    <col min="13834" max="14080" width="9.140625" style="3"/>
    <col min="14081" max="14081" width="5.42578125" style="3" bestFit="1" customWidth="1"/>
    <col min="14082" max="14082" width="67" style="3" bestFit="1" customWidth="1"/>
    <col min="14083" max="14083" width="13.140625" style="3" bestFit="1" customWidth="1"/>
    <col min="14084" max="14084" width="10.28515625" style="3" bestFit="1" customWidth="1"/>
    <col min="14085" max="14085" width="13.5703125" style="3" bestFit="1" customWidth="1"/>
    <col min="14086" max="14086" width="10.28515625" style="3" bestFit="1" customWidth="1"/>
    <col min="14087" max="14087" width="18.140625" style="3" bestFit="1" customWidth="1"/>
    <col min="14088" max="14088" width="9.140625" style="3"/>
    <col min="14089" max="14089" width="1.7109375" style="3" bestFit="1" customWidth="1"/>
    <col min="14090" max="14336" width="9.140625" style="3"/>
    <col min="14337" max="14337" width="5.42578125" style="3" bestFit="1" customWidth="1"/>
    <col min="14338" max="14338" width="67" style="3" bestFit="1" customWidth="1"/>
    <col min="14339" max="14339" width="13.140625" style="3" bestFit="1" customWidth="1"/>
    <col min="14340" max="14340" width="10.28515625" style="3" bestFit="1" customWidth="1"/>
    <col min="14341" max="14341" width="13.5703125" style="3" bestFit="1" customWidth="1"/>
    <col min="14342" max="14342" width="10.28515625" style="3" bestFit="1" customWidth="1"/>
    <col min="14343" max="14343" width="18.140625" style="3" bestFit="1" customWidth="1"/>
    <col min="14344" max="14344" width="9.140625" style="3"/>
    <col min="14345" max="14345" width="1.7109375" style="3" bestFit="1" customWidth="1"/>
    <col min="14346" max="14592" width="9.140625" style="3"/>
    <col min="14593" max="14593" width="5.42578125" style="3" bestFit="1" customWidth="1"/>
    <col min="14594" max="14594" width="67" style="3" bestFit="1" customWidth="1"/>
    <col min="14595" max="14595" width="13.140625" style="3" bestFit="1" customWidth="1"/>
    <col min="14596" max="14596" width="10.28515625" style="3" bestFit="1" customWidth="1"/>
    <col min="14597" max="14597" width="13.5703125" style="3" bestFit="1" customWidth="1"/>
    <col min="14598" max="14598" width="10.28515625" style="3" bestFit="1" customWidth="1"/>
    <col min="14599" max="14599" width="18.140625" style="3" bestFit="1" customWidth="1"/>
    <col min="14600" max="14600" width="9.140625" style="3"/>
    <col min="14601" max="14601" width="1.7109375" style="3" bestFit="1" customWidth="1"/>
    <col min="14602" max="14848" width="9.140625" style="3"/>
    <col min="14849" max="14849" width="5.42578125" style="3" bestFit="1" customWidth="1"/>
    <col min="14850" max="14850" width="67" style="3" bestFit="1" customWidth="1"/>
    <col min="14851" max="14851" width="13.140625" style="3" bestFit="1" customWidth="1"/>
    <col min="14852" max="14852" width="10.28515625" style="3" bestFit="1" customWidth="1"/>
    <col min="14853" max="14853" width="13.5703125" style="3" bestFit="1" customWidth="1"/>
    <col min="14854" max="14854" width="10.28515625" style="3" bestFit="1" customWidth="1"/>
    <col min="14855" max="14855" width="18.140625" style="3" bestFit="1" customWidth="1"/>
    <col min="14856" max="14856" width="9.140625" style="3"/>
    <col min="14857" max="14857" width="1.7109375" style="3" bestFit="1" customWidth="1"/>
    <col min="14858" max="15104" width="9.140625" style="3"/>
    <col min="15105" max="15105" width="5.42578125" style="3" bestFit="1" customWidth="1"/>
    <col min="15106" max="15106" width="67" style="3" bestFit="1" customWidth="1"/>
    <col min="15107" max="15107" width="13.140625" style="3" bestFit="1" customWidth="1"/>
    <col min="15108" max="15108" width="10.28515625" style="3" bestFit="1" customWidth="1"/>
    <col min="15109" max="15109" width="13.5703125" style="3" bestFit="1" customWidth="1"/>
    <col min="15110" max="15110" width="10.28515625" style="3" bestFit="1" customWidth="1"/>
    <col min="15111" max="15111" width="18.140625" style="3" bestFit="1" customWidth="1"/>
    <col min="15112" max="15112" width="9.140625" style="3"/>
    <col min="15113" max="15113" width="1.7109375" style="3" bestFit="1" customWidth="1"/>
    <col min="15114" max="15360" width="9.140625" style="3"/>
    <col min="15361" max="15361" width="5.42578125" style="3" bestFit="1" customWidth="1"/>
    <col min="15362" max="15362" width="67" style="3" bestFit="1" customWidth="1"/>
    <col min="15363" max="15363" width="13.140625" style="3" bestFit="1" customWidth="1"/>
    <col min="15364" max="15364" width="10.28515625" style="3" bestFit="1" customWidth="1"/>
    <col min="15365" max="15365" width="13.5703125" style="3" bestFit="1" customWidth="1"/>
    <col min="15366" max="15366" width="10.28515625" style="3" bestFit="1" customWidth="1"/>
    <col min="15367" max="15367" width="18.140625" style="3" bestFit="1" customWidth="1"/>
    <col min="15368" max="15368" width="9.140625" style="3"/>
    <col min="15369" max="15369" width="1.7109375" style="3" bestFit="1" customWidth="1"/>
    <col min="15370" max="15616" width="9.140625" style="3"/>
    <col min="15617" max="15617" width="5.42578125" style="3" bestFit="1" customWidth="1"/>
    <col min="15618" max="15618" width="67" style="3" bestFit="1" customWidth="1"/>
    <col min="15619" max="15619" width="13.140625" style="3" bestFit="1" customWidth="1"/>
    <col min="15620" max="15620" width="10.28515625" style="3" bestFit="1" customWidth="1"/>
    <col min="15621" max="15621" width="13.5703125" style="3" bestFit="1" customWidth="1"/>
    <col min="15622" max="15622" width="10.28515625" style="3" bestFit="1" customWidth="1"/>
    <col min="15623" max="15623" width="18.140625" style="3" bestFit="1" customWidth="1"/>
    <col min="15624" max="15624" width="9.140625" style="3"/>
    <col min="15625" max="15625" width="1.7109375" style="3" bestFit="1" customWidth="1"/>
    <col min="15626" max="15872" width="9.140625" style="3"/>
    <col min="15873" max="15873" width="5.42578125" style="3" bestFit="1" customWidth="1"/>
    <col min="15874" max="15874" width="67" style="3" bestFit="1" customWidth="1"/>
    <col min="15875" max="15875" width="13.140625" style="3" bestFit="1" customWidth="1"/>
    <col min="15876" max="15876" width="10.28515625" style="3" bestFit="1" customWidth="1"/>
    <col min="15877" max="15877" width="13.5703125" style="3" bestFit="1" customWidth="1"/>
    <col min="15878" max="15878" width="10.28515625" style="3" bestFit="1" customWidth="1"/>
    <col min="15879" max="15879" width="18.140625" style="3" bestFit="1" customWidth="1"/>
    <col min="15880" max="15880" width="9.140625" style="3"/>
    <col min="15881" max="15881" width="1.7109375" style="3" bestFit="1" customWidth="1"/>
    <col min="15882" max="16128" width="9.140625" style="3"/>
    <col min="16129" max="16129" width="5.42578125" style="3" bestFit="1" customWidth="1"/>
    <col min="16130" max="16130" width="67" style="3" bestFit="1" customWidth="1"/>
    <col min="16131" max="16131" width="13.140625" style="3" bestFit="1" customWidth="1"/>
    <col min="16132" max="16132" width="10.28515625" style="3" bestFit="1" customWidth="1"/>
    <col min="16133" max="16133" width="13.5703125" style="3" bestFit="1" customWidth="1"/>
    <col min="16134" max="16134" width="10.28515625" style="3" bestFit="1" customWidth="1"/>
    <col min="16135" max="16135" width="18.140625" style="3" bestFit="1" customWidth="1"/>
    <col min="16136" max="16136" width="9.140625" style="3"/>
    <col min="16137" max="16137" width="1.7109375" style="3" bestFit="1" customWidth="1"/>
    <col min="16138" max="16384" width="9.140625" style="3"/>
  </cols>
  <sheetData>
    <row r="1" spans="1:9">
      <c r="A1" s="1" t="s">
        <v>0</v>
      </c>
      <c r="B1" s="263" t="s">
        <v>1728</v>
      </c>
      <c r="C1" s="263"/>
      <c r="D1" s="263"/>
      <c r="E1" s="263"/>
    </row>
    <row r="2" spans="1:9" ht="13.5" thickBot="1"/>
    <row r="3" spans="1:9" ht="15">
      <c r="B3" s="69" t="s">
        <v>2480</v>
      </c>
      <c r="C3" s="282"/>
    </row>
    <row r="4" spans="1:9" ht="30">
      <c r="B4" s="71" t="s">
        <v>2481</v>
      </c>
      <c r="C4" s="283"/>
    </row>
    <row r="5" spans="1:9" ht="15">
      <c r="B5" s="73"/>
      <c r="C5" s="283"/>
    </row>
    <row r="6" spans="1:9" ht="15">
      <c r="B6" s="70" t="s">
        <v>2381</v>
      </c>
      <c r="C6" s="283"/>
    </row>
    <row r="7" spans="1:9" ht="15">
      <c r="B7" s="70" t="s">
        <v>2478</v>
      </c>
      <c r="C7" s="283"/>
    </row>
    <row r="8" spans="1:9" ht="45.75" thickBot="1">
      <c r="B8" s="72" t="s">
        <v>2482</v>
      </c>
      <c r="C8" s="284"/>
    </row>
    <row r="10" spans="1:9">
      <c r="B10" s="3" t="s">
        <v>2</v>
      </c>
    </row>
    <row r="12" spans="1:9">
      <c r="B12" s="5" t="s">
        <v>3</v>
      </c>
      <c r="C12" s="15" t="s">
        <v>4</v>
      </c>
      <c r="D12" s="5" t="s">
        <v>5</v>
      </c>
      <c r="E12" s="5" t="s">
        <v>6</v>
      </c>
      <c r="F12" s="7" t="s">
        <v>7</v>
      </c>
      <c r="G12" s="7" t="s">
        <v>8</v>
      </c>
      <c r="H12" s="7" t="s">
        <v>9</v>
      </c>
      <c r="I12" s="8" t="s">
        <v>10</v>
      </c>
    </row>
    <row r="13" spans="1:9">
      <c r="B13" s="8" t="s">
        <v>11</v>
      </c>
    </row>
    <row r="14" spans="1:9">
      <c r="B14" s="8" t="s">
        <v>12</v>
      </c>
    </row>
    <row r="15" spans="1:9">
      <c r="B15" s="3" t="s">
        <v>261</v>
      </c>
      <c r="C15" s="14" t="s">
        <v>13</v>
      </c>
      <c r="D15" s="3" t="s">
        <v>14</v>
      </c>
      <c r="E15" s="3" t="s">
        <v>18</v>
      </c>
      <c r="F15" s="2">
        <v>21174</v>
      </c>
      <c r="G15" s="2">
        <v>324.89</v>
      </c>
      <c r="H15" s="2">
        <v>24.69</v>
      </c>
    </row>
    <row r="16" spans="1:9">
      <c r="B16" s="3" t="s">
        <v>1572</v>
      </c>
      <c r="C16" s="14" t="s">
        <v>13</v>
      </c>
      <c r="D16" s="3" t="s">
        <v>14</v>
      </c>
      <c r="E16" s="3" t="s">
        <v>15</v>
      </c>
      <c r="F16" s="2">
        <v>48269</v>
      </c>
      <c r="G16" s="2">
        <v>288.52999999999997</v>
      </c>
      <c r="H16" s="2">
        <v>21.93</v>
      </c>
    </row>
    <row r="17" spans="2:9">
      <c r="B17" s="3" t="s">
        <v>1570</v>
      </c>
      <c r="C17" s="14" t="s">
        <v>13</v>
      </c>
      <c r="D17" s="3" t="s">
        <v>14</v>
      </c>
      <c r="E17" s="3" t="s">
        <v>184</v>
      </c>
      <c r="F17" s="2">
        <v>31737</v>
      </c>
      <c r="G17" s="2">
        <v>230.03</v>
      </c>
      <c r="H17" s="2">
        <v>17.48</v>
      </c>
    </row>
    <row r="18" spans="2:9">
      <c r="B18" s="3" t="s">
        <v>2089</v>
      </c>
      <c r="C18" s="14" t="s">
        <v>13</v>
      </c>
      <c r="D18" s="3" t="s">
        <v>14</v>
      </c>
      <c r="E18" s="3" t="s">
        <v>35</v>
      </c>
      <c r="F18" s="2">
        <v>10245</v>
      </c>
      <c r="G18" s="2">
        <v>182.4</v>
      </c>
      <c r="H18" s="2">
        <v>13.86</v>
      </c>
    </row>
    <row r="19" spans="2:9">
      <c r="B19" s="3" t="s">
        <v>2078</v>
      </c>
      <c r="C19" s="14" t="s">
        <v>13</v>
      </c>
      <c r="D19" s="3" t="s">
        <v>14</v>
      </c>
      <c r="E19" s="3" t="s">
        <v>335</v>
      </c>
      <c r="F19" s="2">
        <v>12074</v>
      </c>
      <c r="G19" s="2">
        <v>128.34</v>
      </c>
      <c r="H19" s="2">
        <v>9.75</v>
      </c>
    </row>
    <row r="20" spans="2:9">
      <c r="B20" s="3" t="s">
        <v>2355</v>
      </c>
      <c r="C20" s="14" t="s">
        <v>13</v>
      </c>
      <c r="D20" s="3" t="s">
        <v>14</v>
      </c>
      <c r="E20" s="3" t="s">
        <v>1727</v>
      </c>
      <c r="F20" s="2">
        <v>14148</v>
      </c>
      <c r="G20" s="2">
        <v>48.85</v>
      </c>
      <c r="H20" s="2">
        <v>3.71</v>
      </c>
    </row>
    <row r="21" spans="2:9">
      <c r="B21" s="3" t="s">
        <v>401</v>
      </c>
      <c r="C21" s="14" t="s">
        <v>13</v>
      </c>
      <c r="D21" s="3" t="s">
        <v>14</v>
      </c>
      <c r="E21" s="3" t="s">
        <v>310</v>
      </c>
      <c r="F21" s="2">
        <v>41857</v>
      </c>
      <c r="G21" s="2">
        <v>34.97</v>
      </c>
      <c r="H21" s="2">
        <v>2.66</v>
      </c>
    </row>
    <row r="22" spans="2:9">
      <c r="B22" s="3" t="s">
        <v>2277</v>
      </c>
      <c r="C22" s="14" t="s">
        <v>13</v>
      </c>
      <c r="D22" s="3" t="s">
        <v>14</v>
      </c>
      <c r="E22" s="3" t="s">
        <v>1726</v>
      </c>
      <c r="F22" s="2">
        <v>43782</v>
      </c>
      <c r="G22" s="2">
        <v>27.78</v>
      </c>
      <c r="H22" s="2">
        <v>2.11</v>
      </c>
    </row>
    <row r="23" spans="2:9">
      <c r="B23" s="3" t="s">
        <v>2290</v>
      </c>
      <c r="C23" s="14" t="s">
        <v>13</v>
      </c>
      <c r="D23" s="3" t="s">
        <v>14</v>
      </c>
      <c r="E23" s="3" t="s">
        <v>1725</v>
      </c>
      <c r="F23" s="2">
        <v>15528</v>
      </c>
      <c r="G23" s="2">
        <v>25.67</v>
      </c>
      <c r="H23" s="2">
        <v>1.95</v>
      </c>
    </row>
    <row r="24" spans="2:9">
      <c r="B24" s="3" t="s">
        <v>2244</v>
      </c>
      <c r="C24" s="14" t="s">
        <v>13</v>
      </c>
      <c r="D24" s="3" t="s">
        <v>14</v>
      </c>
      <c r="E24" s="3" t="s">
        <v>228</v>
      </c>
      <c r="F24" s="2">
        <v>9268</v>
      </c>
      <c r="G24" s="2">
        <v>21.84</v>
      </c>
      <c r="H24" s="2">
        <v>1.66</v>
      </c>
    </row>
    <row r="25" spans="2:9">
      <c r="B25" s="3" t="s">
        <v>2354</v>
      </c>
      <c r="C25" s="14" t="s">
        <v>13</v>
      </c>
      <c r="D25" s="3" t="s">
        <v>14</v>
      </c>
      <c r="E25" s="3" t="s">
        <v>1724</v>
      </c>
      <c r="F25" s="2">
        <v>38064</v>
      </c>
      <c r="G25" s="2">
        <v>0</v>
      </c>
      <c r="H25" s="2">
        <v>0</v>
      </c>
      <c r="I25" s="3" t="s">
        <v>348</v>
      </c>
    </row>
    <row r="26" spans="2:9">
      <c r="B26" s="8" t="s">
        <v>64</v>
      </c>
      <c r="C26" s="16"/>
      <c r="D26" s="8"/>
      <c r="E26" s="8"/>
      <c r="F26" s="10"/>
      <c r="G26" s="10">
        <f>SUM(G12:G25)</f>
        <v>1313.2999999999997</v>
      </c>
      <c r="H26" s="10">
        <f>SUM(H12:H25)</f>
        <v>99.8</v>
      </c>
    </row>
    <row r="27" spans="2:9">
      <c r="B27" s="8" t="s">
        <v>153</v>
      </c>
      <c r="C27" s="16"/>
      <c r="D27" s="8"/>
      <c r="E27" s="8"/>
      <c r="F27" s="10"/>
      <c r="G27" s="10">
        <v>1313.3</v>
      </c>
      <c r="H27" s="10">
        <v>99.8</v>
      </c>
    </row>
    <row r="28" spans="2:9">
      <c r="B28" s="8" t="s">
        <v>405</v>
      </c>
      <c r="C28" s="16"/>
      <c r="D28" s="8"/>
      <c r="E28" s="8"/>
      <c r="F28" s="10"/>
      <c r="G28" s="10">
        <v>2.6728651999999329</v>
      </c>
      <c r="H28" s="10">
        <v>0.20000000000000284</v>
      </c>
    </row>
    <row r="29" spans="2:9">
      <c r="B29" s="8" t="s">
        <v>155</v>
      </c>
      <c r="C29" s="16"/>
      <c r="D29" s="8"/>
      <c r="E29" s="8"/>
      <c r="F29" s="10"/>
      <c r="G29" s="10">
        <v>1315.9728651999999</v>
      </c>
      <c r="H29" s="10">
        <v>100</v>
      </c>
    </row>
    <row r="30" spans="2:9">
      <c r="B30" s="8" t="s">
        <v>156</v>
      </c>
    </row>
    <row r="31" spans="2:9">
      <c r="B31" s="8" t="s">
        <v>157</v>
      </c>
    </row>
    <row r="32" spans="2:9">
      <c r="B32" s="8" t="s">
        <v>160</v>
      </c>
    </row>
    <row r="33" spans="2:7">
      <c r="B33" s="8" t="s">
        <v>161</v>
      </c>
    </row>
    <row r="34" spans="2:7">
      <c r="B34" s="8" t="s">
        <v>162</v>
      </c>
    </row>
    <row r="35" spans="2:7">
      <c r="B35" s="8" t="s">
        <v>1723</v>
      </c>
      <c r="C35" s="16"/>
    </row>
    <row r="36" spans="2:7">
      <c r="B36" s="8" t="s">
        <v>1722</v>
      </c>
      <c r="C36" s="16"/>
    </row>
    <row r="37" spans="2:7">
      <c r="B37" s="8" t="s">
        <v>1721</v>
      </c>
      <c r="C37" s="16"/>
    </row>
    <row r="38" spans="2:7">
      <c r="B38" s="8" t="s">
        <v>175</v>
      </c>
    </row>
    <row r="39" spans="2:7">
      <c r="B39" s="8" t="s">
        <v>176</v>
      </c>
    </row>
    <row r="41" spans="2:7">
      <c r="B41" s="300" t="s">
        <v>2357</v>
      </c>
      <c r="C41" s="301"/>
      <c r="D41" s="301"/>
      <c r="E41" s="301"/>
      <c r="F41" s="301"/>
      <c r="G41" s="302"/>
    </row>
    <row r="42" spans="2:7">
      <c r="B42" s="303"/>
      <c r="C42" s="304"/>
      <c r="D42" s="304"/>
      <c r="E42" s="304"/>
      <c r="F42" s="304"/>
      <c r="G42" s="305"/>
    </row>
    <row r="43" spans="2:7">
      <c r="B43" s="303"/>
      <c r="C43" s="304"/>
      <c r="D43" s="304"/>
      <c r="E43" s="304"/>
      <c r="F43" s="304"/>
      <c r="G43" s="305"/>
    </row>
    <row r="44" spans="2:7">
      <c r="B44" s="303"/>
      <c r="C44" s="304"/>
      <c r="D44" s="304"/>
      <c r="E44" s="304"/>
      <c r="F44" s="304"/>
      <c r="G44" s="305"/>
    </row>
    <row r="45" spans="2:7">
      <c r="B45" s="303"/>
      <c r="C45" s="304"/>
      <c r="D45" s="304"/>
      <c r="E45" s="304"/>
      <c r="F45" s="304"/>
      <c r="G45" s="305"/>
    </row>
    <row r="46" spans="2:7">
      <c r="B46" s="306"/>
      <c r="C46" s="307"/>
      <c r="D46" s="307"/>
      <c r="E46" s="307"/>
      <c r="F46" s="307"/>
      <c r="G46" s="308"/>
    </row>
  </sheetData>
  <mergeCells count="3">
    <mergeCell ref="B1:E1"/>
    <mergeCell ref="B41:G46"/>
    <mergeCell ref="C3:C8"/>
  </mergeCells>
  <hyperlinks>
    <hyperlink ref="A1" location="Index!A1" display="Index" xr:uid="{221C9CEA-A1E1-4D35-95F7-5A1953F058BB}"/>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C2E65-5F0B-437D-8CD3-9F8CB3C9025C}">
  <dimension ref="A1:I52"/>
  <sheetViews>
    <sheetView workbookViewId="0">
      <selection activeCell="B1" sqref="B1:E1"/>
    </sheetView>
  </sheetViews>
  <sheetFormatPr defaultRowHeight="12.75"/>
  <cols>
    <col min="1" max="1" width="5.42578125" style="3" bestFit="1" customWidth="1"/>
    <col min="2" max="2" width="67" style="3" bestFit="1" customWidth="1"/>
    <col min="3" max="3" width="20.28515625" style="14" customWidth="1"/>
    <col min="4" max="4" width="10.28515625" style="3" bestFit="1" customWidth="1"/>
    <col min="5" max="5" width="14" style="3" bestFit="1" customWidth="1"/>
    <col min="6" max="6" width="10.5703125" style="2" bestFit="1" customWidth="1"/>
    <col min="7" max="7" width="18.140625" style="2" bestFit="1" customWidth="1"/>
    <col min="8" max="8" width="9.140625" style="2" bestFit="1"/>
    <col min="9" max="256" width="9.140625" style="3"/>
    <col min="257" max="257" width="5.42578125" style="3" bestFit="1" customWidth="1"/>
    <col min="258" max="258" width="67" style="3" bestFit="1" customWidth="1"/>
    <col min="259" max="259" width="13.140625" style="3" bestFit="1" customWidth="1"/>
    <col min="260" max="260" width="10.28515625" style="3" bestFit="1" customWidth="1"/>
    <col min="261" max="261" width="14" style="3" bestFit="1" customWidth="1"/>
    <col min="262" max="262" width="10.5703125" style="3" bestFit="1" customWidth="1"/>
    <col min="263" max="263" width="18.140625" style="3" bestFit="1" customWidth="1"/>
    <col min="264" max="512" width="9.140625" style="3"/>
    <col min="513" max="513" width="5.42578125" style="3" bestFit="1" customWidth="1"/>
    <col min="514" max="514" width="67" style="3" bestFit="1" customWidth="1"/>
    <col min="515" max="515" width="13.140625" style="3" bestFit="1" customWidth="1"/>
    <col min="516" max="516" width="10.28515625" style="3" bestFit="1" customWidth="1"/>
    <col min="517" max="517" width="14" style="3" bestFit="1" customWidth="1"/>
    <col min="518" max="518" width="10.5703125" style="3" bestFit="1" customWidth="1"/>
    <col min="519" max="519" width="18.140625" style="3" bestFit="1" customWidth="1"/>
    <col min="520" max="768" width="9.140625" style="3"/>
    <col min="769" max="769" width="5.42578125" style="3" bestFit="1" customWidth="1"/>
    <col min="770" max="770" width="67" style="3" bestFit="1" customWidth="1"/>
    <col min="771" max="771" width="13.140625" style="3" bestFit="1" customWidth="1"/>
    <col min="772" max="772" width="10.28515625" style="3" bestFit="1" customWidth="1"/>
    <col min="773" max="773" width="14" style="3" bestFit="1" customWidth="1"/>
    <col min="774" max="774" width="10.5703125" style="3" bestFit="1" customWidth="1"/>
    <col min="775" max="775" width="18.140625" style="3" bestFit="1" customWidth="1"/>
    <col min="776" max="1024" width="9.140625" style="3"/>
    <col min="1025" max="1025" width="5.42578125" style="3" bestFit="1" customWidth="1"/>
    <col min="1026" max="1026" width="67" style="3" bestFit="1" customWidth="1"/>
    <col min="1027" max="1027" width="13.140625" style="3" bestFit="1" customWidth="1"/>
    <col min="1028" max="1028" width="10.28515625" style="3" bestFit="1" customWidth="1"/>
    <col min="1029" max="1029" width="14" style="3" bestFit="1" customWidth="1"/>
    <col min="1030" max="1030" width="10.5703125" style="3" bestFit="1" customWidth="1"/>
    <col min="1031" max="1031" width="18.140625" style="3" bestFit="1" customWidth="1"/>
    <col min="1032" max="1280" width="9.140625" style="3"/>
    <col min="1281" max="1281" width="5.42578125" style="3" bestFit="1" customWidth="1"/>
    <col min="1282" max="1282" width="67" style="3" bestFit="1" customWidth="1"/>
    <col min="1283" max="1283" width="13.140625" style="3" bestFit="1" customWidth="1"/>
    <col min="1284" max="1284" width="10.28515625" style="3" bestFit="1" customWidth="1"/>
    <col min="1285" max="1285" width="14" style="3" bestFit="1" customWidth="1"/>
    <col min="1286" max="1286" width="10.5703125" style="3" bestFit="1" customWidth="1"/>
    <col min="1287" max="1287" width="18.140625" style="3" bestFit="1" customWidth="1"/>
    <col min="1288" max="1536" width="9.140625" style="3"/>
    <col min="1537" max="1537" width="5.42578125" style="3" bestFit="1" customWidth="1"/>
    <col min="1538" max="1538" width="67" style="3" bestFit="1" customWidth="1"/>
    <col min="1539" max="1539" width="13.140625" style="3" bestFit="1" customWidth="1"/>
    <col min="1540" max="1540" width="10.28515625" style="3" bestFit="1" customWidth="1"/>
    <col min="1541" max="1541" width="14" style="3" bestFit="1" customWidth="1"/>
    <col min="1542" max="1542" width="10.5703125" style="3" bestFit="1" customWidth="1"/>
    <col min="1543" max="1543" width="18.140625" style="3" bestFit="1" customWidth="1"/>
    <col min="1544" max="1792" width="9.140625" style="3"/>
    <col min="1793" max="1793" width="5.42578125" style="3" bestFit="1" customWidth="1"/>
    <col min="1794" max="1794" width="67" style="3" bestFit="1" customWidth="1"/>
    <col min="1795" max="1795" width="13.140625" style="3" bestFit="1" customWidth="1"/>
    <col min="1796" max="1796" width="10.28515625" style="3" bestFit="1" customWidth="1"/>
    <col min="1797" max="1797" width="14" style="3" bestFit="1" customWidth="1"/>
    <col min="1798" max="1798" width="10.5703125" style="3" bestFit="1" customWidth="1"/>
    <col min="1799" max="1799" width="18.140625" style="3" bestFit="1" customWidth="1"/>
    <col min="1800" max="2048" width="9.140625" style="3"/>
    <col min="2049" max="2049" width="5.42578125" style="3" bestFit="1" customWidth="1"/>
    <col min="2050" max="2050" width="67" style="3" bestFit="1" customWidth="1"/>
    <col min="2051" max="2051" width="13.140625" style="3" bestFit="1" customWidth="1"/>
    <col min="2052" max="2052" width="10.28515625" style="3" bestFit="1" customWidth="1"/>
    <col min="2053" max="2053" width="14" style="3" bestFit="1" customWidth="1"/>
    <col min="2054" max="2054" width="10.5703125" style="3" bestFit="1" customWidth="1"/>
    <col min="2055" max="2055" width="18.140625" style="3" bestFit="1" customWidth="1"/>
    <col min="2056" max="2304" width="9.140625" style="3"/>
    <col min="2305" max="2305" width="5.42578125" style="3" bestFit="1" customWidth="1"/>
    <col min="2306" max="2306" width="67" style="3" bestFit="1" customWidth="1"/>
    <col min="2307" max="2307" width="13.140625" style="3" bestFit="1" customWidth="1"/>
    <col min="2308" max="2308" width="10.28515625" style="3" bestFit="1" customWidth="1"/>
    <col min="2309" max="2309" width="14" style="3" bestFit="1" customWidth="1"/>
    <col min="2310" max="2310" width="10.5703125" style="3" bestFit="1" customWidth="1"/>
    <col min="2311" max="2311" width="18.140625" style="3" bestFit="1" customWidth="1"/>
    <col min="2312" max="2560" width="9.140625" style="3"/>
    <col min="2561" max="2561" width="5.42578125" style="3" bestFit="1" customWidth="1"/>
    <col min="2562" max="2562" width="67" style="3" bestFit="1" customWidth="1"/>
    <col min="2563" max="2563" width="13.140625" style="3" bestFit="1" customWidth="1"/>
    <col min="2564" max="2564" width="10.28515625" style="3" bestFit="1" customWidth="1"/>
    <col min="2565" max="2565" width="14" style="3" bestFit="1" customWidth="1"/>
    <col min="2566" max="2566" width="10.5703125" style="3" bestFit="1" customWidth="1"/>
    <col min="2567" max="2567" width="18.140625" style="3" bestFit="1" customWidth="1"/>
    <col min="2568" max="2816" width="9.140625" style="3"/>
    <col min="2817" max="2817" width="5.42578125" style="3" bestFit="1" customWidth="1"/>
    <col min="2818" max="2818" width="67" style="3" bestFit="1" customWidth="1"/>
    <col min="2819" max="2819" width="13.140625" style="3" bestFit="1" customWidth="1"/>
    <col min="2820" max="2820" width="10.28515625" style="3" bestFit="1" customWidth="1"/>
    <col min="2821" max="2821" width="14" style="3" bestFit="1" customWidth="1"/>
    <col min="2822" max="2822" width="10.5703125" style="3" bestFit="1" customWidth="1"/>
    <col min="2823" max="2823" width="18.140625" style="3" bestFit="1" customWidth="1"/>
    <col min="2824" max="3072" width="9.140625" style="3"/>
    <col min="3073" max="3073" width="5.42578125" style="3" bestFit="1" customWidth="1"/>
    <col min="3074" max="3074" width="67" style="3" bestFit="1" customWidth="1"/>
    <col min="3075" max="3075" width="13.140625" style="3" bestFit="1" customWidth="1"/>
    <col min="3076" max="3076" width="10.28515625" style="3" bestFit="1" customWidth="1"/>
    <col min="3077" max="3077" width="14" style="3" bestFit="1" customWidth="1"/>
    <col min="3078" max="3078" width="10.5703125" style="3" bestFit="1" customWidth="1"/>
    <col min="3079" max="3079" width="18.140625" style="3" bestFit="1" customWidth="1"/>
    <col min="3080" max="3328" width="9.140625" style="3"/>
    <col min="3329" max="3329" width="5.42578125" style="3" bestFit="1" customWidth="1"/>
    <col min="3330" max="3330" width="67" style="3" bestFit="1" customWidth="1"/>
    <col min="3331" max="3331" width="13.140625" style="3" bestFit="1" customWidth="1"/>
    <col min="3332" max="3332" width="10.28515625" style="3" bestFit="1" customWidth="1"/>
    <col min="3333" max="3333" width="14" style="3" bestFit="1" customWidth="1"/>
    <col min="3334" max="3334" width="10.5703125" style="3" bestFit="1" customWidth="1"/>
    <col min="3335" max="3335" width="18.140625" style="3" bestFit="1" customWidth="1"/>
    <col min="3336" max="3584" width="9.140625" style="3"/>
    <col min="3585" max="3585" width="5.42578125" style="3" bestFit="1" customWidth="1"/>
    <col min="3586" max="3586" width="67" style="3" bestFit="1" customWidth="1"/>
    <col min="3587" max="3587" width="13.140625" style="3" bestFit="1" customWidth="1"/>
    <col min="3588" max="3588" width="10.28515625" style="3" bestFit="1" customWidth="1"/>
    <col min="3589" max="3589" width="14" style="3" bestFit="1" customWidth="1"/>
    <col min="3590" max="3590" width="10.5703125" style="3" bestFit="1" customWidth="1"/>
    <col min="3591" max="3591" width="18.140625" style="3" bestFit="1" customWidth="1"/>
    <col min="3592" max="3840" width="9.140625" style="3"/>
    <col min="3841" max="3841" width="5.42578125" style="3" bestFit="1" customWidth="1"/>
    <col min="3842" max="3842" width="67" style="3" bestFit="1" customWidth="1"/>
    <col min="3843" max="3843" width="13.140625" style="3" bestFit="1" customWidth="1"/>
    <col min="3844" max="3844" width="10.28515625" style="3" bestFit="1" customWidth="1"/>
    <col min="3845" max="3845" width="14" style="3" bestFit="1" customWidth="1"/>
    <col min="3846" max="3846" width="10.5703125" style="3" bestFit="1" customWidth="1"/>
    <col min="3847" max="3847" width="18.140625" style="3" bestFit="1" customWidth="1"/>
    <col min="3848" max="4096" width="9.140625" style="3"/>
    <col min="4097" max="4097" width="5.42578125" style="3" bestFit="1" customWidth="1"/>
    <col min="4098" max="4098" width="67" style="3" bestFit="1" customWidth="1"/>
    <col min="4099" max="4099" width="13.140625" style="3" bestFit="1" customWidth="1"/>
    <col min="4100" max="4100" width="10.28515625" style="3" bestFit="1" customWidth="1"/>
    <col min="4101" max="4101" width="14" style="3" bestFit="1" customWidth="1"/>
    <col min="4102" max="4102" width="10.5703125" style="3" bestFit="1" customWidth="1"/>
    <col min="4103" max="4103" width="18.140625" style="3" bestFit="1" customWidth="1"/>
    <col min="4104" max="4352" width="9.140625" style="3"/>
    <col min="4353" max="4353" width="5.42578125" style="3" bestFit="1" customWidth="1"/>
    <col min="4354" max="4354" width="67" style="3" bestFit="1" customWidth="1"/>
    <col min="4355" max="4355" width="13.140625" style="3" bestFit="1" customWidth="1"/>
    <col min="4356" max="4356" width="10.28515625" style="3" bestFit="1" customWidth="1"/>
    <col min="4357" max="4357" width="14" style="3" bestFit="1" customWidth="1"/>
    <col min="4358" max="4358" width="10.5703125" style="3" bestFit="1" customWidth="1"/>
    <col min="4359" max="4359" width="18.140625" style="3" bestFit="1" customWidth="1"/>
    <col min="4360" max="4608" width="9.140625" style="3"/>
    <col min="4609" max="4609" width="5.42578125" style="3" bestFit="1" customWidth="1"/>
    <col min="4610" max="4610" width="67" style="3" bestFit="1" customWidth="1"/>
    <col min="4611" max="4611" width="13.140625" style="3" bestFit="1" customWidth="1"/>
    <col min="4612" max="4612" width="10.28515625" style="3" bestFit="1" customWidth="1"/>
    <col min="4613" max="4613" width="14" style="3" bestFit="1" customWidth="1"/>
    <col min="4614" max="4614" width="10.5703125" style="3" bestFit="1" customWidth="1"/>
    <col min="4615" max="4615" width="18.140625" style="3" bestFit="1" customWidth="1"/>
    <col min="4616" max="4864" width="9.140625" style="3"/>
    <col min="4865" max="4865" width="5.42578125" style="3" bestFit="1" customWidth="1"/>
    <col min="4866" max="4866" width="67" style="3" bestFit="1" customWidth="1"/>
    <col min="4867" max="4867" width="13.140625" style="3" bestFit="1" customWidth="1"/>
    <col min="4868" max="4868" width="10.28515625" style="3" bestFit="1" customWidth="1"/>
    <col min="4869" max="4869" width="14" style="3" bestFit="1" customWidth="1"/>
    <col min="4870" max="4870" width="10.5703125" style="3" bestFit="1" customWidth="1"/>
    <col min="4871" max="4871" width="18.140625" style="3" bestFit="1" customWidth="1"/>
    <col min="4872" max="5120" width="9.140625" style="3"/>
    <col min="5121" max="5121" width="5.42578125" style="3" bestFit="1" customWidth="1"/>
    <col min="5122" max="5122" width="67" style="3" bestFit="1" customWidth="1"/>
    <col min="5123" max="5123" width="13.140625" style="3" bestFit="1" customWidth="1"/>
    <col min="5124" max="5124" width="10.28515625" style="3" bestFit="1" customWidth="1"/>
    <col min="5125" max="5125" width="14" style="3" bestFit="1" customWidth="1"/>
    <col min="5126" max="5126" width="10.5703125" style="3" bestFit="1" customWidth="1"/>
    <col min="5127" max="5127" width="18.140625" style="3" bestFit="1" customWidth="1"/>
    <col min="5128" max="5376" width="9.140625" style="3"/>
    <col min="5377" max="5377" width="5.42578125" style="3" bestFit="1" customWidth="1"/>
    <col min="5378" max="5378" width="67" style="3" bestFit="1" customWidth="1"/>
    <col min="5379" max="5379" width="13.140625" style="3" bestFit="1" customWidth="1"/>
    <col min="5380" max="5380" width="10.28515625" style="3" bestFit="1" customWidth="1"/>
    <col min="5381" max="5381" width="14" style="3" bestFit="1" customWidth="1"/>
    <col min="5382" max="5382" width="10.5703125" style="3" bestFit="1" customWidth="1"/>
    <col min="5383" max="5383" width="18.140625" style="3" bestFit="1" customWidth="1"/>
    <col min="5384" max="5632" width="9.140625" style="3"/>
    <col min="5633" max="5633" width="5.42578125" style="3" bestFit="1" customWidth="1"/>
    <col min="5634" max="5634" width="67" style="3" bestFit="1" customWidth="1"/>
    <col min="5635" max="5635" width="13.140625" style="3" bestFit="1" customWidth="1"/>
    <col min="5636" max="5636" width="10.28515625" style="3" bestFit="1" customWidth="1"/>
    <col min="5637" max="5637" width="14" style="3" bestFit="1" customWidth="1"/>
    <col min="5638" max="5638" width="10.5703125" style="3" bestFit="1" customWidth="1"/>
    <col min="5639" max="5639" width="18.140625" style="3" bestFit="1" customWidth="1"/>
    <col min="5640" max="5888" width="9.140625" style="3"/>
    <col min="5889" max="5889" width="5.42578125" style="3" bestFit="1" customWidth="1"/>
    <col min="5890" max="5890" width="67" style="3" bestFit="1" customWidth="1"/>
    <col min="5891" max="5891" width="13.140625" style="3" bestFit="1" customWidth="1"/>
    <col min="5892" max="5892" width="10.28515625" style="3" bestFit="1" customWidth="1"/>
    <col min="5893" max="5893" width="14" style="3" bestFit="1" customWidth="1"/>
    <col min="5894" max="5894" width="10.5703125" style="3" bestFit="1" customWidth="1"/>
    <col min="5895" max="5895" width="18.140625" style="3" bestFit="1" customWidth="1"/>
    <col min="5896" max="6144" width="9.140625" style="3"/>
    <col min="6145" max="6145" width="5.42578125" style="3" bestFit="1" customWidth="1"/>
    <col min="6146" max="6146" width="67" style="3" bestFit="1" customWidth="1"/>
    <col min="6147" max="6147" width="13.140625" style="3" bestFit="1" customWidth="1"/>
    <col min="6148" max="6148" width="10.28515625" style="3" bestFit="1" customWidth="1"/>
    <col min="6149" max="6149" width="14" style="3" bestFit="1" customWidth="1"/>
    <col min="6150" max="6150" width="10.5703125" style="3" bestFit="1" customWidth="1"/>
    <col min="6151" max="6151" width="18.140625" style="3" bestFit="1" customWidth="1"/>
    <col min="6152" max="6400" width="9.140625" style="3"/>
    <col min="6401" max="6401" width="5.42578125" style="3" bestFit="1" customWidth="1"/>
    <col min="6402" max="6402" width="67" style="3" bestFit="1" customWidth="1"/>
    <col min="6403" max="6403" width="13.140625" style="3" bestFit="1" customWidth="1"/>
    <col min="6404" max="6404" width="10.28515625" style="3" bestFit="1" customWidth="1"/>
    <col min="6405" max="6405" width="14" style="3" bestFit="1" customWidth="1"/>
    <col min="6406" max="6406" width="10.5703125" style="3" bestFit="1" customWidth="1"/>
    <col min="6407" max="6407" width="18.140625" style="3" bestFit="1" customWidth="1"/>
    <col min="6408" max="6656" width="9.140625" style="3"/>
    <col min="6657" max="6657" width="5.42578125" style="3" bestFit="1" customWidth="1"/>
    <col min="6658" max="6658" width="67" style="3" bestFit="1" customWidth="1"/>
    <col min="6659" max="6659" width="13.140625" style="3" bestFit="1" customWidth="1"/>
    <col min="6660" max="6660" width="10.28515625" style="3" bestFit="1" customWidth="1"/>
    <col min="6661" max="6661" width="14" style="3" bestFit="1" customWidth="1"/>
    <col min="6662" max="6662" width="10.5703125" style="3" bestFit="1" customWidth="1"/>
    <col min="6663" max="6663" width="18.140625" style="3" bestFit="1" customWidth="1"/>
    <col min="6664" max="6912" width="9.140625" style="3"/>
    <col min="6913" max="6913" width="5.42578125" style="3" bestFit="1" customWidth="1"/>
    <col min="6914" max="6914" width="67" style="3" bestFit="1" customWidth="1"/>
    <col min="6915" max="6915" width="13.140625" style="3" bestFit="1" customWidth="1"/>
    <col min="6916" max="6916" width="10.28515625" style="3" bestFit="1" customWidth="1"/>
    <col min="6917" max="6917" width="14" style="3" bestFit="1" customWidth="1"/>
    <col min="6918" max="6918" width="10.5703125" style="3" bestFit="1" customWidth="1"/>
    <col min="6919" max="6919" width="18.140625" style="3" bestFit="1" customWidth="1"/>
    <col min="6920" max="7168" width="9.140625" style="3"/>
    <col min="7169" max="7169" width="5.42578125" style="3" bestFit="1" customWidth="1"/>
    <col min="7170" max="7170" width="67" style="3" bestFit="1" customWidth="1"/>
    <col min="7171" max="7171" width="13.140625" style="3" bestFit="1" customWidth="1"/>
    <col min="7172" max="7172" width="10.28515625" style="3" bestFit="1" customWidth="1"/>
    <col min="7173" max="7173" width="14" style="3" bestFit="1" customWidth="1"/>
    <col min="7174" max="7174" width="10.5703125" style="3" bestFit="1" customWidth="1"/>
    <col min="7175" max="7175" width="18.140625" style="3" bestFit="1" customWidth="1"/>
    <col min="7176" max="7424" width="9.140625" style="3"/>
    <col min="7425" max="7425" width="5.42578125" style="3" bestFit="1" customWidth="1"/>
    <col min="7426" max="7426" width="67" style="3" bestFit="1" customWidth="1"/>
    <col min="7427" max="7427" width="13.140625" style="3" bestFit="1" customWidth="1"/>
    <col min="7428" max="7428" width="10.28515625" style="3" bestFit="1" customWidth="1"/>
    <col min="7429" max="7429" width="14" style="3" bestFit="1" customWidth="1"/>
    <col min="7430" max="7430" width="10.5703125" style="3" bestFit="1" customWidth="1"/>
    <col min="7431" max="7431" width="18.140625" style="3" bestFit="1" customWidth="1"/>
    <col min="7432" max="7680" width="9.140625" style="3"/>
    <col min="7681" max="7681" width="5.42578125" style="3" bestFit="1" customWidth="1"/>
    <col min="7682" max="7682" width="67" style="3" bestFit="1" customWidth="1"/>
    <col min="7683" max="7683" width="13.140625" style="3" bestFit="1" customWidth="1"/>
    <col min="7684" max="7684" width="10.28515625" style="3" bestFit="1" customWidth="1"/>
    <col min="7685" max="7685" width="14" style="3" bestFit="1" customWidth="1"/>
    <col min="7686" max="7686" width="10.5703125" style="3" bestFit="1" customWidth="1"/>
    <col min="7687" max="7687" width="18.140625" style="3" bestFit="1" customWidth="1"/>
    <col min="7688" max="7936" width="9.140625" style="3"/>
    <col min="7937" max="7937" width="5.42578125" style="3" bestFit="1" customWidth="1"/>
    <col min="7938" max="7938" width="67" style="3" bestFit="1" customWidth="1"/>
    <col min="7939" max="7939" width="13.140625" style="3" bestFit="1" customWidth="1"/>
    <col min="7940" max="7940" width="10.28515625" style="3" bestFit="1" customWidth="1"/>
    <col min="7941" max="7941" width="14" style="3" bestFit="1" customWidth="1"/>
    <col min="7942" max="7942" width="10.5703125" style="3" bestFit="1" customWidth="1"/>
    <col min="7943" max="7943" width="18.140625" style="3" bestFit="1" customWidth="1"/>
    <col min="7944" max="8192" width="9.140625" style="3"/>
    <col min="8193" max="8193" width="5.42578125" style="3" bestFit="1" customWidth="1"/>
    <col min="8194" max="8194" width="67" style="3" bestFit="1" customWidth="1"/>
    <col min="8195" max="8195" width="13.140625" style="3" bestFit="1" customWidth="1"/>
    <col min="8196" max="8196" width="10.28515625" style="3" bestFit="1" customWidth="1"/>
    <col min="8197" max="8197" width="14" style="3" bestFit="1" customWidth="1"/>
    <col min="8198" max="8198" width="10.5703125" style="3" bestFit="1" customWidth="1"/>
    <col min="8199" max="8199" width="18.140625" style="3" bestFit="1" customWidth="1"/>
    <col min="8200" max="8448" width="9.140625" style="3"/>
    <col min="8449" max="8449" width="5.42578125" style="3" bestFit="1" customWidth="1"/>
    <col min="8450" max="8450" width="67" style="3" bestFit="1" customWidth="1"/>
    <col min="8451" max="8451" width="13.140625" style="3" bestFit="1" customWidth="1"/>
    <col min="8452" max="8452" width="10.28515625" style="3" bestFit="1" customWidth="1"/>
    <col min="8453" max="8453" width="14" style="3" bestFit="1" customWidth="1"/>
    <col min="8454" max="8454" width="10.5703125" style="3" bestFit="1" customWidth="1"/>
    <col min="8455" max="8455" width="18.140625" style="3" bestFit="1" customWidth="1"/>
    <col min="8456" max="8704" width="9.140625" style="3"/>
    <col min="8705" max="8705" width="5.42578125" style="3" bestFit="1" customWidth="1"/>
    <col min="8706" max="8706" width="67" style="3" bestFit="1" customWidth="1"/>
    <col min="8707" max="8707" width="13.140625" style="3" bestFit="1" customWidth="1"/>
    <col min="8708" max="8708" width="10.28515625" style="3" bestFit="1" customWidth="1"/>
    <col min="8709" max="8709" width="14" style="3" bestFit="1" customWidth="1"/>
    <col min="8710" max="8710" width="10.5703125" style="3" bestFit="1" customWidth="1"/>
    <col min="8711" max="8711" width="18.140625" style="3" bestFit="1" customWidth="1"/>
    <col min="8712" max="8960" width="9.140625" style="3"/>
    <col min="8961" max="8961" width="5.42578125" style="3" bestFit="1" customWidth="1"/>
    <col min="8962" max="8962" width="67" style="3" bestFit="1" customWidth="1"/>
    <col min="8963" max="8963" width="13.140625" style="3" bestFit="1" customWidth="1"/>
    <col min="8964" max="8964" width="10.28515625" style="3" bestFit="1" customWidth="1"/>
    <col min="8965" max="8965" width="14" style="3" bestFit="1" customWidth="1"/>
    <col min="8966" max="8966" width="10.5703125" style="3" bestFit="1" customWidth="1"/>
    <col min="8967" max="8967" width="18.140625" style="3" bestFit="1" customWidth="1"/>
    <col min="8968" max="9216" width="9.140625" style="3"/>
    <col min="9217" max="9217" width="5.42578125" style="3" bestFit="1" customWidth="1"/>
    <col min="9218" max="9218" width="67" style="3" bestFit="1" customWidth="1"/>
    <col min="9219" max="9219" width="13.140625" style="3" bestFit="1" customWidth="1"/>
    <col min="9220" max="9220" width="10.28515625" style="3" bestFit="1" customWidth="1"/>
    <col min="9221" max="9221" width="14" style="3" bestFit="1" customWidth="1"/>
    <col min="9222" max="9222" width="10.5703125" style="3" bestFit="1" customWidth="1"/>
    <col min="9223" max="9223" width="18.140625" style="3" bestFit="1" customWidth="1"/>
    <col min="9224" max="9472" width="9.140625" style="3"/>
    <col min="9473" max="9473" width="5.42578125" style="3" bestFit="1" customWidth="1"/>
    <col min="9474" max="9474" width="67" style="3" bestFit="1" customWidth="1"/>
    <col min="9475" max="9475" width="13.140625" style="3" bestFit="1" customWidth="1"/>
    <col min="9476" max="9476" width="10.28515625" style="3" bestFit="1" customWidth="1"/>
    <col min="9477" max="9477" width="14" style="3" bestFit="1" customWidth="1"/>
    <col min="9478" max="9478" width="10.5703125" style="3" bestFit="1" customWidth="1"/>
    <col min="9479" max="9479" width="18.140625" style="3" bestFit="1" customWidth="1"/>
    <col min="9480" max="9728" width="9.140625" style="3"/>
    <col min="9729" max="9729" width="5.42578125" style="3" bestFit="1" customWidth="1"/>
    <col min="9730" max="9730" width="67" style="3" bestFit="1" customWidth="1"/>
    <col min="9731" max="9731" width="13.140625" style="3" bestFit="1" customWidth="1"/>
    <col min="9732" max="9732" width="10.28515625" style="3" bestFit="1" customWidth="1"/>
    <col min="9733" max="9733" width="14" style="3" bestFit="1" customWidth="1"/>
    <col min="9734" max="9734" width="10.5703125" style="3" bestFit="1" customWidth="1"/>
    <col min="9735" max="9735" width="18.140625" style="3" bestFit="1" customWidth="1"/>
    <col min="9736" max="9984" width="9.140625" style="3"/>
    <col min="9985" max="9985" width="5.42578125" style="3" bestFit="1" customWidth="1"/>
    <col min="9986" max="9986" width="67" style="3" bestFit="1" customWidth="1"/>
    <col min="9987" max="9987" width="13.140625" style="3" bestFit="1" customWidth="1"/>
    <col min="9988" max="9988" width="10.28515625" style="3" bestFit="1" customWidth="1"/>
    <col min="9989" max="9989" width="14" style="3" bestFit="1" customWidth="1"/>
    <col min="9990" max="9990" width="10.5703125" style="3" bestFit="1" customWidth="1"/>
    <col min="9991" max="9991" width="18.140625" style="3" bestFit="1" customWidth="1"/>
    <col min="9992" max="10240" width="9.140625" style="3"/>
    <col min="10241" max="10241" width="5.42578125" style="3" bestFit="1" customWidth="1"/>
    <col min="10242" max="10242" width="67" style="3" bestFit="1" customWidth="1"/>
    <col min="10243" max="10243" width="13.140625" style="3" bestFit="1" customWidth="1"/>
    <col min="10244" max="10244" width="10.28515625" style="3" bestFit="1" customWidth="1"/>
    <col min="10245" max="10245" width="14" style="3" bestFit="1" customWidth="1"/>
    <col min="10246" max="10246" width="10.5703125" style="3" bestFit="1" customWidth="1"/>
    <col min="10247" max="10247" width="18.140625" style="3" bestFit="1" customWidth="1"/>
    <col min="10248" max="10496" width="9.140625" style="3"/>
    <col min="10497" max="10497" width="5.42578125" style="3" bestFit="1" customWidth="1"/>
    <col min="10498" max="10498" width="67" style="3" bestFit="1" customWidth="1"/>
    <col min="10499" max="10499" width="13.140625" style="3" bestFit="1" customWidth="1"/>
    <col min="10500" max="10500" width="10.28515625" style="3" bestFit="1" customWidth="1"/>
    <col min="10501" max="10501" width="14" style="3" bestFit="1" customWidth="1"/>
    <col min="10502" max="10502" width="10.5703125" style="3" bestFit="1" customWidth="1"/>
    <col min="10503" max="10503" width="18.140625" style="3" bestFit="1" customWidth="1"/>
    <col min="10504" max="10752" width="9.140625" style="3"/>
    <col min="10753" max="10753" width="5.42578125" style="3" bestFit="1" customWidth="1"/>
    <col min="10754" max="10754" width="67" style="3" bestFit="1" customWidth="1"/>
    <col min="10755" max="10755" width="13.140625" style="3" bestFit="1" customWidth="1"/>
    <col min="10756" max="10756" width="10.28515625" style="3" bestFit="1" customWidth="1"/>
    <col min="10757" max="10757" width="14" style="3" bestFit="1" customWidth="1"/>
    <col min="10758" max="10758" width="10.5703125" style="3" bestFit="1" customWidth="1"/>
    <col min="10759" max="10759" width="18.140625" style="3" bestFit="1" customWidth="1"/>
    <col min="10760" max="11008" width="9.140625" style="3"/>
    <col min="11009" max="11009" width="5.42578125" style="3" bestFit="1" customWidth="1"/>
    <col min="11010" max="11010" width="67" style="3" bestFit="1" customWidth="1"/>
    <col min="11011" max="11011" width="13.140625" style="3" bestFit="1" customWidth="1"/>
    <col min="11012" max="11012" width="10.28515625" style="3" bestFit="1" customWidth="1"/>
    <col min="11013" max="11013" width="14" style="3" bestFit="1" customWidth="1"/>
    <col min="11014" max="11014" width="10.5703125" style="3" bestFit="1" customWidth="1"/>
    <col min="11015" max="11015" width="18.140625" style="3" bestFit="1" customWidth="1"/>
    <col min="11016" max="11264" width="9.140625" style="3"/>
    <col min="11265" max="11265" width="5.42578125" style="3" bestFit="1" customWidth="1"/>
    <col min="11266" max="11266" width="67" style="3" bestFit="1" customWidth="1"/>
    <col min="11267" max="11267" width="13.140625" style="3" bestFit="1" customWidth="1"/>
    <col min="11268" max="11268" width="10.28515625" style="3" bestFit="1" customWidth="1"/>
    <col min="11269" max="11269" width="14" style="3" bestFit="1" customWidth="1"/>
    <col min="11270" max="11270" width="10.5703125" style="3" bestFit="1" customWidth="1"/>
    <col min="11271" max="11271" width="18.140625" style="3" bestFit="1" customWidth="1"/>
    <col min="11272" max="11520" width="9.140625" style="3"/>
    <col min="11521" max="11521" width="5.42578125" style="3" bestFit="1" customWidth="1"/>
    <col min="11522" max="11522" width="67" style="3" bestFit="1" customWidth="1"/>
    <col min="11523" max="11523" width="13.140625" style="3" bestFit="1" customWidth="1"/>
    <col min="11524" max="11524" width="10.28515625" style="3" bestFit="1" customWidth="1"/>
    <col min="11525" max="11525" width="14" style="3" bestFit="1" customWidth="1"/>
    <col min="11526" max="11526" width="10.5703125" style="3" bestFit="1" customWidth="1"/>
    <col min="11527" max="11527" width="18.140625" style="3" bestFit="1" customWidth="1"/>
    <col min="11528" max="11776" width="9.140625" style="3"/>
    <col min="11777" max="11777" width="5.42578125" style="3" bestFit="1" customWidth="1"/>
    <col min="11778" max="11778" width="67" style="3" bestFit="1" customWidth="1"/>
    <col min="11779" max="11779" width="13.140625" style="3" bestFit="1" customWidth="1"/>
    <col min="11780" max="11780" width="10.28515625" style="3" bestFit="1" customWidth="1"/>
    <col min="11781" max="11781" width="14" style="3" bestFit="1" customWidth="1"/>
    <col min="11782" max="11782" width="10.5703125" style="3" bestFit="1" customWidth="1"/>
    <col min="11783" max="11783" width="18.140625" style="3" bestFit="1" customWidth="1"/>
    <col min="11784" max="12032" width="9.140625" style="3"/>
    <col min="12033" max="12033" width="5.42578125" style="3" bestFit="1" customWidth="1"/>
    <col min="12034" max="12034" width="67" style="3" bestFit="1" customWidth="1"/>
    <col min="12035" max="12035" width="13.140625" style="3" bestFit="1" customWidth="1"/>
    <col min="12036" max="12036" width="10.28515625" style="3" bestFit="1" customWidth="1"/>
    <col min="12037" max="12037" width="14" style="3" bestFit="1" customWidth="1"/>
    <col min="12038" max="12038" width="10.5703125" style="3" bestFit="1" customWidth="1"/>
    <col min="12039" max="12039" width="18.140625" style="3" bestFit="1" customWidth="1"/>
    <col min="12040" max="12288" width="9.140625" style="3"/>
    <col min="12289" max="12289" width="5.42578125" style="3" bestFit="1" customWidth="1"/>
    <col min="12290" max="12290" width="67" style="3" bestFit="1" customWidth="1"/>
    <col min="12291" max="12291" width="13.140625" style="3" bestFit="1" customWidth="1"/>
    <col min="12292" max="12292" width="10.28515625" style="3" bestFit="1" customWidth="1"/>
    <col min="12293" max="12293" width="14" style="3" bestFit="1" customWidth="1"/>
    <col min="12294" max="12294" width="10.5703125" style="3" bestFit="1" customWidth="1"/>
    <col min="12295" max="12295" width="18.140625" style="3" bestFit="1" customWidth="1"/>
    <col min="12296" max="12544" width="9.140625" style="3"/>
    <col min="12545" max="12545" width="5.42578125" style="3" bestFit="1" customWidth="1"/>
    <col min="12546" max="12546" width="67" style="3" bestFit="1" customWidth="1"/>
    <col min="12547" max="12547" width="13.140625" style="3" bestFit="1" customWidth="1"/>
    <col min="12548" max="12548" width="10.28515625" style="3" bestFit="1" customWidth="1"/>
    <col min="12549" max="12549" width="14" style="3" bestFit="1" customWidth="1"/>
    <col min="12550" max="12550" width="10.5703125" style="3" bestFit="1" customWidth="1"/>
    <col min="12551" max="12551" width="18.140625" style="3" bestFit="1" customWidth="1"/>
    <col min="12552" max="12800" width="9.140625" style="3"/>
    <col min="12801" max="12801" width="5.42578125" style="3" bestFit="1" customWidth="1"/>
    <col min="12802" max="12802" width="67" style="3" bestFit="1" customWidth="1"/>
    <col min="12803" max="12803" width="13.140625" style="3" bestFit="1" customWidth="1"/>
    <col min="12804" max="12804" width="10.28515625" style="3" bestFit="1" customWidth="1"/>
    <col min="12805" max="12805" width="14" style="3" bestFit="1" customWidth="1"/>
    <col min="12806" max="12806" width="10.5703125" style="3" bestFit="1" customWidth="1"/>
    <col min="12807" max="12807" width="18.140625" style="3" bestFit="1" customWidth="1"/>
    <col min="12808" max="13056" width="9.140625" style="3"/>
    <col min="13057" max="13057" width="5.42578125" style="3" bestFit="1" customWidth="1"/>
    <col min="13058" max="13058" width="67" style="3" bestFit="1" customWidth="1"/>
    <col min="13059" max="13059" width="13.140625" style="3" bestFit="1" customWidth="1"/>
    <col min="13060" max="13060" width="10.28515625" style="3" bestFit="1" customWidth="1"/>
    <col min="13061" max="13061" width="14" style="3" bestFit="1" customWidth="1"/>
    <col min="13062" max="13062" width="10.5703125" style="3" bestFit="1" customWidth="1"/>
    <col min="13063" max="13063" width="18.140625" style="3" bestFit="1" customWidth="1"/>
    <col min="13064" max="13312" width="9.140625" style="3"/>
    <col min="13313" max="13313" width="5.42578125" style="3" bestFit="1" customWidth="1"/>
    <col min="13314" max="13314" width="67" style="3" bestFit="1" customWidth="1"/>
    <col min="13315" max="13315" width="13.140625" style="3" bestFit="1" customWidth="1"/>
    <col min="13316" max="13316" width="10.28515625" style="3" bestFit="1" customWidth="1"/>
    <col min="13317" max="13317" width="14" style="3" bestFit="1" customWidth="1"/>
    <col min="13318" max="13318" width="10.5703125" style="3" bestFit="1" customWidth="1"/>
    <col min="13319" max="13319" width="18.140625" style="3" bestFit="1" customWidth="1"/>
    <col min="13320" max="13568" width="9.140625" style="3"/>
    <col min="13569" max="13569" width="5.42578125" style="3" bestFit="1" customWidth="1"/>
    <col min="13570" max="13570" width="67" style="3" bestFit="1" customWidth="1"/>
    <col min="13571" max="13571" width="13.140625" style="3" bestFit="1" customWidth="1"/>
    <col min="13572" max="13572" width="10.28515625" style="3" bestFit="1" customWidth="1"/>
    <col min="13573" max="13573" width="14" style="3" bestFit="1" customWidth="1"/>
    <col min="13574" max="13574" width="10.5703125" style="3" bestFit="1" customWidth="1"/>
    <col min="13575" max="13575" width="18.140625" style="3" bestFit="1" customWidth="1"/>
    <col min="13576" max="13824" width="9.140625" style="3"/>
    <col min="13825" max="13825" width="5.42578125" style="3" bestFit="1" customWidth="1"/>
    <col min="13826" max="13826" width="67" style="3" bestFit="1" customWidth="1"/>
    <col min="13827" max="13827" width="13.140625" style="3" bestFit="1" customWidth="1"/>
    <col min="13828" max="13828" width="10.28515625" style="3" bestFit="1" customWidth="1"/>
    <col min="13829" max="13829" width="14" style="3" bestFit="1" customWidth="1"/>
    <col min="13830" max="13830" width="10.5703125" style="3" bestFit="1" customWidth="1"/>
    <col min="13831" max="13831" width="18.140625" style="3" bestFit="1" customWidth="1"/>
    <col min="13832" max="14080" width="9.140625" style="3"/>
    <col min="14081" max="14081" width="5.42578125" style="3" bestFit="1" customWidth="1"/>
    <col min="14082" max="14082" width="67" style="3" bestFit="1" customWidth="1"/>
    <col min="14083" max="14083" width="13.140625" style="3" bestFit="1" customWidth="1"/>
    <col min="14084" max="14084" width="10.28515625" style="3" bestFit="1" customWidth="1"/>
    <col min="14085" max="14085" width="14" style="3" bestFit="1" customWidth="1"/>
    <col min="14086" max="14086" width="10.5703125" style="3" bestFit="1" customWidth="1"/>
    <col min="14087" max="14087" width="18.140625" style="3" bestFit="1" customWidth="1"/>
    <col min="14088" max="14336" width="9.140625" style="3"/>
    <col min="14337" max="14337" width="5.42578125" style="3" bestFit="1" customWidth="1"/>
    <col min="14338" max="14338" width="67" style="3" bestFit="1" customWidth="1"/>
    <col min="14339" max="14339" width="13.140625" style="3" bestFit="1" customWidth="1"/>
    <col min="14340" max="14340" width="10.28515625" style="3" bestFit="1" customWidth="1"/>
    <col min="14341" max="14341" width="14" style="3" bestFit="1" customWidth="1"/>
    <col min="14342" max="14342" width="10.5703125" style="3" bestFit="1" customWidth="1"/>
    <col min="14343" max="14343" width="18.140625" style="3" bestFit="1" customWidth="1"/>
    <col min="14344" max="14592" width="9.140625" style="3"/>
    <col min="14593" max="14593" width="5.42578125" style="3" bestFit="1" customWidth="1"/>
    <col min="14594" max="14594" width="67" style="3" bestFit="1" customWidth="1"/>
    <col min="14595" max="14595" width="13.140625" style="3" bestFit="1" customWidth="1"/>
    <col min="14596" max="14596" width="10.28515625" style="3" bestFit="1" customWidth="1"/>
    <col min="14597" max="14597" width="14" style="3" bestFit="1" customWidth="1"/>
    <col min="14598" max="14598" width="10.5703125" style="3" bestFit="1" customWidth="1"/>
    <col min="14599" max="14599" width="18.140625" style="3" bestFit="1" customWidth="1"/>
    <col min="14600" max="14848" width="9.140625" style="3"/>
    <col min="14849" max="14849" width="5.42578125" style="3" bestFit="1" customWidth="1"/>
    <col min="14850" max="14850" width="67" style="3" bestFit="1" customWidth="1"/>
    <col min="14851" max="14851" width="13.140625" style="3" bestFit="1" customWidth="1"/>
    <col min="14852" max="14852" width="10.28515625" style="3" bestFit="1" customWidth="1"/>
    <col min="14853" max="14853" width="14" style="3" bestFit="1" customWidth="1"/>
    <col min="14854" max="14854" width="10.5703125" style="3" bestFit="1" customWidth="1"/>
    <col min="14855" max="14855" width="18.140625" style="3" bestFit="1" customWidth="1"/>
    <col min="14856" max="15104" width="9.140625" style="3"/>
    <col min="15105" max="15105" width="5.42578125" style="3" bestFit="1" customWidth="1"/>
    <col min="15106" max="15106" width="67" style="3" bestFit="1" customWidth="1"/>
    <col min="15107" max="15107" width="13.140625" style="3" bestFit="1" customWidth="1"/>
    <col min="15108" max="15108" width="10.28515625" style="3" bestFit="1" customWidth="1"/>
    <col min="15109" max="15109" width="14" style="3" bestFit="1" customWidth="1"/>
    <col min="15110" max="15110" width="10.5703125" style="3" bestFit="1" customWidth="1"/>
    <col min="15111" max="15111" width="18.140625" style="3" bestFit="1" customWidth="1"/>
    <col min="15112" max="15360" width="9.140625" style="3"/>
    <col min="15361" max="15361" width="5.42578125" style="3" bestFit="1" customWidth="1"/>
    <col min="15362" max="15362" width="67" style="3" bestFit="1" customWidth="1"/>
    <col min="15363" max="15363" width="13.140625" style="3" bestFit="1" customWidth="1"/>
    <col min="15364" max="15364" width="10.28515625" style="3" bestFit="1" customWidth="1"/>
    <col min="15365" max="15365" width="14" style="3" bestFit="1" customWidth="1"/>
    <col min="15366" max="15366" width="10.5703125" style="3" bestFit="1" customWidth="1"/>
    <col min="15367" max="15367" width="18.140625" style="3" bestFit="1" customWidth="1"/>
    <col min="15368" max="15616" width="9.140625" style="3"/>
    <col min="15617" max="15617" width="5.42578125" style="3" bestFit="1" customWidth="1"/>
    <col min="15618" max="15618" width="67" style="3" bestFit="1" customWidth="1"/>
    <col min="15619" max="15619" width="13.140625" style="3" bestFit="1" customWidth="1"/>
    <col min="15620" max="15620" width="10.28515625" style="3" bestFit="1" customWidth="1"/>
    <col min="15621" max="15621" width="14" style="3" bestFit="1" customWidth="1"/>
    <col min="15622" max="15622" width="10.5703125" style="3" bestFit="1" customWidth="1"/>
    <col min="15623" max="15623" width="18.140625" style="3" bestFit="1" customWidth="1"/>
    <col min="15624" max="15872" width="9.140625" style="3"/>
    <col min="15873" max="15873" width="5.42578125" style="3" bestFit="1" customWidth="1"/>
    <col min="15874" max="15874" width="67" style="3" bestFit="1" customWidth="1"/>
    <col min="15875" max="15875" width="13.140625" style="3" bestFit="1" customWidth="1"/>
    <col min="15876" max="15876" width="10.28515625" style="3" bestFit="1" customWidth="1"/>
    <col min="15877" max="15877" width="14" style="3" bestFit="1" customWidth="1"/>
    <col min="15878" max="15878" width="10.5703125" style="3" bestFit="1" customWidth="1"/>
    <col min="15879" max="15879" width="18.140625" style="3" bestFit="1" customWidth="1"/>
    <col min="15880" max="16128" width="9.140625" style="3"/>
    <col min="16129" max="16129" width="5.42578125" style="3" bestFit="1" customWidth="1"/>
    <col min="16130" max="16130" width="67" style="3" bestFit="1" customWidth="1"/>
    <col min="16131" max="16131" width="13.140625" style="3" bestFit="1" customWidth="1"/>
    <col min="16132" max="16132" width="10.28515625" style="3" bestFit="1" customWidth="1"/>
    <col min="16133" max="16133" width="14" style="3" bestFit="1" customWidth="1"/>
    <col min="16134" max="16134" width="10.5703125" style="3" bestFit="1" customWidth="1"/>
    <col min="16135" max="16135" width="18.140625" style="3" bestFit="1" customWidth="1"/>
    <col min="16136" max="16384" width="9.140625" style="3"/>
  </cols>
  <sheetData>
    <row r="1" spans="1:9">
      <c r="A1" s="1" t="s">
        <v>0</v>
      </c>
      <c r="B1" s="263" t="s">
        <v>1711</v>
      </c>
      <c r="C1" s="263"/>
      <c r="D1" s="263"/>
      <c r="E1" s="263"/>
    </row>
    <row r="2" spans="1:9" ht="13.5" thickBot="1"/>
    <row r="3" spans="1:9" ht="15">
      <c r="B3" s="69" t="s">
        <v>2483</v>
      </c>
      <c r="C3" s="282"/>
    </row>
    <row r="4" spans="1:9" ht="30">
      <c r="B4" s="71" t="s">
        <v>2484</v>
      </c>
      <c r="C4" s="283"/>
    </row>
    <row r="5" spans="1:9" ht="15">
      <c r="B5" s="71"/>
      <c r="C5" s="283"/>
    </row>
    <row r="6" spans="1:9" ht="15">
      <c r="B6" s="71" t="s">
        <v>2381</v>
      </c>
      <c r="C6" s="283"/>
    </row>
    <row r="7" spans="1:9" ht="15">
      <c r="B7" s="71" t="s">
        <v>2398</v>
      </c>
      <c r="C7" s="283"/>
    </row>
    <row r="8" spans="1:9" ht="30.75" thickBot="1">
      <c r="B8" s="72" t="s">
        <v>2485</v>
      </c>
      <c r="C8" s="284"/>
    </row>
    <row r="10" spans="1:9">
      <c r="B10" s="3" t="s">
        <v>2</v>
      </c>
    </row>
    <row r="12" spans="1:9">
      <c r="B12" s="5" t="s">
        <v>3</v>
      </c>
      <c r="C12" s="15" t="s">
        <v>4</v>
      </c>
      <c r="D12" s="5" t="s">
        <v>5</v>
      </c>
      <c r="E12" s="5" t="s">
        <v>6</v>
      </c>
      <c r="F12" s="7" t="s">
        <v>7</v>
      </c>
      <c r="G12" s="7" t="s">
        <v>8</v>
      </c>
      <c r="H12" s="7" t="s">
        <v>9</v>
      </c>
      <c r="I12" s="8" t="s">
        <v>10</v>
      </c>
    </row>
    <row r="13" spans="1:9">
      <c r="B13" s="8" t="s">
        <v>11</v>
      </c>
    </row>
    <row r="14" spans="1:9">
      <c r="B14" s="8" t="s">
        <v>12</v>
      </c>
    </row>
    <row r="15" spans="1:9">
      <c r="B15" s="3" t="s">
        <v>261</v>
      </c>
      <c r="C15" s="14" t="s">
        <v>13</v>
      </c>
      <c r="D15" s="3" t="s">
        <v>14</v>
      </c>
      <c r="E15" s="3" t="s">
        <v>18</v>
      </c>
      <c r="F15" s="2">
        <v>846000</v>
      </c>
      <c r="G15" s="2">
        <v>12981.02</v>
      </c>
      <c r="H15" s="2">
        <v>19.420000000000002</v>
      </c>
    </row>
    <row r="16" spans="1:9">
      <c r="B16" s="3" t="s">
        <v>1572</v>
      </c>
      <c r="C16" s="14" t="s">
        <v>13</v>
      </c>
      <c r="D16" s="3" t="s">
        <v>14</v>
      </c>
      <c r="E16" s="3" t="s">
        <v>15</v>
      </c>
      <c r="F16" s="2">
        <v>1755000</v>
      </c>
      <c r="G16" s="2">
        <v>10490.51</v>
      </c>
      <c r="H16" s="2">
        <v>15.7</v>
      </c>
    </row>
    <row r="17" spans="2:8">
      <c r="B17" s="3" t="s">
        <v>2015</v>
      </c>
      <c r="C17" s="14" t="s">
        <v>13</v>
      </c>
      <c r="D17" s="3" t="s">
        <v>26</v>
      </c>
      <c r="E17" s="3" t="s">
        <v>27</v>
      </c>
      <c r="F17" s="2">
        <v>296000</v>
      </c>
      <c r="G17" s="2">
        <v>7516.62</v>
      </c>
      <c r="H17" s="2">
        <v>11.25</v>
      </c>
    </row>
    <row r="18" spans="2:8">
      <c r="B18" s="3" t="s">
        <v>1570</v>
      </c>
      <c r="C18" s="14" t="s">
        <v>13</v>
      </c>
      <c r="D18" s="3" t="s">
        <v>14</v>
      </c>
      <c r="E18" s="3" t="s">
        <v>184</v>
      </c>
      <c r="F18" s="2">
        <v>867000</v>
      </c>
      <c r="G18" s="2">
        <v>6284.02</v>
      </c>
      <c r="H18" s="2">
        <v>9.4</v>
      </c>
    </row>
    <row r="19" spans="2:8">
      <c r="B19" s="3" t="s">
        <v>2089</v>
      </c>
      <c r="C19" s="14" t="s">
        <v>13</v>
      </c>
      <c r="D19" s="3" t="s">
        <v>14</v>
      </c>
      <c r="E19" s="3" t="s">
        <v>35</v>
      </c>
      <c r="F19" s="2">
        <v>304000</v>
      </c>
      <c r="G19" s="2">
        <v>5412.26</v>
      </c>
      <c r="H19" s="2">
        <v>8.1</v>
      </c>
    </row>
    <row r="20" spans="2:8">
      <c r="B20" s="3" t="s">
        <v>19</v>
      </c>
      <c r="C20" s="14" t="s">
        <v>13</v>
      </c>
      <c r="D20" s="3" t="s">
        <v>14</v>
      </c>
      <c r="E20" s="3" t="s">
        <v>20</v>
      </c>
      <c r="F20" s="2">
        <v>1289000</v>
      </c>
      <c r="G20" s="2">
        <v>5029.03</v>
      </c>
      <c r="H20" s="2">
        <v>7.52</v>
      </c>
    </row>
    <row r="21" spans="2:8">
      <c r="B21" s="3" t="s">
        <v>1558</v>
      </c>
      <c r="C21" s="14" t="s">
        <v>13</v>
      </c>
      <c r="D21" s="3" t="s">
        <v>26</v>
      </c>
      <c r="E21" s="3" t="s">
        <v>304</v>
      </c>
      <c r="F21" s="2">
        <v>454000</v>
      </c>
      <c r="G21" s="2">
        <v>3180.95</v>
      </c>
      <c r="H21" s="2">
        <v>4.76</v>
      </c>
    </row>
    <row r="22" spans="2:8">
      <c r="B22" s="3" t="s">
        <v>1567</v>
      </c>
      <c r="C22" s="14" t="s">
        <v>13</v>
      </c>
      <c r="D22" s="3" t="s">
        <v>26</v>
      </c>
      <c r="E22" s="3" t="s">
        <v>1566</v>
      </c>
      <c r="F22" s="2">
        <v>273000</v>
      </c>
      <c r="G22" s="2">
        <v>2917.28</v>
      </c>
      <c r="H22" s="2">
        <v>4.3600000000000003</v>
      </c>
    </row>
    <row r="23" spans="2:8">
      <c r="B23" s="3" t="s">
        <v>2084</v>
      </c>
      <c r="C23" s="14" t="s">
        <v>13</v>
      </c>
      <c r="D23" s="3" t="s">
        <v>26</v>
      </c>
      <c r="E23" s="3" t="s">
        <v>341</v>
      </c>
      <c r="F23" s="2">
        <v>202000</v>
      </c>
      <c r="G23" s="2">
        <v>1749.52</v>
      </c>
      <c r="H23" s="2">
        <v>2.62</v>
      </c>
    </row>
    <row r="24" spans="2:8">
      <c r="B24" s="3" t="s">
        <v>1541</v>
      </c>
      <c r="C24" s="14" t="s">
        <v>13</v>
      </c>
      <c r="D24" s="3" t="s">
        <v>26</v>
      </c>
      <c r="E24" s="3" t="s">
        <v>200</v>
      </c>
      <c r="F24" s="2">
        <v>116600</v>
      </c>
      <c r="G24" s="2">
        <v>1662.72</v>
      </c>
      <c r="H24" s="2">
        <v>2.4900000000000002</v>
      </c>
    </row>
    <row r="25" spans="2:8">
      <c r="B25" s="3" t="s">
        <v>2313</v>
      </c>
      <c r="C25" s="14" t="s">
        <v>13</v>
      </c>
      <c r="D25" s="3" t="s">
        <v>14</v>
      </c>
      <c r="E25" s="3" t="s">
        <v>419</v>
      </c>
      <c r="F25" s="2">
        <v>2700000</v>
      </c>
      <c r="G25" s="2">
        <v>1610.55</v>
      </c>
      <c r="H25" s="2">
        <v>2.41</v>
      </c>
    </row>
    <row r="26" spans="2:8">
      <c r="B26" s="3" t="s">
        <v>2314</v>
      </c>
      <c r="C26" s="14" t="s">
        <v>13</v>
      </c>
      <c r="D26" s="3" t="s">
        <v>26</v>
      </c>
      <c r="E26" s="3" t="s">
        <v>1588</v>
      </c>
      <c r="F26" s="2">
        <v>387000</v>
      </c>
      <c r="G26" s="2">
        <v>1573.54</v>
      </c>
      <c r="H26" s="2">
        <v>2.35</v>
      </c>
    </row>
    <row r="27" spans="2:8">
      <c r="B27" s="3" t="s">
        <v>2222</v>
      </c>
      <c r="C27" s="14" t="s">
        <v>13</v>
      </c>
      <c r="D27" s="3" t="s">
        <v>26</v>
      </c>
      <c r="E27" s="3" t="s">
        <v>224</v>
      </c>
      <c r="F27" s="2">
        <v>2700000</v>
      </c>
      <c r="G27" s="2">
        <v>1482.3</v>
      </c>
      <c r="H27" s="2">
        <v>2.2200000000000002</v>
      </c>
    </row>
    <row r="28" spans="2:8">
      <c r="B28" s="3" t="s">
        <v>1544</v>
      </c>
      <c r="C28" s="14" t="s">
        <v>13</v>
      </c>
      <c r="D28" s="3" t="s">
        <v>26</v>
      </c>
      <c r="E28" s="3" t="s">
        <v>322</v>
      </c>
      <c r="F28" s="2">
        <v>103100</v>
      </c>
      <c r="G28" s="2">
        <v>1339.99</v>
      </c>
      <c r="H28" s="2">
        <v>2</v>
      </c>
    </row>
    <row r="29" spans="2:8">
      <c r="B29" s="3" t="s">
        <v>2026</v>
      </c>
      <c r="C29" s="14" t="s">
        <v>13</v>
      </c>
      <c r="D29" s="3" t="s">
        <v>26</v>
      </c>
      <c r="E29" s="3" t="s">
        <v>282</v>
      </c>
      <c r="F29" s="2">
        <v>120000</v>
      </c>
      <c r="G29" s="2">
        <v>1040.28</v>
      </c>
      <c r="H29" s="2">
        <v>1.56</v>
      </c>
    </row>
    <row r="30" spans="2:8">
      <c r="B30" s="3" t="s">
        <v>2315</v>
      </c>
      <c r="C30" s="14" t="s">
        <v>13</v>
      </c>
      <c r="D30" s="3" t="s">
        <v>14</v>
      </c>
      <c r="E30" s="3" t="s">
        <v>422</v>
      </c>
      <c r="F30" s="2">
        <v>887500</v>
      </c>
      <c r="G30" s="2">
        <v>1033.05</v>
      </c>
      <c r="H30" s="2">
        <v>1.55</v>
      </c>
    </row>
    <row r="31" spans="2:8">
      <c r="B31" s="3" t="s">
        <v>2316</v>
      </c>
      <c r="C31" s="14" t="s">
        <v>13</v>
      </c>
      <c r="D31" s="3" t="s">
        <v>26</v>
      </c>
      <c r="E31" s="3" t="s">
        <v>1583</v>
      </c>
      <c r="F31" s="2">
        <v>30000</v>
      </c>
      <c r="G31" s="2">
        <v>881.1</v>
      </c>
      <c r="H31" s="2">
        <v>1.32</v>
      </c>
    </row>
    <row r="32" spans="2:8">
      <c r="B32" s="8" t="s">
        <v>64</v>
      </c>
      <c r="C32" s="16"/>
      <c r="D32" s="8"/>
      <c r="E32" s="8"/>
      <c r="F32" s="10"/>
      <c r="G32" s="10">
        <f>SUM(G12:G31)</f>
        <v>66184.740000000005</v>
      </c>
      <c r="H32" s="10">
        <f>SUM(H12:H31)</f>
        <v>99.029999999999987</v>
      </c>
    </row>
    <row r="33" spans="2:8">
      <c r="B33" s="8" t="s">
        <v>427</v>
      </c>
      <c r="C33" s="16"/>
      <c r="D33" s="8"/>
      <c r="E33" s="8"/>
      <c r="F33" s="10"/>
      <c r="G33" s="10">
        <v>2234.4299999999998</v>
      </c>
      <c r="H33" s="10">
        <v>3.34</v>
      </c>
    </row>
    <row r="34" spans="2:8">
      <c r="B34" s="8" t="s">
        <v>153</v>
      </c>
      <c r="C34" s="16"/>
      <c r="D34" s="8"/>
      <c r="E34" s="8"/>
      <c r="F34" s="10"/>
      <c r="G34" s="10">
        <v>68419.17</v>
      </c>
      <c r="H34" s="10">
        <v>102.36</v>
      </c>
    </row>
    <row r="35" spans="2:8">
      <c r="B35" s="8" t="s">
        <v>154</v>
      </c>
      <c r="C35" s="16"/>
      <c r="D35" s="8"/>
      <c r="E35" s="8"/>
      <c r="F35" s="10"/>
      <c r="G35" s="10">
        <v>-1582.4789874000048</v>
      </c>
      <c r="H35" s="10">
        <v>-2.3599999999999994</v>
      </c>
    </row>
    <row r="36" spans="2:8">
      <c r="B36" s="8" t="s">
        <v>155</v>
      </c>
      <c r="C36" s="16"/>
      <c r="D36" s="8"/>
      <c r="E36" s="8"/>
      <c r="F36" s="10"/>
      <c r="G36" s="10">
        <v>66836.6910126</v>
      </c>
      <c r="H36" s="10">
        <v>100</v>
      </c>
    </row>
    <row r="37" spans="2:8">
      <c r="B37" s="8" t="s">
        <v>156</v>
      </c>
    </row>
    <row r="38" spans="2:8">
      <c r="B38" s="8" t="s">
        <v>157</v>
      </c>
    </row>
    <row r="39" spans="2:8">
      <c r="B39" s="8" t="s">
        <v>160</v>
      </c>
    </row>
    <row r="40" spans="2:8">
      <c r="B40" s="8" t="s">
        <v>161</v>
      </c>
    </row>
    <row r="41" spans="2:8">
      <c r="B41" s="8" t="s">
        <v>162</v>
      </c>
    </row>
    <row r="42" spans="2:8">
      <c r="B42" s="8" t="s">
        <v>1710</v>
      </c>
      <c r="C42" s="16"/>
    </row>
    <row r="43" spans="2:8">
      <c r="B43" s="8" t="s">
        <v>1709</v>
      </c>
      <c r="C43" s="16"/>
    </row>
    <row r="44" spans="2:8">
      <c r="B44" s="8" t="s">
        <v>1708</v>
      </c>
      <c r="C44" s="16"/>
    </row>
    <row r="45" spans="2:8">
      <c r="B45" s="8" t="s">
        <v>1707</v>
      </c>
      <c r="C45" s="16"/>
    </row>
    <row r="46" spans="2:8">
      <c r="B46" s="8" t="s">
        <v>1706</v>
      </c>
      <c r="C46" s="16"/>
    </row>
    <row r="47" spans="2:8">
      <c r="B47" s="8" t="s">
        <v>1705</v>
      </c>
      <c r="C47" s="16"/>
    </row>
    <row r="48" spans="2:8">
      <c r="B48" s="8" t="s">
        <v>1704</v>
      </c>
      <c r="C48" s="16"/>
    </row>
    <row r="49" spans="2:3">
      <c r="B49" s="8" t="s">
        <v>1703</v>
      </c>
      <c r="C49" s="16"/>
    </row>
    <row r="50" spans="2:3">
      <c r="B50" s="8" t="s">
        <v>2377</v>
      </c>
      <c r="C50" s="16"/>
    </row>
    <row r="51" spans="2:3">
      <c r="B51" s="8" t="s">
        <v>175</v>
      </c>
    </row>
    <row r="52" spans="2:3">
      <c r="B52" s="8" t="s">
        <v>176</v>
      </c>
    </row>
  </sheetData>
  <mergeCells count="2">
    <mergeCell ref="B1:E1"/>
    <mergeCell ref="C3:C8"/>
  </mergeCells>
  <hyperlinks>
    <hyperlink ref="A1" location="Index!A1" display="Index" xr:uid="{08F5693E-5C81-4681-B8EC-174DB303B248}"/>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60BB6-9609-44A0-9A62-0A9AA50D3BB0}">
  <dimension ref="A1:I59"/>
  <sheetViews>
    <sheetView workbookViewId="0">
      <selection activeCell="B1" sqref="B1:E1"/>
    </sheetView>
  </sheetViews>
  <sheetFormatPr defaultRowHeight="12.75"/>
  <cols>
    <col min="1" max="1" width="5.42578125" style="3" bestFit="1" customWidth="1"/>
    <col min="2" max="2" width="67" style="3" bestFit="1" customWidth="1"/>
    <col min="3" max="3" width="22.7109375" style="14" customWidth="1"/>
    <col min="4" max="4" width="27.7109375" style="3" bestFit="1" customWidth="1"/>
    <col min="5" max="5" width="13.7109375" style="3" bestFit="1" customWidth="1"/>
    <col min="6" max="6" width="10.5703125" style="2" bestFit="1" customWidth="1"/>
    <col min="7" max="7" width="18.140625" style="2" bestFit="1" customWidth="1"/>
    <col min="8" max="8" width="9.140625" style="2" bestFit="1"/>
    <col min="9" max="256" width="9.140625" style="3"/>
    <col min="257" max="257" width="5.42578125" style="3" bestFit="1" customWidth="1"/>
    <col min="258" max="258" width="67" style="3" bestFit="1" customWidth="1"/>
    <col min="259" max="259" width="13.140625" style="3" bestFit="1" customWidth="1"/>
    <col min="260" max="260" width="27.7109375" style="3" bestFit="1" customWidth="1"/>
    <col min="261" max="261" width="13.7109375" style="3" bestFit="1" customWidth="1"/>
    <col min="262" max="262" width="10.5703125" style="3" bestFit="1" customWidth="1"/>
    <col min="263" max="263" width="18.140625" style="3" bestFit="1" customWidth="1"/>
    <col min="264" max="512" width="9.140625" style="3"/>
    <col min="513" max="513" width="5.42578125" style="3" bestFit="1" customWidth="1"/>
    <col min="514" max="514" width="67" style="3" bestFit="1" customWidth="1"/>
    <col min="515" max="515" width="13.140625" style="3" bestFit="1" customWidth="1"/>
    <col min="516" max="516" width="27.7109375" style="3" bestFit="1" customWidth="1"/>
    <col min="517" max="517" width="13.7109375" style="3" bestFit="1" customWidth="1"/>
    <col min="518" max="518" width="10.5703125" style="3" bestFit="1" customWidth="1"/>
    <col min="519" max="519" width="18.140625" style="3" bestFit="1" customWidth="1"/>
    <col min="520" max="768" width="9.140625" style="3"/>
    <col min="769" max="769" width="5.42578125" style="3" bestFit="1" customWidth="1"/>
    <col min="770" max="770" width="67" style="3" bestFit="1" customWidth="1"/>
    <col min="771" max="771" width="13.140625" style="3" bestFit="1" customWidth="1"/>
    <col min="772" max="772" width="27.7109375" style="3" bestFit="1" customWidth="1"/>
    <col min="773" max="773" width="13.7109375" style="3" bestFit="1" customWidth="1"/>
    <col min="774" max="774" width="10.5703125" style="3" bestFit="1" customWidth="1"/>
    <col min="775" max="775" width="18.140625" style="3" bestFit="1" customWidth="1"/>
    <col min="776" max="1024" width="9.140625" style="3"/>
    <col min="1025" max="1025" width="5.42578125" style="3" bestFit="1" customWidth="1"/>
    <col min="1026" max="1026" width="67" style="3" bestFit="1" customWidth="1"/>
    <col min="1027" max="1027" width="13.140625" style="3" bestFit="1" customWidth="1"/>
    <col min="1028" max="1028" width="27.7109375" style="3" bestFit="1" customWidth="1"/>
    <col min="1029" max="1029" width="13.7109375" style="3" bestFit="1" customWidth="1"/>
    <col min="1030" max="1030" width="10.5703125" style="3" bestFit="1" customWidth="1"/>
    <col min="1031" max="1031" width="18.140625" style="3" bestFit="1" customWidth="1"/>
    <col min="1032" max="1280" width="9.140625" style="3"/>
    <col min="1281" max="1281" width="5.42578125" style="3" bestFit="1" customWidth="1"/>
    <col min="1282" max="1282" width="67" style="3" bestFit="1" customWidth="1"/>
    <col min="1283" max="1283" width="13.140625" style="3" bestFit="1" customWidth="1"/>
    <col min="1284" max="1284" width="27.7109375" style="3" bestFit="1" customWidth="1"/>
    <col min="1285" max="1285" width="13.7109375" style="3" bestFit="1" customWidth="1"/>
    <col min="1286" max="1286" width="10.5703125" style="3" bestFit="1" customWidth="1"/>
    <col min="1287" max="1287" width="18.140625" style="3" bestFit="1" customWidth="1"/>
    <col min="1288" max="1536" width="9.140625" style="3"/>
    <col min="1537" max="1537" width="5.42578125" style="3" bestFit="1" customWidth="1"/>
    <col min="1538" max="1538" width="67" style="3" bestFit="1" customWidth="1"/>
    <col min="1539" max="1539" width="13.140625" style="3" bestFit="1" customWidth="1"/>
    <col min="1540" max="1540" width="27.7109375" style="3" bestFit="1" customWidth="1"/>
    <col min="1541" max="1541" width="13.7109375" style="3" bestFit="1" customWidth="1"/>
    <col min="1542" max="1542" width="10.5703125" style="3" bestFit="1" customWidth="1"/>
    <col min="1543" max="1543" width="18.140625" style="3" bestFit="1" customWidth="1"/>
    <col min="1544" max="1792" width="9.140625" style="3"/>
    <col min="1793" max="1793" width="5.42578125" style="3" bestFit="1" customWidth="1"/>
    <col min="1794" max="1794" width="67" style="3" bestFit="1" customWidth="1"/>
    <col min="1795" max="1795" width="13.140625" style="3" bestFit="1" customWidth="1"/>
    <col min="1796" max="1796" width="27.7109375" style="3" bestFit="1" customWidth="1"/>
    <col min="1797" max="1797" width="13.7109375" style="3" bestFit="1" customWidth="1"/>
    <col min="1798" max="1798" width="10.5703125" style="3" bestFit="1" customWidth="1"/>
    <col min="1799" max="1799" width="18.140625" style="3" bestFit="1" customWidth="1"/>
    <col min="1800" max="2048" width="9.140625" style="3"/>
    <col min="2049" max="2049" width="5.42578125" style="3" bestFit="1" customWidth="1"/>
    <col min="2050" max="2050" width="67" style="3" bestFit="1" customWidth="1"/>
    <col min="2051" max="2051" width="13.140625" style="3" bestFit="1" customWidth="1"/>
    <col min="2052" max="2052" width="27.7109375" style="3" bestFit="1" customWidth="1"/>
    <col min="2053" max="2053" width="13.7109375" style="3" bestFit="1" customWidth="1"/>
    <col min="2054" max="2054" width="10.5703125" style="3" bestFit="1" customWidth="1"/>
    <col min="2055" max="2055" width="18.140625" style="3" bestFit="1" customWidth="1"/>
    <col min="2056" max="2304" width="9.140625" style="3"/>
    <col min="2305" max="2305" width="5.42578125" style="3" bestFit="1" customWidth="1"/>
    <col min="2306" max="2306" width="67" style="3" bestFit="1" customWidth="1"/>
    <col min="2307" max="2307" width="13.140625" style="3" bestFit="1" customWidth="1"/>
    <col min="2308" max="2308" width="27.7109375" style="3" bestFit="1" customWidth="1"/>
    <col min="2309" max="2309" width="13.7109375" style="3" bestFit="1" customWidth="1"/>
    <col min="2310" max="2310" width="10.5703125" style="3" bestFit="1" customWidth="1"/>
    <col min="2311" max="2311" width="18.140625" style="3" bestFit="1" customWidth="1"/>
    <col min="2312" max="2560" width="9.140625" style="3"/>
    <col min="2561" max="2561" width="5.42578125" style="3" bestFit="1" customWidth="1"/>
    <col min="2562" max="2562" width="67" style="3" bestFit="1" customWidth="1"/>
    <col min="2563" max="2563" width="13.140625" style="3" bestFit="1" customWidth="1"/>
    <col min="2564" max="2564" width="27.7109375" style="3" bestFit="1" customWidth="1"/>
    <col min="2565" max="2565" width="13.7109375" style="3" bestFit="1" customWidth="1"/>
    <col min="2566" max="2566" width="10.5703125" style="3" bestFit="1" customWidth="1"/>
    <col min="2567" max="2567" width="18.140625" style="3" bestFit="1" customWidth="1"/>
    <col min="2568" max="2816" width="9.140625" style="3"/>
    <col min="2817" max="2817" width="5.42578125" style="3" bestFit="1" customWidth="1"/>
    <col min="2818" max="2818" width="67" style="3" bestFit="1" customWidth="1"/>
    <col min="2819" max="2819" width="13.140625" style="3" bestFit="1" customWidth="1"/>
    <col min="2820" max="2820" width="27.7109375" style="3" bestFit="1" customWidth="1"/>
    <col min="2821" max="2821" width="13.7109375" style="3" bestFit="1" customWidth="1"/>
    <col min="2822" max="2822" width="10.5703125" style="3" bestFit="1" customWidth="1"/>
    <col min="2823" max="2823" width="18.140625" style="3" bestFit="1" customWidth="1"/>
    <col min="2824" max="3072" width="9.140625" style="3"/>
    <col min="3073" max="3073" width="5.42578125" style="3" bestFit="1" customWidth="1"/>
    <col min="3074" max="3074" width="67" style="3" bestFit="1" customWidth="1"/>
    <col min="3075" max="3075" width="13.140625" style="3" bestFit="1" customWidth="1"/>
    <col min="3076" max="3076" width="27.7109375" style="3" bestFit="1" customWidth="1"/>
    <col min="3077" max="3077" width="13.7109375" style="3" bestFit="1" customWidth="1"/>
    <col min="3078" max="3078" width="10.5703125" style="3" bestFit="1" customWidth="1"/>
    <col min="3079" max="3079" width="18.140625" style="3" bestFit="1" customWidth="1"/>
    <col min="3080" max="3328" width="9.140625" style="3"/>
    <col min="3329" max="3329" width="5.42578125" style="3" bestFit="1" customWidth="1"/>
    <col min="3330" max="3330" width="67" style="3" bestFit="1" customWidth="1"/>
    <col min="3331" max="3331" width="13.140625" style="3" bestFit="1" customWidth="1"/>
    <col min="3332" max="3332" width="27.7109375" style="3" bestFit="1" customWidth="1"/>
    <col min="3333" max="3333" width="13.7109375" style="3" bestFit="1" customWidth="1"/>
    <col min="3334" max="3334" width="10.5703125" style="3" bestFit="1" customWidth="1"/>
    <col min="3335" max="3335" width="18.140625" style="3" bestFit="1" customWidth="1"/>
    <col min="3336" max="3584" width="9.140625" style="3"/>
    <col min="3585" max="3585" width="5.42578125" style="3" bestFit="1" customWidth="1"/>
    <col min="3586" max="3586" width="67" style="3" bestFit="1" customWidth="1"/>
    <col min="3587" max="3587" width="13.140625" style="3" bestFit="1" customWidth="1"/>
    <col min="3588" max="3588" width="27.7109375" style="3" bestFit="1" customWidth="1"/>
    <col min="3589" max="3589" width="13.7109375" style="3" bestFit="1" customWidth="1"/>
    <col min="3590" max="3590" width="10.5703125" style="3" bestFit="1" customWidth="1"/>
    <col min="3591" max="3591" width="18.140625" style="3" bestFit="1" customWidth="1"/>
    <col min="3592" max="3840" width="9.140625" style="3"/>
    <col min="3841" max="3841" width="5.42578125" style="3" bestFit="1" customWidth="1"/>
    <col min="3842" max="3842" width="67" style="3" bestFit="1" customWidth="1"/>
    <col min="3843" max="3843" width="13.140625" style="3" bestFit="1" customWidth="1"/>
    <col min="3844" max="3844" width="27.7109375" style="3" bestFit="1" customWidth="1"/>
    <col min="3845" max="3845" width="13.7109375" style="3" bestFit="1" customWidth="1"/>
    <col min="3846" max="3846" width="10.5703125" style="3" bestFit="1" customWidth="1"/>
    <col min="3847" max="3847" width="18.140625" style="3" bestFit="1" customWidth="1"/>
    <col min="3848" max="4096" width="9.140625" style="3"/>
    <col min="4097" max="4097" width="5.42578125" style="3" bestFit="1" customWidth="1"/>
    <col min="4098" max="4098" width="67" style="3" bestFit="1" customWidth="1"/>
    <col min="4099" max="4099" width="13.140625" style="3" bestFit="1" customWidth="1"/>
    <col min="4100" max="4100" width="27.7109375" style="3" bestFit="1" customWidth="1"/>
    <col min="4101" max="4101" width="13.7109375" style="3" bestFit="1" customWidth="1"/>
    <col min="4102" max="4102" width="10.5703125" style="3" bestFit="1" customWidth="1"/>
    <col min="4103" max="4103" width="18.140625" style="3" bestFit="1" customWidth="1"/>
    <col min="4104" max="4352" width="9.140625" style="3"/>
    <col min="4353" max="4353" width="5.42578125" style="3" bestFit="1" customWidth="1"/>
    <col min="4354" max="4354" width="67" style="3" bestFit="1" customWidth="1"/>
    <col min="4355" max="4355" width="13.140625" style="3" bestFit="1" customWidth="1"/>
    <col min="4356" max="4356" width="27.7109375" style="3" bestFit="1" customWidth="1"/>
    <col min="4357" max="4357" width="13.7109375" style="3" bestFit="1" customWidth="1"/>
    <col min="4358" max="4358" width="10.5703125" style="3" bestFit="1" customWidth="1"/>
    <col min="4359" max="4359" width="18.140625" style="3" bestFit="1" customWidth="1"/>
    <col min="4360" max="4608" width="9.140625" style="3"/>
    <col min="4609" max="4609" width="5.42578125" style="3" bestFit="1" customWidth="1"/>
    <col min="4610" max="4610" width="67" style="3" bestFit="1" customWidth="1"/>
    <col min="4611" max="4611" width="13.140625" style="3" bestFit="1" customWidth="1"/>
    <col min="4612" max="4612" width="27.7109375" style="3" bestFit="1" customWidth="1"/>
    <col min="4613" max="4613" width="13.7109375" style="3" bestFit="1" customWidth="1"/>
    <col min="4614" max="4614" width="10.5703125" style="3" bestFit="1" customWidth="1"/>
    <col min="4615" max="4615" width="18.140625" style="3" bestFit="1" customWidth="1"/>
    <col min="4616" max="4864" width="9.140625" style="3"/>
    <col min="4865" max="4865" width="5.42578125" style="3" bestFit="1" customWidth="1"/>
    <col min="4866" max="4866" width="67" style="3" bestFit="1" customWidth="1"/>
    <col min="4867" max="4867" width="13.140625" style="3" bestFit="1" customWidth="1"/>
    <col min="4868" max="4868" width="27.7109375" style="3" bestFit="1" customWidth="1"/>
    <col min="4869" max="4869" width="13.7109375" style="3" bestFit="1" customWidth="1"/>
    <col min="4870" max="4870" width="10.5703125" style="3" bestFit="1" customWidth="1"/>
    <col min="4871" max="4871" width="18.140625" style="3" bestFit="1" customWidth="1"/>
    <col min="4872" max="5120" width="9.140625" style="3"/>
    <col min="5121" max="5121" width="5.42578125" style="3" bestFit="1" customWidth="1"/>
    <col min="5122" max="5122" width="67" style="3" bestFit="1" customWidth="1"/>
    <col min="5123" max="5123" width="13.140625" style="3" bestFit="1" customWidth="1"/>
    <col min="5124" max="5124" width="27.7109375" style="3" bestFit="1" customWidth="1"/>
    <col min="5125" max="5125" width="13.7109375" style="3" bestFit="1" customWidth="1"/>
    <col min="5126" max="5126" width="10.5703125" style="3" bestFit="1" customWidth="1"/>
    <col min="5127" max="5127" width="18.140625" style="3" bestFit="1" customWidth="1"/>
    <col min="5128" max="5376" width="9.140625" style="3"/>
    <col min="5377" max="5377" width="5.42578125" style="3" bestFit="1" customWidth="1"/>
    <col min="5378" max="5378" width="67" style="3" bestFit="1" customWidth="1"/>
    <col min="5379" max="5379" width="13.140625" style="3" bestFit="1" customWidth="1"/>
    <col min="5380" max="5380" width="27.7109375" style="3" bestFit="1" customWidth="1"/>
    <col min="5381" max="5381" width="13.7109375" style="3" bestFit="1" customWidth="1"/>
    <col min="5382" max="5382" width="10.5703125" style="3" bestFit="1" customWidth="1"/>
    <col min="5383" max="5383" width="18.140625" style="3" bestFit="1" customWidth="1"/>
    <col min="5384" max="5632" width="9.140625" style="3"/>
    <col min="5633" max="5633" width="5.42578125" style="3" bestFit="1" customWidth="1"/>
    <col min="5634" max="5634" width="67" style="3" bestFit="1" customWidth="1"/>
    <col min="5635" max="5635" width="13.140625" style="3" bestFit="1" customWidth="1"/>
    <col min="5636" max="5636" width="27.7109375" style="3" bestFit="1" customWidth="1"/>
    <col min="5637" max="5637" width="13.7109375" style="3" bestFit="1" customWidth="1"/>
    <col min="5638" max="5638" width="10.5703125" style="3" bestFit="1" customWidth="1"/>
    <col min="5639" max="5639" width="18.140625" style="3" bestFit="1" customWidth="1"/>
    <col min="5640" max="5888" width="9.140625" style="3"/>
    <col min="5889" max="5889" width="5.42578125" style="3" bestFit="1" customWidth="1"/>
    <col min="5890" max="5890" width="67" style="3" bestFit="1" customWidth="1"/>
    <col min="5891" max="5891" width="13.140625" style="3" bestFit="1" customWidth="1"/>
    <col min="5892" max="5892" width="27.7109375" style="3" bestFit="1" customWidth="1"/>
    <col min="5893" max="5893" width="13.7109375" style="3" bestFit="1" customWidth="1"/>
    <col min="5894" max="5894" width="10.5703125" style="3" bestFit="1" customWidth="1"/>
    <col min="5895" max="5895" width="18.140625" style="3" bestFit="1" customWidth="1"/>
    <col min="5896" max="6144" width="9.140625" style="3"/>
    <col min="6145" max="6145" width="5.42578125" style="3" bestFit="1" customWidth="1"/>
    <col min="6146" max="6146" width="67" style="3" bestFit="1" customWidth="1"/>
    <col min="6147" max="6147" width="13.140625" style="3" bestFit="1" customWidth="1"/>
    <col min="6148" max="6148" width="27.7109375" style="3" bestFit="1" customWidth="1"/>
    <col min="6149" max="6149" width="13.7109375" style="3" bestFit="1" customWidth="1"/>
    <col min="6150" max="6150" width="10.5703125" style="3" bestFit="1" customWidth="1"/>
    <col min="6151" max="6151" width="18.140625" style="3" bestFit="1" customWidth="1"/>
    <col min="6152" max="6400" width="9.140625" style="3"/>
    <col min="6401" max="6401" width="5.42578125" style="3" bestFit="1" customWidth="1"/>
    <col min="6402" max="6402" width="67" style="3" bestFit="1" customWidth="1"/>
    <col min="6403" max="6403" width="13.140625" style="3" bestFit="1" customWidth="1"/>
    <col min="6404" max="6404" width="27.7109375" style="3" bestFit="1" customWidth="1"/>
    <col min="6405" max="6405" width="13.7109375" style="3" bestFit="1" customWidth="1"/>
    <col min="6406" max="6406" width="10.5703125" style="3" bestFit="1" customWidth="1"/>
    <col min="6407" max="6407" width="18.140625" style="3" bestFit="1" customWidth="1"/>
    <col min="6408" max="6656" width="9.140625" style="3"/>
    <col min="6657" max="6657" width="5.42578125" style="3" bestFit="1" customWidth="1"/>
    <col min="6658" max="6658" width="67" style="3" bestFit="1" customWidth="1"/>
    <col min="6659" max="6659" width="13.140625" style="3" bestFit="1" customWidth="1"/>
    <col min="6660" max="6660" width="27.7109375" style="3" bestFit="1" customWidth="1"/>
    <col min="6661" max="6661" width="13.7109375" style="3" bestFit="1" customWidth="1"/>
    <col min="6662" max="6662" width="10.5703125" style="3" bestFit="1" customWidth="1"/>
    <col min="6663" max="6663" width="18.140625" style="3" bestFit="1" customWidth="1"/>
    <col min="6664" max="6912" width="9.140625" style="3"/>
    <col min="6913" max="6913" width="5.42578125" style="3" bestFit="1" customWidth="1"/>
    <col min="6914" max="6914" width="67" style="3" bestFit="1" customWidth="1"/>
    <col min="6915" max="6915" width="13.140625" style="3" bestFit="1" customWidth="1"/>
    <col min="6916" max="6916" width="27.7109375" style="3" bestFit="1" customWidth="1"/>
    <col min="6917" max="6917" width="13.7109375" style="3" bestFit="1" customWidth="1"/>
    <col min="6918" max="6918" width="10.5703125" style="3" bestFit="1" customWidth="1"/>
    <col min="6919" max="6919" width="18.140625" style="3" bestFit="1" customWidth="1"/>
    <col min="6920" max="7168" width="9.140625" style="3"/>
    <col min="7169" max="7169" width="5.42578125" style="3" bestFit="1" customWidth="1"/>
    <col min="7170" max="7170" width="67" style="3" bestFit="1" customWidth="1"/>
    <col min="7171" max="7171" width="13.140625" style="3" bestFit="1" customWidth="1"/>
    <col min="7172" max="7172" width="27.7109375" style="3" bestFit="1" customWidth="1"/>
    <col min="7173" max="7173" width="13.7109375" style="3" bestFit="1" customWidth="1"/>
    <col min="7174" max="7174" width="10.5703125" style="3" bestFit="1" customWidth="1"/>
    <col min="7175" max="7175" width="18.140625" style="3" bestFit="1" customWidth="1"/>
    <col min="7176" max="7424" width="9.140625" style="3"/>
    <col min="7425" max="7425" width="5.42578125" style="3" bestFit="1" customWidth="1"/>
    <col min="7426" max="7426" width="67" style="3" bestFit="1" customWidth="1"/>
    <col min="7427" max="7427" width="13.140625" style="3" bestFit="1" customWidth="1"/>
    <col min="7428" max="7428" width="27.7109375" style="3" bestFit="1" customWidth="1"/>
    <col min="7429" max="7429" width="13.7109375" style="3" bestFit="1" customWidth="1"/>
    <col min="7430" max="7430" width="10.5703125" style="3" bestFit="1" customWidth="1"/>
    <col min="7431" max="7431" width="18.140625" style="3" bestFit="1" customWidth="1"/>
    <col min="7432" max="7680" width="9.140625" style="3"/>
    <col min="7681" max="7681" width="5.42578125" style="3" bestFit="1" customWidth="1"/>
    <col min="7682" max="7682" width="67" style="3" bestFit="1" customWidth="1"/>
    <col min="7683" max="7683" width="13.140625" style="3" bestFit="1" customWidth="1"/>
    <col min="7684" max="7684" width="27.7109375" style="3" bestFit="1" customWidth="1"/>
    <col min="7685" max="7685" width="13.7109375" style="3" bestFit="1" customWidth="1"/>
    <col min="7686" max="7686" width="10.5703125" style="3" bestFit="1" customWidth="1"/>
    <col min="7687" max="7687" width="18.140625" style="3" bestFit="1" customWidth="1"/>
    <col min="7688" max="7936" width="9.140625" style="3"/>
    <col min="7937" max="7937" width="5.42578125" style="3" bestFit="1" customWidth="1"/>
    <col min="7938" max="7938" width="67" style="3" bestFit="1" customWidth="1"/>
    <col min="7939" max="7939" width="13.140625" style="3" bestFit="1" customWidth="1"/>
    <col min="7940" max="7940" width="27.7109375" style="3" bestFit="1" customWidth="1"/>
    <col min="7941" max="7941" width="13.7109375" style="3" bestFit="1" customWidth="1"/>
    <col min="7942" max="7942" width="10.5703125" style="3" bestFit="1" customWidth="1"/>
    <col min="7943" max="7943" width="18.140625" style="3" bestFit="1" customWidth="1"/>
    <col min="7944" max="8192" width="9.140625" style="3"/>
    <col min="8193" max="8193" width="5.42578125" style="3" bestFit="1" customWidth="1"/>
    <col min="8194" max="8194" width="67" style="3" bestFit="1" customWidth="1"/>
    <col min="8195" max="8195" width="13.140625" style="3" bestFit="1" customWidth="1"/>
    <col min="8196" max="8196" width="27.7109375" style="3" bestFit="1" customWidth="1"/>
    <col min="8197" max="8197" width="13.7109375" style="3" bestFit="1" customWidth="1"/>
    <col min="8198" max="8198" width="10.5703125" style="3" bestFit="1" customWidth="1"/>
    <col min="8199" max="8199" width="18.140625" style="3" bestFit="1" customWidth="1"/>
    <col min="8200" max="8448" width="9.140625" style="3"/>
    <col min="8449" max="8449" width="5.42578125" style="3" bestFit="1" customWidth="1"/>
    <col min="8450" max="8450" width="67" style="3" bestFit="1" customWidth="1"/>
    <col min="8451" max="8451" width="13.140625" style="3" bestFit="1" customWidth="1"/>
    <col min="8452" max="8452" width="27.7109375" style="3" bestFit="1" customWidth="1"/>
    <col min="8453" max="8453" width="13.7109375" style="3" bestFit="1" customWidth="1"/>
    <col min="8454" max="8454" width="10.5703125" style="3" bestFit="1" customWidth="1"/>
    <col min="8455" max="8455" width="18.140625" style="3" bestFit="1" customWidth="1"/>
    <col min="8456" max="8704" width="9.140625" style="3"/>
    <col min="8705" max="8705" width="5.42578125" style="3" bestFit="1" customWidth="1"/>
    <col min="8706" max="8706" width="67" style="3" bestFit="1" customWidth="1"/>
    <col min="8707" max="8707" width="13.140625" style="3" bestFit="1" customWidth="1"/>
    <col min="8708" max="8708" width="27.7109375" style="3" bestFit="1" customWidth="1"/>
    <col min="8709" max="8709" width="13.7109375" style="3" bestFit="1" customWidth="1"/>
    <col min="8710" max="8710" width="10.5703125" style="3" bestFit="1" customWidth="1"/>
    <col min="8711" max="8711" width="18.140625" style="3" bestFit="1" customWidth="1"/>
    <col min="8712" max="8960" width="9.140625" style="3"/>
    <col min="8961" max="8961" width="5.42578125" style="3" bestFit="1" customWidth="1"/>
    <col min="8962" max="8962" width="67" style="3" bestFit="1" customWidth="1"/>
    <col min="8963" max="8963" width="13.140625" style="3" bestFit="1" customWidth="1"/>
    <col min="8964" max="8964" width="27.7109375" style="3" bestFit="1" customWidth="1"/>
    <col min="8965" max="8965" width="13.7109375" style="3" bestFit="1" customWidth="1"/>
    <col min="8966" max="8966" width="10.5703125" style="3" bestFit="1" customWidth="1"/>
    <col min="8967" max="8967" width="18.140625" style="3" bestFit="1" customWidth="1"/>
    <col min="8968" max="9216" width="9.140625" style="3"/>
    <col min="9217" max="9217" width="5.42578125" style="3" bestFit="1" customWidth="1"/>
    <col min="9218" max="9218" width="67" style="3" bestFit="1" customWidth="1"/>
    <col min="9219" max="9219" width="13.140625" style="3" bestFit="1" customWidth="1"/>
    <col min="9220" max="9220" width="27.7109375" style="3" bestFit="1" customWidth="1"/>
    <col min="9221" max="9221" width="13.7109375" style="3" bestFit="1" customWidth="1"/>
    <col min="9222" max="9222" width="10.5703125" style="3" bestFit="1" customWidth="1"/>
    <col min="9223" max="9223" width="18.140625" style="3" bestFit="1" customWidth="1"/>
    <col min="9224" max="9472" width="9.140625" style="3"/>
    <col min="9473" max="9473" width="5.42578125" style="3" bestFit="1" customWidth="1"/>
    <col min="9474" max="9474" width="67" style="3" bestFit="1" customWidth="1"/>
    <col min="9475" max="9475" width="13.140625" style="3" bestFit="1" customWidth="1"/>
    <col min="9476" max="9476" width="27.7109375" style="3" bestFit="1" customWidth="1"/>
    <col min="9477" max="9477" width="13.7109375" style="3" bestFit="1" customWidth="1"/>
    <col min="9478" max="9478" width="10.5703125" style="3" bestFit="1" customWidth="1"/>
    <col min="9479" max="9479" width="18.140625" style="3" bestFit="1" customWidth="1"/>
    <col min="9480" max="9728" width="9.140625" style="3"/>
    <col min="9729" max="9729" width="5.42578125" style="3" bestFit="1" customWidth="1"/>
    <col min="9730" max="9730" width="67" style="3" bestFit="1" customWidth="1"/>
    <col min="9731" max="9731" width="13.140625" style="3" bestFit="1" customWidth="1"/>
    <col min="9732" max="9732" width="27.7109375" style="3" bestFit="1" customWidth="1"/>
    <col min="9733" max="9733" width="13.7109375" style="3" bestFit="1" customWidth="1"/>
    <col min="9734" max="9734" width="10.5703125" style="3" bestFit="1" customWidth="1"/>
    <col min="9735" max="9735" width="18.140625" style="3" bestFit="1" customWidth="1"/>
    <col min="9736" max="9984" width="9.140625" style="3"/>
    <col min="9985" max="9985" width="5.42578125" style="3" bestFit="1" customWidth="1"/>
    <col min="9986" max="9986" width="67" style="3" bestFit="1" customWidth="1"/>
    <col min="9987" max="9987" width="13.140625" style="3" bestFit="1" customWidth="1"/>
    <col min="9988" max="9988" width="27.7109375" style="3" bestFit="1" customWidth="1"/>
    <col min="9989" max="9989" width="13.7109375" style="3" bestFit="1" customWidth="1"/>
    <col min="9990" max="9990" width="10.5703125" style="3" bestFit="1" customWidth="1"/>
    <col min="9991" max="9991" width="18.140625" style="3" bestFit="1" customWidth="1"/>
    <col min="9992" max="10240" width="9.140625" style="3"/>
    <col min="10241" max="10241" width="5.42578125" style="3" bestFit="1" customWidth="1"/>
    <col min="10242" max="10242" width="67" style="3" bestFit="1" customWidth="1"/>
    <col min="10243" max="10243" width="13.140625" style="3" bestFit="1" customWidth="1"/>
    <col min="10244" max="10244" width="27.7109375" style="3" bestFit="1" customWidth="1"/>
    <col min="10245" max="10245" width="13.7109375" style="3" bestFit="1" customWidth="1"/>
    <col min="10246" max="10246" width="10.5703125" style="3" bestFit="1" customWidth="1"/>
    <col min="10247" max="10247" width="18.140625" style="3" bestFit="1" customWidth="1"/>
    <col min="10248" max="10496" width="9.140625" style="3"/>
    <col min="10497" max="10497" width="5.42578125" style="3" bestFit="1" customWidth="1"/>
    <col min="10498" max="10498" width="67" style="3" bestFit="1" customWidth="1"/>
    <col min="10499" max="10499" width="13.140625" style="3" bestFit="1" customWidth="1"/>
    <col min="10500" max="10500" width="27.7109375" style="3" bestFit="1" customWidth="1"/>
    <col min="10501" max="10501" width="13.7109375" style="3" bestFit="1" customWidth="1"/>
    <col min="10502" max="10502" width="10.5703125" style="3" bestFit="1" customWidth="1"/>
    <col min="10503" max="10503" width="18.140625" style="3" bestFit="1" customWidth="1"/>
    <col min="10504" max="10752" width="9.140625" style="3"/>
    <col min="10753" max="10753" width="5.42578125" style="3" bestFit="1" customWidth="1"/>
    <col min="10754" max="10754" width="67" style="3" bestFit="1" customWidth="1"/>
    <col min="10755" max="10755" width="13.140625" style="3" bestFit="1" customWidth="1"/>
    <col min="10756" max="10756" width="27.7109375" style="3" bestFit="1" customWidth="1"/>
    <col min="10757" max="10757" width="13.7109375" style="3" bestFit="1" customWidth="1"/>
    <col min="10758" max="10758" width="10.5703125" style="3" bestFit="1" customWidth="1"/>
    <col min="10759" max="10759" width="18.140625" style="3" bestFit="1" customWidth="1"/>
    <col min="10760" max="11008" width="9.140625" style="3"/>
    <col min="11009" max="11009" width="5.42578125" style="3" bestFit="1" customWidth="1"/>
    <col min="11010" max="11010" width="67" style="3" bestFit="1" customWidth="1"/>
    <col min="11011" max="11011" width="13.140625" style="3" bestFit="1" customWidth="1"/>
    <col min="11012" max="11012" width="27.7109375" style="3" bestFit="1" customWidth="1"/>
    <col min="11013" max="11013" width="13.7109375" style="3" bestFit="1" customWidth="1"/>
    <col min="11014" max="11014" width="10.5703125" style="3" bestFit="1" customWidth="1"/>
    <col min="11015" max="11015" width="18.140625" style="3" bestFit="1" customWidth="1"/>
    <col min="11016" max="11264" width="9.140625" style="3"/>
    <col min="11265" max="11265" width="5.42578125" style="3" bestFit="1" customWidth="1"/>
    <col min="11266" max="11266" width="67" style="3" bestFit="1" customWidth="1"/>
    <col min="11267" max="11267" width="13.140625" style="3" bestFit="1" customWidth="1"/>
    <col min="11268" max="11268" width="27.7109375" style="3" bestFit="1" customWidth="1"/>
    <col min="11269" max="11269" width="13.7109375" style="3" bestFit="1" customWidth="1"/>
    <col min="11270" max="11270" width="10.5703125" style="3" bestFit="1" customWidth="1"/>
    <col min="11271" max="11271" width="18.140625" style="3" bestFit="1" customWidth="1"/>
    <col min="11272" max="11520" width="9.140625" style="3"/>
    <col min="11521" max="11521" width="5.42578125" style="3" bestFit="1" customWidth="1"/>
    <col min="11522" max="11522" width="67" style="3" bestFit="1" customWidth="1"/>
    <col min="11523" max="11523" width="13.140625" style="3" bestFit="1" customWidth="1"/>
    <col min="11524" max="11524" width="27.7109375" style="3" bestFit="1" customWidth="1"/>
    <col min="11525" max="11525" width="13.7109375" style="3" bestFit="1" customWidth="1"/>
    <col min="11526" max="11526" width="10.5703125" style="3" bestFit="1" customWidth="1"/>
    <col min="11527" max="11527" width="18.140625" style="3" bestFit="1" customWidth="1"/>
    <col min="11528" max="11776" width="9.140625" style="3"/>
    <col min="11777" max="11777" width="5.42578125" style="3" bestFit="1" customWidth="1"/>
    <col min="11778" max="11778" width="67" style="3" bestFit="1" customWidth="1"/>
    <col min="11779" max="11779" width="13.140625" style="3" bestFit="1" customWidth="1"/>
    <col min="11780" max="11780" width="27.7109375" style="3" bestFit="1" customWidth="1"/>
    <col min="11781" max="11781" width="13.7109375" style="3" bestFit="1" customWidth="1"/>
    <col min="11782" max="11782" width="10.5703125" style="3" bestFit="1" customWidth="1"/>
    <col min="11783" max="11783" width="18.140625" style="3" bestFit="1" customWidth="1"/>
    <col min="11784" max="12032" width="9.140625" style="3"/>
    <col min="12033" max="12033" width="5.42578125" style="3" bestFit="1" customWidth="1"/>
    <col min="12034" max="12034" width="67" style="3" bestFit="1" customWidth="1"/>
    <col min="12035" max="12035" width="13.140625" style="3" bestFit="1" customWidth="1"/>
    <col min="12036" max="12036" width="27.7109375" style="3" bestFit="1" customWidth="1"/>
    <col min="12037" max="12037" width="13.7109375" style="3" bestFit="1" customWidth="1"/>
    <col min="12038" max="12038" width="10.5703125" style="3" bestFit="1" customWidth="1"/>
    <col min="12039" max="12039" width="18.140625" style="3" bestFit="1" customWidth="1"/>
    <col min="12040" max="12288" width="9.140625" style="3"/>
    <col min="12289" max="12289" width="5.42578125" style="3" bestFit="1" customWidth="1"/>
    <col min="12290" max="12290" width="67" style="3" bestFit="1" customWidth="1"/>
    <col min="12291" max="12291" width="13.140625" style="3" bestFit="1" customWidth="1"/>
    <col min="12292" max="12292" width="27.7109375" style="3" bestFit="1" customWidth="1"/>
    <col min="12293" max="12293" width="13.7109375" style="3" bestFit="1" customWidth="1"/>
    <col min="12294" max="12294" width="10.5703125" style="3" bestFit="1" customWidth="1"/>
    <col min="12295" max="12295" width="18.140625" style="3" bestFit="1" customWidth="1"/>
    <col min="12296" max="12544" width="9.140625" style="3"/>
    <col min="12545" max="12545" width="5.42578125" style="3" bestFit="1" customWidth="1"/>
    <col min="12546" max="12546" width="67" style="3" bestFit="1" customWidth="1"/>
    <col min="12547" max="12547" width="13.140625" style="3" bestFit="1" customWidth="1"/>
    <col min="12548" max="12548" width="27.7109375" style="3" bestFit="1" customWidth="1"/>
    <col min="12549" max="12549" width="13.7109375" style="3" bestFit="1" customWidth="1"/>
    <col min="12550" max="12550" width="10.5703125" style="3" bestFit="1" customWidth="1"/>
    <col min="12551" max="12551" width="18.140625" style="3" bestFit="1" customWidth="1"/>
    <col min="12552" max="12800" width="9.140625" style="3"/>
    <col min="12801" max="12801" width="5.42578125" style="3" bestFit="1" customWidth="1"/>
    <col min="12802" max="12802" width="67" style="3" bestFit="1" customWidth="1"/>
    <col min="12803" max="12803" width="13.140625" style="3" bestFit="1" customWidth="1"/>
    <col min="12804" max="12804" width="27.7109375" style="3" bestFit="1" customWidth="1"/>
    <col min="12805" max="12805" width="13.7109375" style="3" bestFit="1" customWidth="1"/>
    <col min="12806" max="12806" width="10.5703125" style="3" bestFit="1" customWidth="1"/>
    <col min="12807" max="12807" width="18.140625" style="3" bestFit="1" customWidth="1"/>
    <col min="12808" max="13056" width="9.140625" style="3"/>
    <col min="13057" max="13057" width="5.42578125" style="3" bestFit="1" customWidth="1"/>
    <col min="13058" max="13058" width="67" style="3" bestFit="1" customWidth="1"/>
    <col min="13059" max="13059" width="13.140625" style="3" bestFit="1" customWidth="1"/>
    <col min="13060" max="13060" width="27.7109375" style="3" bestFit="1" customWidth="1"/>
    <col min="13061" max="13061" width="13.7109375" style="3" bestFit="1" customWidth="1"/>
    <col min="13062" max="13062" width="10.5703125" style="3" bestFit="1" customWidth="1"/>
    <col min="13063" max="13063" width="18.140625" style="3" bestFit="1" customWidth="1"/>
    <col min="13064" max="13312" width="9.140625" style="3"/>
    <col min="13313" max="13313" width="5.42578125" style="3" bestFit="1" customWidth="1"/>
    <col min="13314" max="13314" width="67" style="3" bestFit="1" customWidth="1"/>
    <col min="13315" max="13315" width="13.140625" style="3" bestFit="1" customWidth="1"/>
    <col min="13316" max="13316" width="27.7109375" style="3" bestFit="1" customWidth="1"/>
    <col min="13317" max="13317" width="13.7109375" style="3" bestFit="1" customWidth="1"/>
    <col min="13318" max="13318" width="10.5703125" style="3" bestFit="1" customWidth="1"/>
    <col min="13319" max="13319" width="18.140625" style="3" bestFit="1" customWidth="1"/>
    <col min="13320" max="13568" width="9.140625" style="3"/>
    <col min="13569" max="13569" width="5.42578125" style="3" bestFit="1" customWidth="1"/>
    <col min="13570" max="13570" width="67" style="3" bestFit="1" customWidth="1"/>
    <col min="13571" max="13571" width="13.140625" style="3" bestFit="1" customWidth="1"/>
    <col min="13572" max="13572" width="27.7109375" style="3" bestFit="1" customWidth="1"/>
    <col min="13573" max="13573" width="13.7109375" style="3" bestFit="1" customWidth="1"/>
    <col min="13574" max="13574" width="10.5703125" style="3" bestFit="1" customWidth="1"/>
    <col min="13575" max="13575" width="18.140625" style="3" bestFit="1" customWidth="1"/>
    <col min="13576" max="13824" width="9.140625" style="3"/>
    <col min="13825" max="13825" width="5.42578125" style="3" bestFit="1" customWidth="1"/>
    <col min="13826" max="13826" width="67" style="3" bestFit="1" customWidth="1"/>
    <col min="13827" max="13827" width="13.140625" style="3" bestFit="1" customWidth="1"/>
    <col min="13828" max="13828" width="27.7109375" style="3" bestFit="1" customWidth="1"/>
    <col min="13829" max="13829" width="13.7109375" style="3" bestFit="1" customWidth="1"/>
    <col min="13830" max="13830" width="10.5703125" style="3" bestFit="1" customWidth="1"/>
    <col min="13831" max="13831" width="18.140625" style="3" bestFit="1" customWidth="1"/>
    <col min="13832" max="14080" width="9.140625" style="3"/>
    <col min="14081" max="14081" width="5.42578125" style="3" bestFit="1" customWidth="1"/>
    <col min="14082" max="14082" width="67" style="3" bestFit="1" customWidth="1"/>
    <col min="14083" max="14083" width="13.140625" style="3" bestFit="1" customWidth="1"/>
    <col min="14084" max="14084" width="27.7109375" style="3" bestFit="1" customWidth="1"/>
    <col min="14085" max="14085" width="13.7109375" style="3" bestFit="1" customWidth="1"/>
    <col min="14086" max="14086" width="10.5703125" style="3" bestFit="1" customWidth="1"/>
    <col min="14087" max="14087" width="18.140625" style="3" bestFit="1" customWidth="1"/>
    <col min="14088" max="14336" width="9.140625" style="3"/>
    <col min="14337" max="14337" width="5.42578125" style="3" bestFit="1" customWidth="1"/>
    <col min="14338" max="14338" width="67" style="3" bestFit="1" customWidth="1"/>
    <col min="14339" max="14339" width="13.140625" style="3" bestFit="1" customWidth="1"/>
    <col min="14340" max="14340" width="27.7109375" style="3" bestFit="1" customWidth="1"/>
    <col min="14341" max="14341" width="13.7109375" style="3" bestFit="1" customWidth="1"/>
    <col min="14342" max="14342" width="10.5703125" style="3" bestFit="1" customWidth="1"/>
    <col min="14343" max="14343" width="18.140625" style="3" bestFit="1" customWidth="1"/>
    <col min="14344" max="14592" width="9.140625" style="3"/>
    <col min="14593" max="14593" width="5.42578125" style="3" bestFit="1" customWidth="1"/>
    <col min="14594" max="14594" width="67" style="3" bestFit="1" customWidth="1"/>
    <col min="14595" max="14595" width="13.140625" style="3" bestFit="1" customWidth="1"/>
    <col min="14596" max="14596" width="27.7109375" style="3" bestFit="1" customWidth="1"/>
    <col min="14597" max="14597" width="13.7109375" style="3" bestFit="1" customWidth="1"/>
    <col min="14598" max="14598" width="10.5703125" style="3" bestFit="1" customWidth="1"/>
    <col min="14599" max="14599" width="18.140625" style="3" bestFit="1" customWidth="1"/>
    <col min="14600" max="14848" width="9.140625" style="3"/>
    <col min="14849" max="14849" width="5.42578125" style="3" bestFit="1" customWidth="1"/>
    <col min="14850" max="14850" width="67" style="3" bestFit="1" customWidth="1"/>
    <col min="14851" max="14851" width="13.140625" style="3" bestFit="1" customWidth="1"/>
    <col min="14852" max="14852" width="27.7109375" style="3" bestFit="1" customWidth="1"/>
    <col min="14853" max="14853" width="13.7109375" style="3" bestFit="1" customWidth="1"/>
    <col min="14854" max="14854" width="10.5703125" style="3" bestFit="1" customWidth="1"/>
    <col min="14855" max="14855" width="18.140625" style="3" bestFit="1" customWidth="1"/>
    <col min="14856" max="15104" width="9.140625" style="3"/>
    <col min="15105" max="15105" width="5.42578125" style="3" bestFit="1" customWidth="1"/>
    <col min="15106" max="15106" width="67" style="3" bestFit="1" customWidth="1"/>
    <col min="15107" max="15107" width="13.140625" style="3" bestFit="1" customWidth="1"/>
    <col min="15108" max="15108" width="27.7109375" style="3" bestFit="1" customWidth="1"/>
    <col min="15109" max="15109" width="13.7109375" style="3" bestFit="1" customWidth="1"/>
    <col min="15110" max="15110" width="10.5703125" style="3" bestFit="1" customWidth="1"/>
    <col min="15111" max="15111" width="18.140625" style="3" bestFit="1" customWidth="1"/>
    <col min="15112" max="15360" width="9.140625" style="3"/>
    <col min="15361" max="15361" width="5.42578125" style="3" bestFit="1" customWidth="1"/>
    <col min="15362" max="15362" width="67" style="3" bestFit="1" customWidth="1"/>
    <col min="15363" max="15363" width="13.140625" style="3" bestFit="1" customWidth="1"/>
    <col min="15364" max="15364" width="27.7109375" style="3" bestFit="1" customWidth="1"/>
    <col min="15365" max="15365" width="13.7109375" style="3" bestFit="1" customWidth="1"/>
    <col min="15366" max="15366" width="10.5703125" style="3" bestFit="1" customWidth="1"/>
    <col min="15367" max="15367" width="18.140625" style="3" bestFit="1" customWidth="1"/>
    <col min="15368" max="15616" width="9.140625" style="3"/>
    <col min="15617" max="15617" width="5.42578125" style="3" bestFit="1" customWidth="1"/>
    <col min="15618" max="15618" width="67" style="3" bestFit="1" customWidth="1"/>
    <col min="15619" max="15619" width="13.140625" style="3" bestFit="1" customWidth="1"/>
    <col min="15620" max="15620" width="27.7109375" style="3" bestFit="1" customWidth="1"/>
    <col min="15621" max="15621" width="13.7109375" style="3" bestFit="1" customWidth="1"/>
    <col min="15622" max="15622" width="10.5703125" style="3" bestFit="1" customWidth="1"/>
    <col min="15623" max="15623" width="18.140625" style="3" bestFit="1" customWidth="1"/>
    <col min="15624" max="15872" width="9.140625" style="3"/>
    <col min="15873" max="15873" width="5.42578125" style="3" bestFit="1" customWidth="1"/>
    <col min="15874" max="15874" width="67" style="3" bestFit="1" customWidth="1"/>
    <col min="15875" max="15875" width="13.140625" style="3" bestFit="1" customWidth="1"/>
    <col min="15876" max="15876" width="27.7109375" style="3" bestFit="1" customWidth="1"/>
    <col min="15877" max="15877" width="13.7109375" style="3" bestFit="1" customWidth="1"/>
    <col min="15878" max="15878" width="10.5703125" style="3" bestFit="1" customWidth="1"/>
    <col min="15879" max="15879" width="18.140625" style="3" bestFit="1" customWidth="1"/>
    <col min="15880" max="16128" width="9.140625" style="3"/>
    <col min="16129" max="16129" width="5.42578125" style="3" bestFit="1" customWidth="1"/>
    <col min="16130" max="16130" width="67" style="3" bestFit="1" customWidth="1"/>
    <col min="16131" max="16131" width="13.140625" style="3" bestFit="1" customWidth="1"/>
    <col min="16132" max="16132" width="27.7109375" style="3" bestFit="1" customWidth="1"/>
    <col min="16133" max="16133" width="13.7109375" style="3" bestFit="1" customWidth="1"/>
    <col min="16134" max="16134" width="10.5703125" style="3" bestFit="1" customWidth="1"/>
    <col min="16135" max="16135" width="18.140625" style="3" bestFit="1" customWidth="1"/>
    <col min="16136" max="16384" width="9.140625" style="3"/>
  </cols>
  <sheetData>
    <row r="1" spans="1:9">
      <c r="A1" s="1" t="s">
        <v>0</v>
      </c>
      <c r="B1" s="263" t="s">
        <v>1702</v>
      </c>
      <c r="C1" s="263"/>
      <c r="D1" s="263"/>
      <c r="E1" s="263"/>
    </row>
    <row r="2" spans="1:9" ht="13.5" thickBot="1"/>
    <row r="3" spans="1:9" ht="15">
      <c r="B3" s="84" t="s">
        <v>2486</v>
      </c>
      <c r="C3" s="297"/>
    </row>
    <row r="4" spans="1:9" ht="30">
      <c r="B4" s="85" t="s">
        <v>2487</v>
      </c>
      <c r="C4" s="298"/>
    </row>
    <row r="5" spans="1:9" ht="15">
      <c r="B5" s="85"/>
      <c r="C5" s="298"/>
    </row>
    <row r="6" spans="1:9" ht="15">
      <c r="B6" s="85" t="s">
        <v>2381</v>
      </c>
      <c r="C6" s="298"/>
    </row>
    <row r="7" spans="1:9" ht="15">
      <c r="B7" s="85" t="s">
        <v>2398</v>
      </c>
      <c r="C7" s="298"/>
    </row>
    <row r="8" spans="1:9" ht="30.75" thickBot="1">
      <c r="B8" s="85" t="s">
        <v>2488</v>
      </c>
      <c r="C8" s="299"/>
    </row>
    <row r="10" spans="1:9">
      <c r="B10" s="3" t="s">
        <v>2</v>
      </c>
    </row>
    <row r="12" spans="1:9">
      <c r="B12" s="5" t="s">
        <v>3</v>
      </c>
      <c r="C12" s="15" t="s">
        <v>4</v>
      </c>
      <c r="D12" s="5" t="s">
        <v>5</v>
      </c>
      <c r="E12" s="5" t="s">
        <v>6</v>
      </c>
      <c r="F12" s="7" t="s">
        <v>7</v>
      </c>
      <c r="G12" s="7" t="s">
        <v>8</v>
      </c>
      <c r="H12" s="7" t="s">
        <v>9</v>
      </c>
      <c r="I12" s="8" t="s">
        <v>10</v>
      </c>
    </row>
    <row r="13" spans="1:9">
      <c r="B13" s="8" t="s">
        <v>11</v>
      </c>
    </row>
    <row r="14" spans="1:9">
      <c r="B14" s="8" t="s">
        <v>12</v>
      </c>
    </row>
    <row r="15" spans="1:9">
      <c r="B15" s="3" t="s">
        <v>1571</v>
      </c>
      <c r="C15" s="14" t="s">
        <v>13</v>
      </c>
      <c r="D15" s="3" t="s">
        <v>21</v>
      </c>
      <c r="E15" s="3" t="s">
        <v>23</v>
      </c>
      <c r="F15" s="2">
        <v>1900000</v>
      </c>
      <c r="G15" s="2">
        <v>23812.7</v>
      </c>
      <c r="H15" s="2">
        <v>23.91</v>
      </c>
    </row>
    <row r="16" spans="1:9">
      <c r="B16" s="3" t="s">
        <v>1562</v>
      </c>
      <c r="C16" s="14" t="s">
        <v>13</v>
      </c>
      <c r="D16" s="3" t="s">
        <v>21</v>
      </c>
      <c r="E16" s="3" t="s">
        <v>22</v>
      </c>
      <c r="F16" s="2">
        <v>349126</v>
      </c>
      <c r="G16" s="2">
        <v>10104.75</v>
      </c>
      <c r="H16" s="2">
        <v>10.15</v>
      </c>
    </row>
    <row r="17" spans="2:8">
      <c r="B17" s="3" t="s">
        <v>1568</v>
      </c>
      <c r="C17" s="14" t="s">
        <v>13</v>
      </c>
      <c r="D17" s="3" t="s">
        <v>21</v>
      </c>
      <c r="E17" s="3" t="s">
        <v>178</v>
      </c>
      <c r="F17" s="2">
        <v>1039000</v>
      </c>
      <c r="G17" s="2">
        <v>9449.19</v>
      </c>
      <c r="H17" s="2">
        <v>9.49</v>
      </c>
    </row>
    <row r="18" spans="2:8">
      <c r="B18" s="3" t="s">
        <v>2220</v>
      </c>
      <c r="C18" s="14" t="s">
        <v>13</v>
      </c>
      <c r="D18" s="3" t="s">
        <v>21</v>
      </c>
      <c r="E18" s="3" t="s">
        <v>199</v>
      </c>
      <c r="F18" s="2">
        <v>435363</v>
      </c>
      <c r="G18" s="2">
        <v>7212.01</v>
      </c>
      <c r="H18" s="2">
        <v>7.24</v>
      </c>
    </row>
    <row r="19" spans="2:8">
      <c r="B19" s="3" t="s">
        <v>2264</v>
      </c>
      <c r="C19" s="14" t="s">
        <v>13</v>
      </c>
      <c r="D19" s="3" t="s">
        <v>21</v>
      </c>
      <c r="E19" s="3" t="s">
        <v>415</v>
      </c>
      <c r="F19" s="2">
        <v>1596000</v>
      </c>
      <c r="G19" s="2">
        <v>6548.39</v>
      </c>
      <c r="H19" s="2">
        <v>6.58</v>
      </c>
    </row>
    <row r="20" spans="2:8">
      <c r="B20" s="3" t="s">
        <v>2025</v>
      </c>
      <c r="C20" s="14" t="s">
        <v>13</v>
      </c>
      <c r="D20" s="3" t="s">
        <v>21</v>
      </c>
      <c r="E20" s="3" t="s">
        <v>220</v>
      </c>
      <c r="F20" s="2">
        <v>710000</v>
      </c>
      <c r="G20" s="2">
        <v>6523.84</v>
      </c>
      <c r="H20" s="2">
        <v>6.55</v>
      </c>
    </row>
    <row r="21" spans="2:8">
      <c r="B21" s="3" t="s">
        <v>1526</v>
      </c>
      <c r="C21" s="14" t="s">
        <v>13</v>
      </c>
      <c r="D21" s="3" t="s">
        <v>21</v>
      </c>
      <c r="E21" s="3" t="s">
        <v>319</v>
      </c>
      <c r="F21" s="2">
        <v>245000</v>
      </c>
      <c r="G21" s="2">
        <v>3919.39</v>
      </c>
      <c r="H21" s="2">
        <v>3.94</v>
      </c>
    </row>
    <row r="22" spans="2:8">
      <c r="B22" s="3" t="s">
        <v>2317</v>
      </c>
      <c r="C22" s="14" t="s">
        <v>13</v>
      </c>
      <c r="D22" s="3" t="s">
        <v>21</v>
      </c>
      <c r="E22" s="3" t="s">
        <v>420</v>
      </c>
      <c r="F22" s="2">
        <v>1505000</v>
      </c>
      <c r="G22" s="2">
        <v>3414.85</v>
      </c>
      <c r="H22" s="2">
        <v>3.43</v>
      </c>
    </row>
    <row r="23" spans="2:8">
      <c r="B23" s="3" t="s">
        <v>2052</v>
      </c>
      <c r="C23" s="14" t="s">
        <v>13</v>
      </c>
      <c r="D23" s="3" t="s">
        <v>45</v>
      </c>
      <c r="E23" s="3" t="s">
        <v>309</v>
      </c>
      <c r="F23" s="2">
        <v>179000</v>
      </c>
      <c r="G23" s="2">
        <v>3149.77</v>
      </c>
      <c r="H23" s="2">
        <v>3.16</v>
      </c>
    </row>
    <row r="24" spans="2:8">
      <c r="B24" s="3" t="s">
        <v>2281</v>
      </c>
      <c r="C24" s="14" t="s">
        <v>13</v>
      </c>
      <c r="D24" s="3" t="s">
        <v>21</v>
      </c>
      <c r="E24" s="3" t="s">
        <v>1701</v>
      </c>
      <c r="F24" s="2">
        <v>109000</v>
      </c>
      <c r="G24" s="2">
        <v>2897.06</v>
      </c>
      <c r="H24" s="2">
        <v>2.91</v>
      </c>
    </row>
    <row r="25" spans="2:8">
      <c r="B25" s="3" t="s">
        <v>2297</v>
      </c>
      <c r="C25" s="14" t="s">
        <v>13</v>
      </c>
      <c r="D25" s="3" t="s">
        <v>21</v>
      </c>
      <c r="E25" s="3" t="s">
        <v>1700</v>
      </c>
      <c r="F25" s="2">
        <v>1665000</v>
      </c>
      <c r="G25" s="2">
        <v>2407.59</v>
      </c>
      <c r="H25" s="2">
        <v>2.42</v>
      </c>
    </row>
    <row r="26" spans="2:8">
      <c r="B26" s="3" t="s">
        <v>2318</v>
      </c>
      <c r="C26" s="14" t="s">
        <v>13</v>
      </c>
      <c r="D26" s="3" t="s">
        <v>21</v>
      </c>
      <c r="E26" s="3" t="s">
        <v>1699</v>
      </c>
      <c r="F26" s="2">
        <v>357000</v>
      </c>
      <c r="G26" s="2">
        <v>2329.25</v>
      </c>
      <c r="H26" s="2">
        <v>2.34</v>
      </c>
    </row>
    <row r="27" spans="2:8">
      <c r="B27" s="3" t="s">
        <v>2319</v>
      </c>
      <c r="C27" s="14" t="s">
        <v>13</v>
      </c>
      <c r="D27" s="3" t="s">
        <v>21</v>
      </c>
      <c r="E27" s="3" t="s">
        <v>1698</v>
      </c>
      <c r="F27" s="2">
        <v>85500</v>
      </c>
      <c r="G27" s="2">
        <v>2195.38</v>
      </c>
      <c r="H27" s="2">
        <v>2.2000000000000002</v>
      </c>
    </row>
    <row r="28" spans="2:8">
      <c r="B28" s="3" t="s">
        <v>2320</v>
      </c>
      <c r="C28" s="14" t="s">
        <v>13</v>
      </c>
      <c r="D28" s="3" t="s">
        <v>21</v>
      </c>
      <c r="E28" s="3" t="s">
        <v>1697</v>
      </c>
      <c r="F28" s="2">
        <v>22089</v>
      </c>
      <c r="G28" s="2">
        <v>1898.72</v>
      </c>
      <c r="H28" s="2">
        <v>1.91</v>
      </c>
    </row>
    <row r="29" spans="2:8">
      <c r="B29" s="3" t="s">
        <v>2321</v>
      </c>
      <c r="C29" s="14" t="s">
        <v>13</v>
      </c>
      <c r="D29" s="3" t="s">
        <v>21</v>
      </c>
      <c r="E29" s="3" t="s">
        <v>1696</v>
      </c>
      <c r="F29" s="2">
        <v>335233</v>
      </c>
      <c r="G29" s="2">
        <v>1602.41</v>
      </c>
      <c r="H29" s="2">
        <v>1.61</v>
      </c>
    </row>
    <row r="30" spans="2:8">
      <c r="B30" s="3" t="s">
        <v>2322</v>
      </c>
      <c r="C30" s="14" t="s">
        <v>13</v>
      </c>
      <c r="D30" s="3" t="s">
        <v>24</v>
      </c>
      <c r="E30" s="3" t="s">
        <v>1695</v>
      </c>
      <c r="F30" s="2">
        <v>1276580</v>
      </c>
      <c r="G30" s="2">
        <v>1549.13</v>
      </c>
      <c r="H30" s="2">
        <v>1.56</v>
      </c>
    </row>
    <row r="31" spans="2:8">
      <c r="B31" s="3" t="s">
        <v>2312</v>
      </c>
      <c r="C31" s="14" t="s">
        <v>13</v>
      </c>
      <c r="D31" s="3" t="s">
        <v>21</v>
      </c>
      <c r="E31" s="3" t="s">
        <v>1694</v>
      </c>
      <c r="F31" s="2">
        <v>1500000</v>
      </c>
      <c r="G31" s="2">
        <v>1494</v>
      </c>
      <c r="H31" s="2">
        <v>1.5</v>
      </c>
    </row>
    <row r="32" spans="2:8">
      <c r="B32" s="3" t="s">
        <v>2287</v>
      </c>
      <c r="C32" s="14" t="s">
        <v>13</v>
      </c>
      <c r="D32" s="3" t="s">
        <v>21</v>
      </c>
      <c r="E32" s="3" t="s">
        <v>1693</v>
      </c>
      <c r="F32" s="2">
        <v>82000</v>
      </c>
      <c r="G32" s="2">
        <v>1350.46</v>
      </c>
      <c r="H32" s="2">
        <v>1.36</v>
      </c>
    </row>
    <row r="33" spans="2:8">
      <c r="B33" s="3" t="s">
        <v>2323</v>
      </c>
      <c r="C33" s="14" t="s">
        <v>13</v>
      </c>
      <c r="D33" s="3" t="s">
        <v>21</v>
      </c>
      <c r="E33" s="3" t="s">
        <v>1692</v>
      </c>
      <c r="F33" s="2">
        <v>180000</v>
      </c>
      <c r="G33" s="2">
        <v>1286.01</v>
      </c>
      <c r="H33" s="2">
        <v>1.29</v>
      </c>
    </row>
    <row r="34" spans="2:8">
      <c r="B34" s="3" t="s">
        <v>1555</v>
      </c>
      <c r="C34" s="14" t="s">
        <v>13</v>
      </c>
      <c r="D34" s="3" t="s">
        <v>21</v>
      </c>
      <c r="E34" s="3" t="s">
        <v>303</v>
      </c>
      <c r="F34" s="2">
        <v>21330</v>
      </c>
      <c r="G34" s="2">
        <v>1047.3800000000001</v>
      </c>
      <c r="H34" s="2">
        <v>1.05</v>
      </c>
    </row>
    <row r="35" spans="2:8">
      <c r="B35" s="3" t="s">
        <v>2324</v>
      </c>
      <c r="C35" s="14" t="s">
        <v>13</v>
      </c>
      <c r="D35" s="3" t="s">
        <v>21</v>
      </c>
      <c r="E35" s="3" t="s">
        <v>1691</v>
      </c>
      <c r="F35" s="2">
        <v>27000</v>
      </c>
      <c r="G35" s="2">
        <v>971.96</v>
      </c>
      <c r="H35" s="2">
        <v>0.98</v>
      </c>
    </row>
    <row r="36" spans="2:8">
      <c r="B36" s="3" t="s">
        <v>1548</v>
      </c>
      <c r="C36" s="14" t="s">
        <v>13</v>
      </c>
      <c r="D36" s="3" t="s">
        <v>21</v>
      </c>
      <c r="E36" s="3" t="s">
        <v>51</v>
      </c>
      <c r="F36" s="2">
        <v>25400</v>
      </c>
      <c r="G36" s="2">
        <v>773.07</v>
      </c>
      <c r="H36" s="2">
        <v>0.78</v>
      </c>
    </row>
    <row r="37" spans="2:8">
      <c r="B37" s="3" t="s">
        <v>2270</v>
      </c>
      <c r="C37" s="14" t="s">
        <v>13</v>
      </c>
      <c r="D37" s="3" t="s">
        <v>189</v>
      </c>
      <c r="E37" s="3" t="s">
        <v>1631</v>
      </c>
      <c r="F37" s="2">
        <v>1200</v>
      </c>
      <c r="G37" s="2">
        <v>539.86</v>
      </c>
      <c r="H37" s="2">
        <v>0.54</v>
      </c>
    </row>
    <row r="38" spans="2:8">
      <c r="B38" s="8" t="s">
        <v>64</v>
      </c>
      <c r="C38" s="16"/>
      <c r="D38" s="8"/>
      <c r="E38" s="8"/>
      <c r="F38" s="10"/>
      <c r="G38" s="10">
        <f>SUM(G12:G37)</f>
        <v>96477.170000000042</v>
      </c>
      <c r="H38" s="10">
        <f>SUM(H12:H37)</f>
        <v>96.90000000000002</v>
      </c>
    </row>
    <row r="39" spans="2:8">
      <c r="B39" s="8" t="s">
        <v>1690</v>
      </c>
      <c r="C39" s="16"/>
      <c r="D39" s="8"/>
      <c r="E39" s="8"/>
      <c r="F39" s="10"/>
      <c r="G39" s="10">
        <v>2499.34</v>
      </c>
      <c r="H39" s="10">
        <v>2.5099999999999998</v>
      </c>
    </row>
    <row r="40" spans="2:8">
      <c r="B40" s="8" t="s">
        <v>549</v>
      </c>
      <c r="C40" s="16"/>
      <c r="D40" s="8"/>
      <c r="E40" s="8"/>
      <c r="F40" s="10"/>
      <c r="G40" s="10">
        <v>523.45000000000005</v>
      </c>
      <c r="H40" s="10">
        <v>0.53</v>
      </c>
    </row>
    <row r="41" spans="2:8">
      <c r="B41" s="8" t="s">
        <v>153</v>
      </c>
      <c r="C41" s="16"/>
      <c r="D41" s="8"/>
      <c r="E41" s="8"/>
      <c r="F41" s="10"/>
      <c r="G41" s="10">
        <v>99499.959999999992</v>
      </c>
      <c r="H41" s="10">
        <v>99.92</v>
      </c>
    </row>
    <row r="42" spans="2:8">
      <c r="B42" s="8" t="s">
        <v>405</v>
      </c>
      <c r="C42" s="16"/>
      <c r="D42" s="8"/>
      <c r="E42" s="8"/>
      <c r="F42" s="10"/>
      <c r="G42" s="10">
        <v>85.16512079000745</v>
      </c>
      <c r="H42" s="10">
        <v>7.9999999999998295E-2</v>
      </c>
    </row>
    <row r="43" spans="2:8">
      <c r="B43" s="8" t="s">
        <v>155</v>
      </c>
      <c r="C43" s="16"/>
      <c r="D43" s="8"/>
      <c r="E43" s="8"/>
      <c r="F43" s="10"/>
      <c r="G43" s="10">
        <v>99585.125120790006</v>
      </c>
      <c r="H43" s="10">
        <v>100</v>
      </c>
    </row>
    <row r="44" spans="2:8">
      <c r="B44" s="8" t="s">
        <v>156</v>
      </c>
    </row>
    <row r="45" spans="2:8">
      <c r="B45" s="8" t="s">
        <v>157</v>
      </c>
    </row>
    <row r="46" spans="2:8">
      <c r="B46" s="8" t="s">
        <v>160</v>
      </c>
    </row>
    <row r="47" spans="2:8">
      <c r="B47" s="8" t="s">
        <v>161</v>
      </c>
    </row>
    <row r="48" spans="2:8">
      <c r="B48" s="8" t="s">
        <v>162</v>
      </c>
    </row>
    <row r="49" spans="2:3">
      <c r="B49" s="8" t="s">
        <v>1689</v>
      </c>
      <c r="C49" s="16"/>
    </row>
    <row r="50" spans="2:3">
      <c r="B50" s="8" t="s">
        <v>1688</v>
      </c>
      <c r="C50" s="16"/>
    </row>
    <row r="51" spans="2:3">
      <c r="B51" s="8" t="s">
        <v>1687</v>
      </c>
      <c r="C51" s="16"/>
    </row>
    <row r="52" spans="2:3">
      <c r="B52" s="8" t="s">
        <v>1686</v>
      </c>
      <c r="C52" s="16"/>
    </row>
    <row r="53" spans="2:3">
      <c r="B53" s="8" t="s">
        <v>1685</v>
      </c>
      <c r="C53" s="16"/>
    </row>
    <row r="54" spans="2:3">
      <c r="B54" s="8" t="s">
        <v>1684</v>
      </c>
      <c r="C54" s="16"/>
    </row>
    <row r="55" spans="2:3">
      <c r="B55" s="8" t="s">
        <v>1683</v>
      </c>
      <c r="C55" s="16"/>
    </row>
    <row r="56" spans="2:3">
      <c r="B56" s="8" t="s">
        <v>1682</v>
      </c>
      <c r="C56" s="16"/>
    </row>
    <row r="57" spans="2:3">
      <c r="B57" s="8" t="s">
        <v>2374</v>
      </c>
      <c r="C57" s="16"/>
    </row>
    <row r="58" spans="2:3">
      <c r="B58" s="8" t="s">
        <v>175</v>
      </c>
    </row>
    <row r="59" spans="2:3">
      <c r="B59" s="8" t="s">
        <v>176</v>
      </c>
    </row>
  </sheetData>
  <mergeCells count="2">
    <mergeCell ref="B1:E1"/>
    <mergeCell ref="C3:C8"/>
  </mergeCells>
  <hyperlinks>
    <hyperlink ref="A1" location="Index!A1" display="Index" xr:uid="{17DE2647-7C45-4B86-A3E9-851A050988E2}"/>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617E7-5914-49F9-9667-4D262BD4EB8B}">
  <dimension ref="A1:I64"/>
  <sheetViews>
    <sheetView workbookViewId="0">
      <selection activeCell="B1" sqref="B1:E1"/>
    </sheetView>
  </sheetViews>
  <sheetFormatPr defaultRowHeight="12.75"/>
  <cols>
    <col min="1" max="1" width="5.42578125" style="3" bestFit="1" customWidth="1"/>
    <col min="2" max="2" width="67" style="3" bestFit="1" customWidth="1"/>
    <col min="3" max="3" width="22.140625" style="14" customWidth="1"/>
    <col min="4" max="4" width="27.42578125" style="3" bestFit="1" customWidth="1"/>
    <col min="5" max="5" width="13.7109375" style="3" bestFit="1" customWidth="1"/>
    <col min="6" max="6" width="10.5703125" style="2" bestFit="1" customWidth="1"/>
    <col min="7" max="7" width="18.140625" style="2" bestFit="1" customWidth="1"/>
    <col min="8" max="8" width="9.140625" style="2" bestFit="1"/>
    <col min="9" max="256" width="9.140625" style="3"/>
    <col min="257" max="257" width="5.42578125" style="3" bestFit="1" customWidth="1"/>
    <col min="258" max="258" width="67" style="3" bestFit="1" customWidth="1"/>
    <col min="259" max="259" width="13.140625" style="3" bestFit="1" customWidth="1"/>
    <col min="260" max="260" width="27.42578125" style="3" bestFit="1" customWidth="1"/>
    <col min="261" max="261" width="13.7109375" style="3" bestFit="1" customWidth="1"/>
    <col min="262" max="262" width="10.5703125" style="3" bestFit="1" customWidth="1"/>
    <col min="263" max="263" width="18.140625" style="3" bestFit="1" customWidth="1"/>
    <col min="264" max="512" width="9.140625" style="3"/>
    <col min="513" max="513" width="5.42578125" style="3" bestFit="1" customWidth="1"/>
    <col min="514" max="514" width="67" style="3" bestFit="1" customWidth="1"/>
    <col min="515" max="515" width="13.140625" style="3" bestFit="1" customWidth="1"/>
    <col min="516" max="516" width="27.42578125" style="3" bestFit="1" customWidth="1"/>
    <col min="517" max="517" width="13.7109375" style="3" bestFit="1" customWidth="1"/>
    <col min="518" max="518" width="10.5703125" style="3" bestFit="1" customWidth="1"/>
    <col min="519" max="519" width="18.140625" style="3" bestFit="1" customWidth="1"/>
    <col min="520" max="768" width="9.140625" style="3"/>
    <col min="769" max="769" width="5.42578125" style="3" bestFit="1" customWidth="1"/>
    <col min="770" max="770" width="67" style="3" bestFit="1" customWidth="1"/>
    <col min="771" max="771" width="13.140625" style="3" bestFit="1" customWidth="1"/>
    <col min="772" max="772" width="27.42578125" style="3" bestFit="1" customWidth="1"/>
    <col min="773" max="773" width="13.7109375" style="3" bestFit="1" customWidth="1"/>
    <col min="774" max="774" width="10.5703125" style="3" bestFit="1" customWidth="1"/>
    <col min="775" max="775" width="18.140625" style="3" bestFit="1" customWidth="1"/>
    <col min="776" max="1024" width="9.140625" style="3"/>
    <col min="1025" max="1025" width="5.42578125" style="3" bestFit="1" customWidth="1"/>
    <col min="1026" max="1026" width="67" style="3" bestFit="1" customWidth="1"/>
    <col min="1027" max="1027" width="13.140625" style="3" bestFit="1" customWidth="1"/>
    <col min="1028" max="1028" width="27.42578125" style="3" bestFit="1" customWidth="1"/>
    <col min="1029" max="1029" width="13.7109375" style="3" bestFit="1" customWidth="1"/>
    <col min="1030" max="1030" width="10.5703125" style="3" bestFit="1" customWidth="1"/>
    <col min="1031" max="1031" width="18.140625" style="3" bestFit="1" customWidth="1"/>
    <col min="1032" max="1280" width="9.140625" style="3"/>
    <col min="1281" max="1281" width="5.42578125" style="3" bestFit="1" customWidth="1"/>
    <col min="1282" max="1282" width="67" style="3" bestFit="1" customWidth="1"/>
    <col min="1283" max="1283" width="13.140625" style="3" bestFit="1" customWidth="1"/>
    <col min="1284" max="1284" width="27.42578125" style="3" bestFit="1" customWidth="1"/>
    <col min="1285" max="1285" width="13.7109375" style="3" bestFit="1" customWidth="1"/>
    <col min="1286" max="1286" width="10.5703125" style="3" bestFit="1" customWidth="1"/>
    <col min="1287" max="1287" width="18.140625" style="3" bestFit="1" customWidth="1"/>
    <col min="1288" max="1536" width="9.140625" style="3"/>
    <col min="1537" max="1537" width="5.42578125" style="3" bestFit="1" customWidth="1"/>
    <col min="1538" max="1538" width="67" style="3" bestFit="1" customWidth="1"/>
    <col min="1539" max="1539" width="13.140625" style="3" bestFit="1" customWidth="1"/>
    <col min="1540" max="1540" width="27.42578125" style="3" bestFit="1" customWidth="1"/>
    <col min="1541" max="1541" width="13.7109375" style="3" bestFit="1" customWidth="1"/>
    <col min="1542" max="1542" width="10.5703125" style="3" bestFit="1" customWidth="1"/>
    <col min="1543" max="1543" width="18.140625" style="3" bestFit="1" customWidth="1"/>
    <col min="1544" max="1792" width="9.140625" style="3"/>
    <col min="1793" max="1793" width="5.42578125" style="3" bestFit="1" customWidth="1"/>
    <col min="1794" max="1794" width="67" style="3" bestFit="1" customWidth="1"/>
    <col min="1795" max="1795" width="13.140625" style="3" bestFit="1" customWidth="1"/>
    <col min="1796" max="1796" width="27.42578125" style="3" bestFit="1" customWidth="1"/>
    <col min="1797" max="1797" width="13.7109375" style="3" bestFit="1" customWidth="1"/>
    <col min="1798" max="1798" width="10.5703125" style="3" bestFit="1" customWidth="1"/>
    <col min="1799" max="1799" width="18.140625" style="3" bestFit="1" customWidth="1"/>
    <col min="1800" max="2048" width="9.140625" style="3"/>
    <col min="2049" max="2049" width="5.42578125" style="3" bestFit="1" customWidth="1"/>
    <col min="2050" max="2050" width="67" style="3" bestFit="1" customWidth="1"/>
    <col min="2051" max="2051" width="13.140625" style="3" bestFit="1" customWidth="1"/>
    <col min="2052" max="2052" width="27.42578125" style="3" bestFit="1" customWidth="1"/>
    <col min="2053" max="2053" width="13.7109375" style="3" bestFit="1" customWidth="1"/>
    <col min="2054" max="2054" width="10.5703125" style="3" bestFit="1" customWidth="1"/>
    <col min="2055" max="2055" width="18.140625" style="3" bestFit="1" customWidth="1"/>
    <col min="2056" max="2304" width="9.140625" style="3"/>
    <col min="2305" max="2305" width="5.42578125" style="3" bestFit="1" customWidth="1"/>
    <col min="2306" max="2306" width="67" style="3" bestFit="1" customWidth="1"/>
    <col min="2307" max="2307" width="13.140625" style="3" bestFit="1" customWidth="1"/>
    <col min="2308" max="2308" width="27.42578125" style="3" bestFit="1" customWidth="1"/>
    <col min="2309" max="2309" width="13.7109375" style="3" bestFit="1" customWidth="1"/>
    <col min="2310" max="2310" width="10.5703125" style="3" bestFit="1" customWidth="1"/>
    <col min="2311" max="2311" width="18.140625" style="3" bestFit="1" customWidth="1"/>
    <col min="2312" max="2560" width="9.140625" style="3"/>
    <col min="2561" max="2561" width="5.42578125" style="3" bestFit="1" customWidth="1"/>
    <col min="2562" max="2562" width="67" style="3" bestFit="1" customWidth="1"/>
    <col min="2563" max="2563" width="13.140625" style="3" bestFit="1" customWidth="1"/>
    <col min="2564" max="2564" width="27.42578125" style="3" bestFit="1" customWidth="1"/>
    <col min="2565" max="2565" width="13.7109375" style="3" bestFit="1" customWidth="1"/>
    <col min="2566" max="2566" width="10.5703125" style="3" bestFit="1" customWidth="1"/>
    <col min="2567" max="2567" width="18.140625" style="3" bestFit="1" customWidth="1"/>
    <col min="2568" max="2816" width="9.140625" style="3"/>
    <col min="2817" max="2817" width="5.42578125" style="3" bestFit="1" customWidth="1"/>
    <col min="2818" max="2818" width="67" style="3" bestFit="1" customWidth="1"/>
    <col min="2819" max="2819" width="13.140625" style="3" bestFit="1" customWidth="1"/>
    <col min="2820" max="2820" width="27.42578125" style="3" bestFit="1" customWidth="1"/>
    <col min="2821" max="2821" width="13.7109375" style="3" bestFit="1" customWidth="1"/>
    <col min="2822" max="2822" width="10.5703125" style="3" bestFit="1" customWidth="1"/>
    <col min="2823" max="2823" width="18.140625" style="3" bestFit="1" customWidth="1"/>
    <col min="2824" max="3072" width="9.140625" style="3"/>
    <col min="3073" max="3073" width="5.42578125" style="3" bestFit="1" customWidth="1"/>
    <col min="3074" max="3074" width="67" style="3" bestFit="1" customWidth="1"/>
    <col min="3075" max="3075" width="13.140625" style="3" bestFit="1" customWidth="1"/>
    <col min="3076" max="3076" width="27.42578125" style="3" bestFit="1" customWidth="1"/>
    <col min="3077" max="3077" width="13.7109375" style="3" bestFit="1" customWidth="1"/>
    <col min="3078" max="3078" width="10.5703125" style="3" bestFit="1" customWidth="1"/>
    <col min="3079" max="3079" width="18.140625" style="3" bestFit="1" customWidth="1"/>
    <col min="3080" max="3328" width="9.140625" style="3"/>
    <col min="3329" max="3329" width="5.42578125" style="3" bestFit="1" customWidth="1"/>
    <col min="3330" max="3330" width="67" style="3" bestFit="1" customWidth="1"/>
    <col min="3331" max="3331" width="13.140625" style="3" bestFit="1" customWidth="1"/>
    <col min="3332" max="3332" width="27.42578125" style="3" bestFit="1" customWidth="1"/>
    <col min="3333" max="3333" width="13.7109375" style="3" bestFit="1" customWidth="1"/>
    <col min="3334" max="3334" width="10.5703125" style="3" bestFit="1" customWidth="1"/>
    <col min="3335" max="3335" width="18.140625" style="3" bestFit="1" customWidth="1"/>
    <col min="3336" max="3584" width="9.140625" style="3"/>
    <col min="3585" max="3585" width="5.42578125" style="3" bestFit="1" customWidth="1"/>
    <col min="3586" max="3586" width="67" style="3" bestFit="1" customWidth="1"/>
    <col min="3587" max="3587" width="13.140625" style="3" bestFit="1" customWidth="1"/>
    <col min="3588" max="3588" width="27.42578125" style="3" bestFit="1" customWidth="1"/>
    <col min="3589" max="3589" width="13.7109375" style="3" bestFit="1" customWidth="1"/>
    <col min="3590" max="3590" width="10.5703125" style="3" bestFit="1" customWidth="1"/>
    <col min="3591" max="3591" width="18.140625" style="3" bestFit="1" customWidth="1"/>
    <col min="3592" max="3840" width="9.140625" style="3"/>
    <col min="3841" max="3841" width="5.42578125" style="3" bestFit="1" customWidth="1"/>
    <col min="3842" max="3842" width="67" style="3" bestFit="1" customWidth="1"/>
    <col min="3843" max="3843" width="13.140625" style="3" bestFit="1" customWidth="1"/>
    <col min="3844" max="3844" width="27.42578125" style="3" bestFit="1" customWidth="1"/>
    <col min="3845" max="3845" width="13.7109375" style="3" bestFit="1" customWidth="1"/>
    <col min="3846" max="3846" width="10.5703125" style="3" bestFit="1" customWidth="1"/>
    <col min="3847" max="3847" width="18.140625" style="3" bestFit="1" customWidth="1"/>
    <col min="3848" max="4096" width="9.140625" style="3"/>
    <col min="4097" max="4097" width="5.42578125" style="3" bestFit="1" customWidth="1"/>
    <col min="4098" max="4098" width="67" style="3" bestFit="1" customWidth="1"/>
    <col min="4099" max="4099" width="13.140625" style="3" bestFit="1" customWidth="1"/>
    <col min="4100" max="4100" width="27.42578125" style="3" bestFit="1" customWidth="1"/>
    <col min="4101" max="4101" width="13.7109375" style="3" bestFit="1" customWidth="1"/>
    <col min="4102" max="4102" width="10.5703125" style="3" bestFit="1" customWidth="1"/>
    <col min="4103" max="4103" width="18.140625" style="3" bestFit="1" customWidth="1"/>
    <col min="4104" max="4352" width="9.140625" style="3"/>
    <col min="4353" max="4353" width="5.42578125" style="3" bestFit="1" customWidth="1"/>
    <col min="4354" max="4354" width="67" style="3" bestFit="1" customWidth="1"/>
    <col min="4355" max="4355" width="13.140625" style="3" bestFit="1" customWidth="1"/>
    <col min="4356" max="4356" width="27.42578125" style="3" bestFit="1" customWidth="1"/>
    <col min="4357" max="4357" width="13.7109375" style="3" bestFit="1" customWidth="1"/>
    <col min="4358" max="4358" width="10.5703125" style="3" bestFit="1" customWidth="1"/>
    <col min="4359" max="4359" width="18.140625" style="3" bestFit="1" customWidth="1"/>
    <col min="4360" max="4608" width="9.140625" style="3"/>
    <col min="4609" max="4609" width="5.42578125" style="3" bestFit="1" customWidth="1"/>
    <col min="4610" max="4610" width="67" style="3" bestFit="1" customWidth="1"/>
    <col min="4611" max="4611" width="13.140625" style="3" bestFit="1" customWidth="1"/>
    <col min="4612" max="4612" width="27.42578125" style="3" bestFit="1" customWidth="1"/>
    <col min="4613" max="4613" width="13.7109375" style="3" bestFit="1" customWidth="1"/>
    <col min="4614" max="4614" width="10.5703125" style="3" bestFit="1" customWidth="1"/>
    <col min="4615" max="4615" width="18.140625" style="3" bestFit="1" customWidth="1"/>
    <col min="4616" max="4864" width="9.140625" style="3"/>
    <col min="4865" max="4865" width="5.42578125" style="3" bestFit="1" customWidth="1"/>
    <col min="4866" max="4866" width="67" style="3" bestFit="1" customWidth="1"/>
    <col min="4867" max="4867" width="13.140625" style="3" bestFit="1" customWidth="1"/>
    <col min="4868" max="4868" width="27.42578125" style="3" bestFit="1" customWidth="1"/>
    <col min="4869" max="4869" width="13.7109375" style="3" bestFit="1" customWidth="1"/>
    <col min="4870" max="4870" width="10.5703125" style="3" bestFit="1" customWidth="1"/>
    <col min="4871" max="4871" width="18.140625" style="3" bestFit="1" customWidth="1"/>
    <col min="4872" max="5120" width="9.140625" style="3"/>
    <col min="5121" max="5121" width="5.42578125" style="3" bestFit="1" customWidth="1"/>
    <col min="5122" max="5122" width="67" style="3" bestFit="1" customWidth="1"/>
    <col min="5123" max="5123" width="13.140625" style="3" bestFit="1" customWidth="1"/>
    <col min="5124" max="5124" width="27.42578125" style="3" bestFit="1" customWidth="1"/>
    <col min="5125" max="5125" width="13.7109375" style="3" bestFit="1" customWidth="1"/>
    <col min="5126" max="5126" width="10.5703125" style="3" bestFit="1" customWidth="1"/>
    <col min="5127" max="5127" width="18.140625" style="3" bestFit="1" customWidth="1"/>
    <col min="5128" max="5376" width="9.140625" style="3"/>
    <col min="5377" max="5377" width="5.42578125" style="3" bestFit="1" customWidth="1"/>
    <col min="5378" max="5378" width="67" style="3" bestFit="1" customWidth="1"/>
    <col min="5379" max="5379" width="13.140625" style="3" bestFit="1" customWidth="1"/>
    <col min="5380" max="5380" width="27.42578125" style="3" bestFit="1" customWidth="1"/>
    <col min="5381" max="5381" width="13.7109375" style="3" bestFit="1" customWidth="1"/>
    <col min="5382" max="5382" width="10.5703125" style="3" bestFit="1" customWidth="1"/>
    <col min="5383" max="5383" width="18.140625" style="3" bestFit="1" customWidth="1"/>
    <col min="5384" max="5632" width="9.140625" style="3"/>
    <col min="5633" max="5633" width="5.42578125" style="3" bestFit="1" customWidth="1"/>
    <col min="5634" max="5634" width="67" style="3" bestFit="1" customWidth="1"/>
    <col min="5635" max="5635" width="13.140625" style="3" bestFit="1" customWidth="1"/>
    <col min="5636" max="5636" width="27.42578125" style="3" bestFit="1" customWidth="1"/>
    <col min="5637" max="5637" width="13.7109375" style="3" bestFit="1" customWidth="1"/>
    <col min="5638" max="5638" width="10.5703125" style="3" bestFit="1" customWidth="1"/>
    <col min="5639" max="5639" width="18.140625" style="3" bestFit="1" customWidth="1"/>
    <col min="5640" max="5888" width="9.140625" style="3"/>
    <col min="5889" max="5889" width="5.42578125" style="3" bestFit="1" customWidth="1"/>
    <col min="5890" max="5890" width="67" style="3" bestFit="1" customWidth="1"/>
    <col min="5891" max="5891" width="13.140625" style="3" bestFit="1" customWidth="1"/>
    <col min="5892" max="5892" width="27.42578125" style="3" bestFit="1" customWidth="1"/>
    <col min="5893" max="5893" width="13.7109375" style="3" bestFit="1" customWidth="1"/>
    <col min="5894" max="5894" width="10.5703125" style="3" bestFit="1" customWidth="1"/>
    <col min="5895" max="5895" width="18.140625" style="3" bestFit="1" customWidth="1"/>
    <col min="5896" max="6144" width="9.140625" style="3"/>
    <col min="6145" max="6145" width="5.42578125" style="3" bestFit="1" customWidth="1"/>
    <col min="6146" max="6146" width="67" style="3" bestFit="1" customWidth="1"/>
    <col min="6147" max="6147" width="13.140625" style="3" bestFit="1" customWidth="1"/>
    <col min="6148" max="6148" width="27.42578125" style="3" bestFit="1" customWidth="1"/>
    <col min="6149" max="6149" width="13.7109375" style="3" bestFit="1" customWidth="1"/>
    <col min="6150" max="6150" width="10.5703125" style="3" bestFit="1" customWidth="1"/>
    <col min="6151" max="6151" width="18.140625" style="3" bestFit="1" customWidth="1"/>
    <col min="6152" max="6400" width="9.140625" style="3"/>
    <col min="6401" max="6401" width="5.42578125" style="3" bestFit="1" customWidth="1"/>
    <col min="6402" max="6402" width="67" style="3" bestFit="1" customWidth="1"/>
    <col min="6403" max="6403" width="13.140625" style="3" bestFit="1" customWidth="1"/>
    <col min="6404" max="6404" width="27.42578125" style="3" bestFit="1" customWidth="1"/>
    <col min="6405" max="6405" width="13.7109375" style="3" bestFit="1" customWidth="1"/>
    <col min="6406" max="6406" width="10.5703125" style="3" bestFit="1" customWidth="1"/>
    <col min="6407" max="6407" width="18.140625" style="3" bestFit="1" customWidth="1"/>
    <col min="6408" max="6656" width="9.140625" style="3"/>
    <col min="6657" max="6657" width="5.42578125" style="3" bestFit="1" customWidth="1"/>
    <col min="6658" max="6658" width="67" style="3" bestFit="1" customWidth="1"/>
    <col min="6659" max="6659" width="13.140625" style="3" bestFit="1" customWidth="1"/>
    <col min="6660" max="6660" width="27.42578125" style="3" bestFit="1" customWidth="1"/>
    <col min="6661" max="6661" width="13.7109375" style="3" bestFit="1" customWidth="1"/>
    <col min="6662" max="6662" width="10.5703125" style="3" bestFit="1" customWidth="1"/>
    <col min="6663" max="6663" width="18.140625" style="3" bestFit="1" customWidth="1"/>
    <col min="6664" max="6912" width="9.140625" style="3"/>
    <col min="6913" max="6913" width="5.42578125" style="3" bestFit="1" customWidth="1"/>
    <col min="6914" max="6914" width="67" style="3" bestFit="1" customWidth="1"/>
    <col min="6915" max="6915" width="13.140625" style="3" bestFit="1" customWidth="1"/>
    <col min="6916" max="6916" width="27.42578125" style="3" bestFit="1" customWidth="1"/>
    <col min="6917" max="6917" width="13.7109375" style="3" bestFit="1" customWidth="1"/>
    <col min="6918" max="6918" width="10.5703125" style="3" bestFit="1" customWidth="1"/>
    <col min="6919" max="6919" width="18.140625" style="3" bestFit="1" customWidth="1"/>
    <col min="6920" max="7168" width="9.140625" style="3"/>
    <col min="7169" max="7169" width="5.42578125" style="3" bestFit="1" customWidth="1"/>
    <col min="7170" max="7170" width="67" style="3" bestFit="1" customWidth="1"/>
    <col min="7171" max="7171" width="13.140625" style="3" bestFit="1" customWidth="1"/>
    <col min="7172" max="7172" width="27.42578125" style="3" bestFit="1" customWidth="1"/>
    <col min="7173" max="7173" width="13.7109375" style="3" bestFit="1" customWidth="1"/>
    <col min="7174" max="7174" width="10.5703125" style="3" bestFit="1" customWidth="1"/>
    <col min="7175" max="7175" width="18.140625" style="3" bestFit="1" customWidth="1"/>
    <col min="7176" max="7424" width="9.140625" style="3"/>
    <col min="7425" max="7425" width="5.42578125" style="3" bestFit="1" customWidth="1"/>
    <col min="7426" max="7426" width="67" style="3" bestFit="1" customWidth="1"/>
    <col min="7427" max="7427" width="13.140625" style="3" bestFit="1" customWidth="1"/>
    <col min="7428" max="7428" width="27.42578125" style="3" bestFit="1" customWidth="1"/>
    <col min="7429" max="7429" width="13.7109375" style="3" bestFit="1" customWidth="1"/>
    <col min="7430" max="7430" width="10.5703125" style="3" bestFit="1" customWidth="1"/>
    <col min="7431" max="7431" width="18.140625" style="3" bestFit="1" customWidth="1"/>
    <col min="7432" max="7680" width="9.140625" style="3"/>
    <col min="7681" max="7681" width="5.42578125" style="3" bestFit="1" customWidth="1"/>
    <col min="7682" max="7682" width="67" style="3" bestFit="1" customWidth="1"/>
    <col min="7683" max="7683" width="13.140625" style="3" bestFit="1" customWidth="1"/>
    <col min="7684" max="7684" width="27.42578125" style="3" bestFit="1" customWidth="1"/>
    <col min="7685" max="7685" width="13.7109375" style="3" bestFit="1" customWidth="1"/>
    <col min="7686" max="7686" width="10.5703125" style="3" bestFit="1" customWidth="1"/>
    <col min="7687" max="7687" width="18.140625" style="3" bestFit="1" customWidth="1"/>
    <col min="7688" max="7936" width="9.140625" style="3"/>
    <col min="7937" max="7937" width="5.42578125" style="3" bestFit="1" customWidth="1"/>
    <col min="7938" max="7938" width="67" style="3" bestFit="1" customWidth="1"/>
    <col min="7939" max="7939" width="13.140625" style="3" bestFit="1" customWidth="1"/>
    <col min="7940" max="7940" width="27.42578125" style="3" bestFit="1" customWidth="1"/>
    <col min="7941" max="7941" width="13.7109375" style="3" bestFit="1" customWidth="1"/>
    <col min="7942" max="7942" width="10.5703125" style="3" bestFit="1" customWidth="1"/>
    <col min="7943" max="7943" width="18.140625" style="3" bestFit="1" customWidth="1"/>
    <col min="7944" max="8192" width="9.140625" style="3"/>
    <col min="8193" max="8193" width="5.42578125" style="3" bestFit="1" customWidth="1"/>
    <col min="8194" max="8194" width="67" style="3" bestFit="1" customWidth="1"/>
    <col min="8195" max="8195" width="13.140625" style="3" bestFit="1" customWidth="1"/>
    <col min="8196" max="8196" width="27.42578125" style="3" bestFit="1" customWidth="1"/>
    <col min="8197" max="8197" width="13.7109375" style="3" bestFit="1" customWidth="1"/>
    <col min="8198" max="8198" width="10.5703125" style="3" bestFit="1" customWidth="1"/>
    <col min="8199" max="8199" width="18.140625" style="3" bestFit="1" customWidth="1"/>
    <col min="8200" max="8448" width="9.140625" style="3"/>
    <col min="8449" max="8449" width="5.42578125" style="3" bestFit="1" customWidth="1"/>
    <col min="8450" max="8450" width="67" style="3" bestFit="1" customWidth="1"/>
    <col min="8451" max="8451" width="13.140625" style="3" bestFit="1" customWidth="1"/>
    <col min="8452" max="8452" width="27.42578125" style="3" bestFit="1" customWidth="1"/>
    <col min="8453" max="8453" width="13.7109375" style="3" bestFit="1" customWidth="1"/>
    <col min="8454" max="8454" width="10.5703125" style="3" bestFit="1" customWidth="1"/>
    <col min="8455" max="8455" width="18.140625" style="3" bestFit="1" customWidth="1"/>
    <col min="8456" max="8704" width="9.140625" style="3"/>
    <col min="8705" max="8705" width="5.42578125" style="3" bestFit="1" customWidth="1"/>
    <col min="8706" max="8706" width="67" style="3" bestFit="1" customWidth="1"/>
    <col min="8707" max="8707" width="13.140625" style="3" bestFit="1" customWidth="1"/>
    <col min="8708" max="8708" width="27.42578125" style="3" bestFit="1" customWidth="1"/>
    <col min="8709" max="8709" width="13.7109375" style="3" bestFit="1" customWidth="1"/>
    <col min="8710" max="8710" width="10.5703125" style="3" bestFit="1" customWidth="1"/>
    <col min="8711" max="8711" width="18.140625" style="3" bestFit="1" customWidth="1"/>
    <col min="8712" max="8960" width="9.140625" style="3"/>
    <col min="8961" max="8961" width="5.42578125" style="3" bestFit="1" customWidth="1"/>
    <col min="8962" max="8962" width="67" style="3" bestFit="1" customWidth="1"/>
    <col min="8963" max="8963" width="13.140625" style="3" bestFit="1" customWidth="1"/>
    <col min="8964" max="8964" width="27.42578125" style="3" bestFit="1" customWidth="1"/>
    <col min="8965" max="8965" width="13.7109375" style="3" bestFit="1" customWidth="1"/>
    <col min="8966" max="8966" width="10.5703125" style="3" bestFit="1" customWidth="1"/>
    <col min="8967" max="8967" width="18.140625" style="3" bestFit="1" customWidth="1"/>
    <col min="8968" max="9216" width="9.140625" style="3"/>
    <col min="9217" max="9217" width="5.42578125" style="3" bestFit="1" customWidth="1"/>
    <col min="9218" max="9218" width="67" style="3" bestFit="1" customWidth="1"/>
    <col min="9219" max="9219" width="13.140625" style="3" bestFit="1" customWidth="1"/>
    <col min="9220" max="9220" width="27.42578125" style="3" bestFit="1" customWidth="1"/>
    <col min="9221" max="9221" width="13.7109375" style="3" bestFit="1" customWidth="1"/>
    <col min="9222" max="9222" width="10.5703125" style="3" bestFit="1" customWidth="1"/>
    <col min="9223" max="9223" width="18.140625" style="3" bestFit="1" customWidth="1"/>
    <col min="9224" max="9472" width="9.140625" style="3"/>
    <col min="9473" max="9473" width="5.42578125" style="3" bestFit="1" customWidth="1"/>
    <col min="9474" max="9474" width="67" style="3" bestFit="1" customWidth="1"/>
    <col min="9475" max="9475" width="13.140625" style="3" bestFit="1" customWidth="1"/>
    <col min="9476" max="9476" width="27.42578125" style="3" bestFit="1" customWidth="1"/>
    <col min="9477" max="9477" width="13.7109375" style="3" bestFit="1" customWidth="1"/>
    <col min="9478" max="9478" width="10.5703125" style="3" bestFit="1" customWidth="1"/>
    <col min="9479" max="9479" width="18.140625" style="3" bestFit="1" customWidth="1"/>
    <col min="9480" max="9728" width="9.140625" style="3"/>
    <col min="9729" max="9729" width="5.42578125" style="3" bestFit="1" customWidth="1"/>
    <col min="9730" max="9730" width="67" style="3" bestFit="1" customWidth="1"/>
    <col min="9731" max="9731" width="13.140625" style="3" bestFit="1" customWidth="1"/>
    <col min="9732" max="9732" width="27.42578125" style="3" bestFit="1" customWidth="1"/>
    <col min="9733" max="9733" width="13.7109375" style="3" bestFit="1" customWidth="1"/>
    <col min="9734" max="9734" width="10.5703125" style="3" bestFit="1" customWidth="1"/>
    <col min="9735" max="9735" width="18.140625" style="3" bestFit="1" customWidth="1"/>
    <col min="9736" max="9984" width="9.140625" style="3"/>
    <col min="9985" max="9985" width="5.42578125" style="3" bestFit="1" customWidth="1"/>
    <col min="9986" max="9986" width="67" style="3" bestFit="1" customWidth="1"/>
    <col min="9987" max="9987" width="13.140625" style="3" bestFit="1" customWidth="1"/>
    <col min="9988" max="9988" width="27.42578125" style="3" bestFit="1" customWidth="1"/>
    <col min="9989" max="9989" width="13.7109375" style="3" bestFit="1" customWidth="1"/>
    <col min="9990" max="9990" width="10.5703125" style="3" bestFit="1" customWidth="1"/>
    <col min="9991" max="9991" width="18.140625" style="3" bestFit="1" customWidth="1"/>
    <col min="9992" max="10240" width="9.140625" style="3"/>
    <col min="10241" max="10241" width="5.42578125" style="3" bestFit="1" customWidth="1"/>
    <col min="10242" max="10242" width="67" style="3" bestFit="1" customWidth="1"/>
    <col min="10243" max="10243" width="13.140625" style="3" bestFit="1" customWidth="1"/>
    <col min="10244" max="10244" width="27.42578125" style="3" bestFit="1" customWidth="1"/>
    <col min="10245" max="10245" width="13.7109375" style="3" bestFit="1" customWidth="1"/>
    <col min="10246" max="10246" width="10.5703125" style="3" bestFit="1" customWidth="1"/>
    <col min="10247" max="10247" width="18.140625" style="3" bestFit="1" customWidth="1"/>
    <col min="10248" max="10496" width="9.140625" style="3"/>
    <col min="10497" max="10497" width="5.42578125" style="3" bestFit="1" customWidth="1"/>
    <col min="10498" max="10498" width="67" style="3" bestFit="1" customWidth="1"/>
    <col min="10499" max="10499" width="13.140625" style="3" bestFit="1" customWidth="1"/>
    <col min="10500" max="10500" width="27.42578125" style="3" bestFit="1" customWidth="1"/>
    <col min="10501" max="10501" width="13.7109375" style="3" bestFit="1" customWidth="1"/>
    <col min="10502" max="10502" width="10.5703125" style="3" bestFit="1" customWidth="1"/>
    <col min="10503" max="10503" width="18.140625" style="3" bestFit="1" customWidth="1"/>
    <col min="10504" max="10752" width="9.140625" style="3"/>
    <col min="10753" max="10753" width="5.42578125" style="3" bestFit="1" customWidth="1"/>
    <col min="10754" max="10754" width="67" style="3" bestFit="1" customWidth="1"/>
    <col min="10755" max="10755" width="13.140625" style="3" bestFit="1" customWidth="1"/>
    <col min="10756" max="10756" width="27.42578125" style="3" bestFit="1" customWidth="1"/>
    <col min="10757" max="10757" width="13.7109375" style="3" bestFit="1" customWidth="1"/>
    <col min="10758" max="10758" width="10.5703125" style="3" bestFit="1" customWidth="1"/>
    <col min="10759" max="10759" width="18.140625" style="3" bestFit="1" customWidth="1"/>
    <col min="10760" max="11008" width="9.140625" style="3"/>
    <col min="11009" max="11009" width="5.42578125" style="3" bestFit="1" customWidth="1"/>
    <col min="11010" max="11010" width="67" style="3" bestFit="1" customWidth="1"/>
    <col min="11011" max="11011" width="13.140625" style="3" bestFit="1" customWidth="1"/>
    <col min="11012" max="11012" width="27.42578125" style="3" bestFit="1" customWidth="1"/>
    <col min="11013" max="11013" width="13.7109375" style="3" bestFit="1" customWidth="1"/>
    <col min="11014" max="11014" width="10.5703125" style="3" bestFit="1" customWidth="1"/>
    <col min="11015" max="11015" width="18.140625" style="3" bestFit="1" customWidth="1"/>
    <col min="11016" max="11264" width="9.140625" style="3"/>
    <col min="11265" max="11265" width="5.42578125" style="3" bestFit="1" customWidth="1"/>
    <col min="11266" max="11266" width="67" style="3" bestFit="1" customWidth="1"/>
    <col min="11267" max="11267" width="13.140625" style="3" bestFit="1" customWidth="1"/>
    <col min="11268" max="11268" width="27.42578125" style="3" bestFit="1" customWidth="1"/>
    <col min="11269" max="11269" width="13.7109375" style="3" bestFit="1" customWidth="1"/>
    <col min="11270" max="11270" width="10.5703125" style="3" bestFit="1" customWidth="1"/>
    <col min="11271" max="11271" width="18.140625" style="3" bestFit="1" customWidth="1"/>
    <col min="11272" max="11520" width="9.140625" style="3"/>
    <col min="11521" max="11521" width="5.42578125" style="3" bestFit="1" customWidth="1"/>
    <col min="11522" max="11522" width="67" style="3" bestFit="1" customWidth="1"/>
    <col min="11523" max="11523" width="13.140625" style="3" bestFit="1" customWidth="1"/>
    <col min="11524" max="11524" width="27.42578125" style="3" bestFit="1" customWidth="1"/>
    <col min="11525" max="11525" width="13.7109375" style="3" bestFit="1" customWidth="1"/>
    <col min="11526" max="11526" width="10.5703125" style="3" bestFit="1" customWidth="1"/>
    <col min="11527" max="11527" width="18.140625" style="3" bestFit="1" customWidth="1"/>
    <col min="11528" max="11776" width="9.140625" style="3"/>
    <col min="11777" max="11777" width="5.42578125" style="3" bestFit="1" customWidth="1"/>
    <col min="11778" max="11778" width="67" style="3" bestFit="1" customWidth="1"/>
    <col min="11779" max="11779" width="13.140625" style="3" bestFit="1" customWidth="1"/>
    <col min="11780" max="11780" width="27.42578125" style="3" bestFit="1" customWidth="1"/>
    <col min="11781" max="11781" width="13.7109375" style="3" bestFit="1" customWidth="1"/>
    <col min="11782" max="11782" width="10.5703125" style="3" bestFit="1" customWidth="1"/>
    <col min="11783" max="11783" width="18.140625" style="3" bestFit="1" customWidth="1"/>
    <col min="11784" max="12032" width="9.140625" style="3"/>
    <col min="12033" max="12033" width="5.42578125" style="3" bestFit="1" customWidth="1"/>
    <col min="12034" max="12034" width="67" style="3" bestFit="1" customWidth="1"/>
    <col min="12035" max="12035" width="13.140625" style="3" bestFit="1" customWidth="1"/>
    <col min="12036" max="12036" width="27.42578125" style="3" bestFit="1" customWidth="1"/>
    <col min="12037" max="12037" width="13.7109375" style="3" bestFit="1" customWidth="1"/>
    <col min="12038" max="12038" width="10.5703125" style="3" bestFit="1" customWidth="1"/>
    <col min="12039" max="12039" width="18.140625" style="3" bestFit="1" customWidth="1"/>
    <col min="12040" max="12288" width="9.140625" style="3"/>
    <col min="12289" max="12289" width="5.42578125" style="3" bestFit="1" customWidth="1"/>
    <col min="12290" max="12290" width="67" style="3" bestFit="1" customWidth="1"/>
    <col min="12291" max="12291" width="13.140625" style="3" bestFit="1" customWidth="1"/>
    <col min="12292" max="12292" width="27.42578125" style="3" bestFit="1" customWidth="1"/>
    <col min="12293" max="12293" width="13.7109375" style="3" bestFit="1" customWidth="1"/>
    <col min="12294" max="12294" width="10.5703125" style="3" bestFit="1" customWidth="1"/>
    <col min="12295" max="12295" width="18.140625" style="3" bestFit="1" customWidth="1"/>
    <col min="12296" max="12544" width="9.140625" style="3"/>
    <col min="12545" max="12545" width="5.42578125" style="3" bestFit="1" customWidth="1"/>
    <col min="12546" max="12546" width="67" style="3" bestFit="1" customWidth="1"/>
    <col min="12547" max="12547" width="13.140625" style="3" bestFit="1" customWidth="1"/>
    <col min="12548" max="12548" width="27.42578125" style="3" bestFit="1" customWidth="1"/>
    <col min="12549" max="12549" width="13.7109375" style="3" bestFit="1" customWidth="1"/>
    <col min="12550" max="12550" width="10.5703125" style="3" bestFit="1" customWidth="1"/>
    <col min="12551" max="12551" width="18.140625" style="3" bestFit="1" customWidth="1"/>
    <col min="12552" max="12800" width="9.140625" style="3"/>
    <col min="12801" max="12801" width="5.42578125" style="3" bestFit="1" customWidth="1"/>
    <col min="12802" max="12802" width="67" style="3" bestFit="1" customWidth="1"/>
    <col min="12803" max="12803" width="13.140625" style="3" bestFit="1" customWidth="1"/>
    <col min="12804" max="12804" width="27.42578125" style="3" bestFit="1" customWidth="1"/>
    <col min="12805" max="12805" width="13.7109375" style="3" bestFit="1" customWidth="1"/>
    <col min="12806" max="12806" width="10.5703125" style="3" bestFit="1" customWidth="1"/>
    <col min="12807" max="12807" width="18.140625" style="3" bestFit="1" customWidth="1"/>
    <col min="12808" max="13056" width="9.140625" style="3"/>
    <col min="13057" max="13057" width="5.42578125" style="3" bestFit="1" customWidth="1"/>
    <col min="13058" max="13058" width="67" style="3" bestFit="1" customWidth="1"/>
    <col min="13059" max="13059" width="13.140625" style="3" bestFit="1" customWidth="1"/>
    <col min="13060" max="13060" width="27.42578125" style="3" bestFit="1" customWidth="1"/>
    <col min="13061" max="13061" width="13.7109375" style="3" bestFit="1" customWidth="1"/>
    <col min="13062" max="13062" width="10.5703125" style="3" bestFit="1" customWidth="1"/>
    <col min="13063" max="13063" width="18.140625" style="3" bestFit="1" customWidth="1"/>
    <col min="13064" max="13312" width="9.140625" style="3"/>
    <col min="13313" max="13313" width="5.42578125" style="3" bestFit="1" customWidth="1"/>
    <col min="13314" max="13314" width="67" style="3" bestFit="1" customWidth="1"/>
    <col min="13315" max="13315" width="13.140625" style="3" bestFit="1" customWidth="1"/>
    <col min="13316" max="13316" width="27.42578125" style="3" bestFit="1" customWidth="1"/>
    <col min="13317" max="13317" width="13.7109375" style="3" bestFit="1" customWidth="1"/>
    <col min="13318" max="13318" width="10.5703125" style="3" bestFit="1" customWidth="1"/>
    <col min="13319" max="13319" width="18.140625" style="3" bestFit="1" customWidth="1"/>
    <col min="13320" max="13568" width="9.140625" style="3"/>
    <col min="13569" max="13569" width="5.42578125" style="3" bestFit="1" customWidth="1"/>
    <col min="13570" max="13570" width="67" style="3" bestFit="1" customWidth="1"/>
    <col min="13571" max="13571" width="13.140625" style="3" bestFit="1" customWidth="1"/>
    <col min="13572" max="13572" width="27.42578125" style="3" bestFit="1" customWidth="1"/>
    <col min="13573" max="13573" width="13.7109375" style="3" bestFit="1" customWidth="1"/>
    <col min="13574" max="13574" width="10.5703125" style="3" bestFit="1" customWidth="1"/>
    <col min="13575" max="13575" width="18.140625" style="3" bestFit="1" customWidth="1"/>
    <col min="13576" max="13824" width="9.140625" style="3"/>
    <col min="13825" max="13825" width="5.42578125" style="3" bestFit="1" customWidth="1"/>
    <col min="13826" max="13826" width="67" style="3" bestFit="1" customWidth="1"/>
    <col min="13827" max="13827" width="13.140625" style="3" bestFit="1" customWidth="1"/>
    <col min="13828" max="13828" width="27.42578125" style="3" bestFit="1" customWidth="1"/>
    <col min="13829" max="13829" width="13.7109375" style="3" bestFit="1" customWidth="1"/>
    <col min="13830" max="13830" width="10.5703125" style="3" bestFit="1" customWidth="1"/>
    <col min="13831" max="13831" width="18.140625" style="3" bestFit="1" customWidth="1"/>
    <col min="13832" max="14080" width="9.140625" style="3"/>
    <col min="14081" max="14081" width="5.42578125" style="3" bestFit="1" customWidth="1"/>
    <col min="14082" max="14082" width="67" style="3" bestFit="1" customWidth="1"/>
    <col min="14083" max="14083" width="13.140625" style="3" bestFit="1" customWidth="1"/>
    <col min="14084" max="14084" width="27.42578125" style="3" bestFit="1" customWidth="1"/>
    <col min="14085" max="14085" width="13.7109375" style="3" bestFit="1" customWidth="1"/>
    <col min="14086" max="14086" width="10.5703125" style="3" bestFit="1" customWidth="1"/>
    <col min="14087" max="14087" width="18.140625" style="3" bestFit="1" customWidth="1"/>
    <col min="14088" max="14336" width="9.140625" style="3"/>
    <col min="14337" max="14337" width="5.42578125" style="3" bestFit="1" customWidth="1"/>
    <col min="14338" max="14338" width="67" style="3" bestFit="1" customWidth="1"/>
    <col min="14339" max="14339" width="13.140625" style="3" bestFit="1" customWidth="1"/>
    <col min="14340" max="14340" width="27.42578125" style="3" bestFit="1" customWidth="1"/>
    <col min="14341" max="14341" width="13.7109375" style="3" bestFit="1" customWidth="1"/>
    <col min="14342" max="14342" width="10.5703125" style="3" bestFit="1" customWidth="1"/>
    <col min="14343" max="14343" width="18.140625" style="3" bestFit="1" customWidth="1"/>
    <col min="14344" max="14592" width="9.140625" style="3"/>
    <col min="14593" max="14593" width="5.42578125" style="3" bestFit="1" customWidth="1"/>
    <col min="14594" max="14594" width="67" style="3" bestFit="1" customWidth="1"/>
    <col min="14595" max="14595" width="13.140625" style="3" bestFit="1" customWidth="1"/>
    <col min="14596" max="14596" width="27.42578125" style="3" bestFit="1" customWidth="1"/>
    <col min="14597" max="14597" width="13.7109375" style="3" bestFit="1" customWidth="1"/>
    <col min="14598" max="14598" width="10.5703125" style="3" bestFit="1" customWidth="1"/>
    <col min="14599" max="14599" width="18.140625" style="3" bestFit="1" customWidth="1"/>
    <col min="14600" max="14848" width="9.140625" style="3"/>
    <col min="14849" max="14849" width="5.42578125" style="3" bestFit="1" customWidth="1"/>
    <col min="14850" max="14850" width="67" style="3" bestFit="1" customWidth="1"/>
    <col min="14851" max="14851" width="13.140625" style="3" bestFit="1" customWidth="1"/>
    <col min="14852" max="14852" width="27.42578125" style="3" bestFit="1" customWidth="1"/>
    <col min="14853" max="14853" width="13.7109375" style="3" bestFit="1" customWidth="1"/>
    <col min="14854" max="14854" width="10.5703125" style="3" bestFit="1" customWidth="1"/>
    <col min="14855" max="14855" width="18.140625" style="3" bestFit="1" customWidth="1"/>
    <col min="14856" max="15104" width="9.140625" style="3"/>
    <col min="15105" max="15105" width="5.42578125" style="3" bestFit="1" customWidth="1"/>
    <col min="15106" max="15106" width="67" style="3" bestFit="1" customWidth="1"/>
    <col min="15107" max="15107" width="13.140625" style="3" bestFit="1" customWidth="1"/>
    <col min="15108" max="15108" width="27.42578125" style="3" bestFit="1" customWidth="1"/>
    <col min="15109" max="15109" width="13.7109375" style="3" bestFit="1" customWidth="1"/>
    <col min="15110" max="15110" width="10.5703125" style="3" bestFit="1" customWidth="1"/>
    <col min="15111" max="15111" width="18.140625" style="3" bestFit="1" customWidth="1"/>
    <col min="15112" max="15360" width="9.140625" style="3"/>
    <col min="15361" max="15361" width="5.42578125" style="3" bestFit="1" customWidth="1"/>
    <col min="15362" max="15362" width="67" style="3" bestFit="1" customWidth="1"/>
    <col min="15363" max="15363" width="13.140625" style="3" bestFit="1" customWidth="1"/>
    <col min="15364" max="15364" width="27.42578125" style="3" bestFit="1" customWidth="1"/>
    <col min="15365" max="15365" width="13.7109375" style="3" bestFit="1" customWidth="1"/>
    <col min="15366" max="15366" width="10.5703125" style="3" bestFit="1" customWidth="1"/>
    <col min="15367" max="15367" width="18.140625" style="3" bestFit="1" customWidth="1"/>
    <col min="15368" max="15616" width="9.140625" style="3"/>
    <col min="15617" max="15617" width="5.42578125" style="3" bestFit="1" customWidth="1"/>
    <col min="15618" max="15618" width="67" style="3" bestFit="1" customWidth="1"/>
    <col min="15619" max="15619" width="13.140625" style="3" bestFit="1" customWidth="1"/>
    <col min="15620" max="15620" width="27.42578125" style="3" bestFit="1" customWidth="1"/>
    <col min="15621" max="15621" width="13.7109375" style="3" bestFit="1" customWidth="1"/>
    <col min="15622" max="15622" width="10.5703125" style="3" bestFit="1" customWidth="1"/>
    <col min="15623" max="15623" width="18.140625" style="3" bestFit="1" customWidth="1"/>
    <col min="15624" max="15872" width="9.140625" style="3"/>
    <col min="15873" max="15873" width="5.42578125" style="3" bestFit="1" customWidth="1"/>
    <col min="15874" max="15874" width="67" style="3" bestFit="1" customWidth="1"/>
    <col min="15875" max="15875" width="13.140625" style="3" bestFit="1" customWidth="1"/>
    <col min="15876" max="15876" width="27.42578125" style="3" bestFit="1" customWidth="1"/>
    <col min="15877" max="15877" width="13.7109375" style="3" bestFit="1" customWidth="1"/>
    <col min="15878" max="15878" width="10.5703125" style="3" bestFit="1" customWidth="1"/>
    <col min="15879" max="15879" width="18.140625" style="3" bestFit="1" customWidth="1"/>
    <col min="15880" max="16128" width="9.140625" style="3"/>
    <col min="16129" max="16129" width="5.42578125" style="3" bestFit="1" customWidth="1"/>
    <col min="16130" max="16130" width="67" style="3" bestFit="1" customWidth="1"/>
    <col min="16131" max="16131" width="13.140625" style="3" bestFit="1" customWidth="1"/>
    <col min="16132" max="16132" width="27.42578125" style="3" bestFit="1" customWidth="1"/>
    <col min="16133" max="16133" width="13.7109375" style="3" bestFit="1" customWidth="1"/>
    <col min="16134" max="16134" width="10.5703125" style="3" bestFit="1" customWidth="1"/>
    <col min="16135" max="16135" width="18.140625" style="3" bestFit="1" customWidth="1"/>
    <col min="16136" max="16384" width="9.140625" style="3"/>
  </cols>
  <sheetData>
    <row r="1" spans="1:9">
      <c r="A1" s="1" t="s">
        <v>0</v>
      </c>
      <c r="B1" s="263" t="s">
        <v>1681</v>
      </c>
      <c r="C1" s="263"/>
      <c r="D1" s="263"/>
      <c r="E1" s="263"/>
    </row>
    <row r="2" spans="1:9" ht="13.5" thickBot="1"/>
    <row r="3" spans="1:9" ht="15">
      <c r="B3" s="69" t="s">
        <v>2489</v>
      </c>
      <c r="C3" s="282"/>
    </row>
    <row r="4" spans="1:9" ht="30">
      <c r="B4" s="71" t="s">
        <v>2490</v>
      </c>
      <c r="C4" s="283"/>
    </row>
    <row r="5" spans="1:9" ht="15">
      <c r="B5" s="71"/>
      <c r="C5" s="283"/>
    </row>
    <row r="6" spans="1:9" ht="15">
      <c r="B6" s="71" t="s">
        <v>2381</v>
      </c>
      <c r="C6" s="283"/>
    </row>
    <row r="7" spans="1:9" ht="15">
      <c r="B7" s="71" t="s">
        <v>2398</v>
      </c>
      <c r="C7" s="283"/>
    </row>
    <row r="8" spans="1:9" ht="30.75" thickBot="1">
      <c r="B8" s="72" t="s">
        <v>2491</v>
      </c>
      <c r="C8" s="284"/>
    </row>
    <row r="10" spans="1:9">
      <c r="B10" s="3" t="s">
        <v>2</v>
      </c>
    </row>
    <row r="12" spans="1:9">
      <c r="B12" s="5" t="s">
        <v>3</v>
      </c>
      <c r="C12" s="15" t="s">
        <v>4</v>
      </c>
      <c r="D12" s="5" t="s">
        <v>5</v>
      </c>
      <c r="E12" s="5" t="s">
        <v>6</v>
      </c>
      <c r="F12" s="7" t="s">
        <v>7</v>
      </c>
      <c r="G12" s="7" t="s">
        <v>8</v>
      </c>
      <c r="H12" s="7" t="s">
        <v>9</v>
      </c>
      <c r="I12" s="8" t="s">
        <v>10</v>
      </c>
    </row>
    <row r="13" spans="1:9">
      <c r="B13" s="8" t="s">
        <v>11</v>
      </c>
    </row>
    <row r="14" spans="1:9">
      <c r="B14" s="8" t="s">
        <v>12</v>
      </c>
    </row>
    <row r="15" spans="1:9">
      <c r="B15" s="3" t="s">
        <v>1569</v>
      </c>
      <c r="C15" s="14" t="s">
        <v>13</v>
      </c>
      <c r="D15" s="3" t="s">
        <v>28</v>
      </c>
      <c r="E15" s="3" t="s">
        <v>34</v>
      </c>
      <c r="F15" s="2">
        <v>4920000</v>
      </c>
      <c r="G15" s="2">
        <v>10029.42</v>
      </c>
      <c r="H15" s="2">
        <v>8.64</v>
      </c>
    </row>
    <row r="16" spans="1:9">
      <c r="B16" s="3" t="s">
        <v>1561</v>
      </c>
      <c r="C16" s="14" t="s">
        <v>13</v>
      </c>
      <c r="D16" s="3" t="s">
        <v>28</v>
      </c>
      <c r="E16" s="3" t="s">
        <v>36</v>
      </c>
      <c r="F16" s="2">
        <v>467000</v>
      </c>
      <c r="G16" s="2">
        <v>9956.67</v>
      </c>
      <c r="H16" s="2">
        <v>8.58</v>
      </c>
    </row>
    <row r="17" spans="2:8">
      <c r="B17" s="3" t="s">
        <v>2030</v>
      </c>
      <c r="C17" s="14" t="s">
        <v>13</v>
      </c>
      <c r="D17" s="3" t="s">
        <v>28</v>
      </c>
      <c r="E17" s="3" t="s">
        <v>285</v>
      </c>
      <c r="F17" s="2">
        <v>1560000</v>
      </c>
      <c r="G17" s="2">
        <v>7848.36</v>
      </c>
      <c r="H17" s="2">
        <v>6.76</v>
      </c>
    </row>
    <row r="18" spans="2:8">
      <c r="B18" s="3" t="s">
        <v>1557</v>
      </c>
      <c r="C18" s="14" t="s">
        <v>13</v>
      </c>
      <c r="D18" s="3" t="s">
        <v>28</v>
      </c>
      <c r="E18" s="3" t="s">
        <v>201</v>
      </c>
      <c r="F18" s="2">
        <v>1240000</v>
      </c>
      <c r="G18" s="2">
        <v>7553.46</v>
      </c>
      <c r="H18" s="2">
        <v>6.51</v>
      </c>
    </row>
    <row r="19" spans="2:8">
      <c r="B19" s="3" t="s">
        <v>1554</v>
      </c>
      <c r="C19" s="14" t="s">
        <v>13</v>
      </c>
      <c r="D19" s="3" t="s">
        <v>215</v>
      </c>
      <c r="E19" s="3" t="s">
        <v>275</v>
      </c>
      <c r="F19" s="2">
        <v>497500</v>
      </c>
      <c r="G19" s="2">
        <v>6999.33</v>
      </c>
      <c r="H19" s="2">
        <v>6.03</v>
      </c>
    </row>
    <row r="20" spans="2:8">
      <c r="B20" s="3" t="s">
        <v>1560</v>
      </c>
      <c r="C20" s="14" t="s">
        <v>13</v>
      </c>
      <c r="D20" s="3" t="s">
        <v>28</v>
      </c>
      <c r="E20" s="3" t="s">
        <v>1559</v>
      </c>
      <c r="F20" s="2">
        <v>199000</v>
      </c>
      <c r="G20" s="2">
        <v>5959.85</v>
      </c>
      <c r="H20" s="2">
        <v>5.14</v>
      </c>
    </row>
    <row r="21" spans="2:8">
      <c r="B21" s="3" t="s">
        <v>1552</v>
      </c>
      <c r="C21" s="14" t="s">
        <v>13</v>
      </c>
      <c r="D21" s="3" t="s">
        <v>215</v>
      </c>
      <c r="E21" s="3" t="s">
        <v>311</v>
      </c>
      <c r="F21" s="2">
        <v>542000</v>
      </c>
      <c r="G21" s="2">
        <v>5518.37</v>
      </c>
      <c r="H21" s="2">
        <v>4.75</v>
      </c>
    </row>
    <row r="22" spans="2:8">
      <c r="B22" s="3" t="s">
        <v>2016</v>
      </c>
      <c r="C22" s="14" t="s">
        <v>13</v>
      </c>
      <c r="D22" s="3" t="s">
        <v>28</v>
      </c>
      <c r="E22" s="3" t="s">
        <v>273</v>
      </c>
      <c r="F22" s="2">
        <v>217500</v>
      </c>
      <c r="G22" s="2">
        <v>4952.91</v>
      </c>
      <c r="H22" s="2">
        <v>4.2699999999999996</v>
      </c>
    </row>
    <row r="23" spans="2:8">
      <c r="B23" s="3" t="s">
        <v>1543</v>
      </c>
      <c r="C23" s="14" t="s">
        <v>13</v>
      </c>
      <c r="D23" s="3" t="s">
        <v>28</v>
      </c>
      <c r="E23" s="3" t="s">
        <v>1542</v>
      </c>
      <c r="F23" s="2">
        <v>883000</v>
      </c>
      <c r="G23" s="2">
        <v>4935.53</v>
      </c>
      <c r="H23" s="2">
        <v>4.25</v>
      </c>
    </row>
    <row r="24" spans="2:8">
      <c r="B24" s="3" t="s">
        <v>1550</v>
      </c>
      <c r="C24" s="14" t="s">
        <v>13</v>
      </c>
      <c r="D24" s="3" t="s">
        <v>28</v>
      </c>
      <c r="E24" s="3" t="s">
        <v>1549</v>
      </c>
      <c r="F24" s="2">
        <v>770000</v>
      </c>
      <c r="G24" s="2">
        <v>4386.3100000000004</v>
      </c>
      <c r="H24" s="2">
        <v>3.78</v>
      </c>
    </row>
    <row r="25" spans="2:8">
      <c r="B25" s="3" t="s">
        <v>2050</v>
      </c>
      <c r="C25" s="14" t="s">
        <v>13</v>
      </c>
      <c r="D25" s="3" t="s">
        <v>28</v>
      </c>
      <c r="E25" s="3" t="s">
        <v>307</v>
      </c>
      <c r="F25" s="2">
        <v>26900</v>
      </c>
      <c r="G25" s="2">
        <v>4331.33</v>
      </c>
      <c r="H25" s="2">
        <v>3.73</v>
      </c>
    </row>
    <row r="26" spans="2:8">
      <c r="B26" s="3" t="s">
        <v>2283</v>
      </c>
      <c r="C26" s="14" t="s">
        <v>13</v>
      </c>
      <c r="D26" s="3" t="s">
        <v>218</v>
      </c>
      <c r="E26" s="3" t="s">
        <v>1584</v>
      </c>
      <c r="F26" s="2">
        <v>516000</v>
      </c>
      <c r="G26" s="2">
        <v>4172.63</v>
      </c>
      <c r="H26" s="2">
        <v>3.6</v>
      </c>
    </row>
    <row r="27" spans="2:8">
      <c r="B27" s="3" t="s">
        <v>1565</v>
      </c>
      <c r="C27" s="14" t="s">
        <v>13</v>
      </c>
      <c r="D27" s="3" t="s">
        <v>215</v>
      </c>
      <c r="E27" s="3" t="s">
        <v>1564</v>
      </c>
      <c r="F27" s="2">
        <v>20700</v>
      </c>
      <c r="G27" s="2">
        <v>4108.72</v>
      </c>
      <c r="H27" s="2">
        <v>3.54</v>
      </c>
    </row>
    <row r="28" spans="2:8">
      <c r="B28" s="3" t="s">
        <v>1528</v>
      </c>
      <c r="C28" s="14" t="s">
        <v>13</v>
      </c>
      <c r="D28" s="3" t="s">
        <v>37</v>
      </c>
      <c r="E28" s="3" t="s">
        <v>53</v>
      </c>
      <c r="F28" s="2">
        <v>52000</v>
      </c>
      <c r="G28" s="2">
        <v>3570.4</v>
      </c>
      <c r="H28" s="2">
        <v>3.08</v>
      </c>
    </row>
    <row r="29" spans="2:8">
      <c r="B29" s="3" t="s">
        <v>1546</v>
      </c>
      <c r="C29" s="14" t="s">
        <v>13</v>
      </c>
      <c r="D29" s="3" t="s">
        <v>54</v>
      </c>
      <c r="E29" s="3" t="s">
        <v>346</v>
      </c>
      <c r="F29" s="2">
        <v>3300</v>
      </c>
      <c r="G29" s="2">
        <v>2788.44</v>
      </c>
      <c r="H29" s="2">
        <v>2.4</v>
      </c>
    </row>
    <row r="30" spans="2:8">
      <c r="B30" s="3" t="s">
        <v>2325</v>
      </c>
      <c r="C30" s="14" t="s">
        <v>13</v>
      </c>
      <c r="D30" s="3" t="s">
        <v>215</v>
      </c>
      <c r="E30" s="3" t="s">
        <v>1587</v>
      </c>
      <c r="F30" s="2">
        <v>105500</v>
      </c>
      <c r="G30" s="2">
        <v>2544.92</v>
      </c>
      <c r="H30" s="2">
        <v>2.19</v>
      </c>
    </row>
    <row r="31" spans="2:8">
      <c r="B31" s="3" t="s">
        <v>1586</v>
      </c>
      <c r="C31" s="14" t="s">
        <v>13</v>
      </c>
      <c r="D31" s="3" t="s">
        <v>37</v>
      </c>
      <c r="E31" s="3" t="s">
        <v>1585</v>
      </c>
      <c r="F31" s="2">
        <v>1900000</v>
      </c>
      <c r="G31" s="2">
        <v>2445.3000000000002</v>
      </c>
      <c r="H31" s="2">
        <v>2.11</v>
      </c>
    </row>
    <row r="32" spans="2:8">
      <c r="B32" s="3" t="s">
        <v>2223</v>
      </c>
      <c r="C32" s="14" t="s">
        <v>13</v>
      </c>
      <c r="D32" s="3" t="s">
        <v>215</v>
      </c>
      <c r="E32" s="3" t="s">
        <v>216</v>
      </c>
      <c r="F32" s="2">
        <v>615000</v>
      </c>
      <c r="G32" s="2">
        <v>2368.67</v>
      </c>
      <c r="H32" s="2">
        <v>2.04</v>
      </c>
    </row>
    <row r="33" spans="2:8">
      <c r="B33" s="3" t="s">
        <v>2062</v>
      </c>
      <c r="C33" s="14" t="s">
        <v>13</v>
      </c>
      <c r="D33" s="3" t="s">
        <v>37</v>
      </c>
      <c r="E33" s="3" t="s">
        <v>321</v>
      </c>
      <c r="F33" s="2">
        <v>178000</v>
      </c>
      <c r="G33" s="2">
        <v>2333.4</v>
      </c>
      <c r="H33" s="2">
        <v>2.0099999999999998</v>
      </c>
    </row>
    <row r="34" spans="2:8">
      <c r="B34" s="3" t="s">
        <v>2326</v>
      </c>
      <c r="C34" s="14" t="s">
        <v>13</v>
      </c>
      <c r="D34" s="3" t="s">
        <v>215</v>
      </c>
      <c r="E34" s="3" t="s">
        <v>1604</v>
      </c>
      <c r="F34" s="2">
        <v>1282500</v>
      </c>
      <c r="G34" s="2">
        <v>2284.77</v>
      </c>
      <c r="H34" s="2">
        <v>1.97</v>
      </c>
    </row>
    <row r="35" spans="2:8">
      <c r="B35" s="3" t="s">
        <v>2068</v>
      </c>
      <c r="C35" s="14" t="s">
        <v>13</v>
      </c>
      <c r="D35" s="3" t="s">
        <v>215</v>
      </c>
      <c r="E35" s="3" t="s">
        <v>328</v>
      </c>
      <c r="F35" s="2">
        <v>200000</v>
      </c>
      <c r="G35" s="2">
        <v>2211.1</v>
      </c>
      <c r="H35" s="2">
        <v>1.91</v>
      </c>
    </row>
    <row r="36" spans="2:8">
      <c r="B36" s="3" t="s">
        <v>1518</v>
      </c>
      <c r="C36" s="14" t="s">
        <v>13</v>
      </c>
      <c r="D36" s="3" t="s">
        <v>37</v>
      </c>
      <c r="E36" s="3" t="s">
        <v>279</v>
      </c>
      <c r="F36" s="2">
        <v>83000</v>
      </c>
      <c r="G36" s="2">
        <v>2073.84</v>
      </c>
      <c r="H36" s="2">
        <v>1.79</v>
      </c>
    </row>
    <row r="37" spans="2:8">
      <c r="B37" s="3" t="s">
        <v>2221</v>
      </c>
      <c r="C37" s="14" t="s">
        <v>13</v>
      </c>
      <c r="D37" s="3" t="s">
        <v>28</v>
      </c>
      <c r="E37" s="3" t="s">
        <v>29</v>
      </c>
      <c r="F37" s="2">
        <v>196000</v>
      </c>
      <c r="G37" s="2">
        <v>2044.18</v>
      </c>
      <c r="H37" s="2">
        <v>1.76</v>
      </c>
    </row>
    <row r="38" spans="2:8">
      <c r="B38" s="3" t="s">
        <v>2295</v>
      </c>
      <c r="C38" s="14" t="s">
        <v>13</v>
      </c>
      <c r="D38" s="3" t="s">
        <v>215</v>
      </c>
      <c r="E38" s="3" t="s">
        <v>417</v>
      </c>
      <c r="F38" s="2">
        <v>1022500</v>
      </c>
      <c r="G38" s="2">
        <v>1786.82</v>
      </c>
      <c r="H38" s="2">
        <v>1.54</v>
      </c>
    </row>
    <row r="39" spans="2:8">
      <c r="B39" s="3" t="s">
        <v>2327</v>
      </c>
      <c r="C39" s="14" t="s">
        <v>13</v>
      </c>
      <c r="D39" s="3" t="s">
        <v>28</v>
      </c>
      <c r="E39" s="3" t="s">
        <v>1680</v>
      </c>
      <c r="F39" s="2">
        <v>727500</v>
      </c>
      <c r="G39" s="2">
        <v>1663.07</v>
      </c>
      <c r="H39" s="2">
        <v>1.43</v>
      </c>
    </row>
    <row r="40" spans="2:8">
      <c r="B40" s="3" t="s">
        <v>2215</v>
      </c>
      <c r="C40" s="14" t="s">
        <v>13</v>
      </c>
      <c r="D40" s="3" t="s">
        <v>215</v>
      </c>
      <c r="E40" s="3" t="s">
        <v>418</v>
      </c>
      <c r="F40" s="2">
        <v>44000</v>
      </c>
      <c r="G40" s="2">
        <v>1422.39</v>
      </c>
      <c r="H40" s="2">
        <v>1.23</v>
      </c>
    </row>
    <row r="41" spans="2:8">
      <c r="B41" s="3" t="s">
        <v>2307</v>
      </c>
      <c r="C41" s="14" t="s">
        <v>13</v>
      </c>
      <c r="D41" s="3" t="s">
        <v>28</v>
      </c>
      <c r="E41" s="3" t="s">
        <v>1589</v>
      </c>
      <c r="F41" s="2">
        <v>37642</v>
      </c>
      <c r="G41" s="2">
        <v>1291.48</v>
      </c>
      <c r="H41" s="2">
        <v>1.1100000000000001</v>
      </c>
    </row>
    <row r="42" spans="2:8">
      <c r="B42" s="3" t="s">
        <v>2073</v>
      </c>
      <c r="C42" s="14" t="s">
        <v>13</v>
      </c>
      <c r="D42" s="3" t="s">
        <v>28</v>
      </c>
      <c r="E42" s="3" t="s">
        <v>212</v>
      </c>
      <c r="F42" s="2">
        <v>300000</v>
      </c>
      <c r="G42" s="2">
        <v>1192.6500000000001</v>
      </c>
      <c r="H42" s="2">
        <v>1.03</v>
      </c>
    </row>
    <row r="43" spans="2:8">
      <c r="B43" s="3" t="s">
        <v>2075</v>
      </c>
      <c r="C43" s="14" t="s">
        <v>13</v>
      </c>
      <c r="D43" s="3" t="s">
        <v>313</v>
      </c>
      <c r="E43" s="3" t="s">
        <v>332</v>
      </c>
      <c r="F43" s="2">
        <v>237000</v>
      </c>
      <c r="G43" s="2">
        <v>1168.8800000000001</v>
      </c>
      <c r="H43" s="2">
        <v>1.01</v>
      </c>
    </row>
    <row r="44" spans="2:8">
      <c r="B44" s="8" t="s">
        <v>64</v>
      </c>
      <c r="C44" s="16"/>
      <c r="D44" s="8"/>
      <c r="E44" s="8"/>
      <c r="F44" s="10"/>
      <c r="G44" s="10">
        <f>SUM(G12:G43)</f>
        <v>113943.20000000001</v>
      </c>
      <c r="H44" s="10">
        <f>SUM(H12:H43)</f>
        <v>98.19000000000004</v>
      </c>
    </row>
    <row r="45" spans="2:8">
      <c r="B45" s="8" t="s">
        <v>427</v>
      </c>
      <c r="C45" s="16"/>
      <c r="D45" s="8"/>
      <c r="E45" s="8"/>
      <c r="F45" s="10"/>
      <c r="G45" s="10">
        <v>2320.09</v>
      </c>
      <c r="H45" s="10">
        <v>2</v>
      </c>
    </row>
    <row r="46" spans="2:8">
      <c r="B46" s="8" t="s">
        <v>153</v>
      </c>
      <c r="C46" s="16"/>
      <c r="D46" s="8"/>
      <c r="E46" s="8"/>
      <c r="F46" s="10"/>
      <c r="G46" s="10">
        <v>116263.29</v>
      </c>
      <c r="H46" s="10">
        <v>100.18</v>
      </c>
    </row>
    <row r="47" spans="2:8">
      <c r="B47" s="8" t="s">
        <v>154</v>
      </c>
      <c r="C47" s="16"/>
      <c r="D47" s="8"/>
      <c r="E47" s="8"/>
      <c r="F47" s="10"/>
      <c r="G47" s="10">
        <v>-207.81429179999759</v>
      </c>
      <c r="H47" s="10">
        <v>-0.18000000000000682</v>
      </c>
    </row>
    <row r="48" spans="2:8">
      <c r="B48" s="8" t="s">
        <v>155</v>
      </c>
      <c r="C48" s="16"/>
      <c r="D48" s="8"/>
      <c r="E48" s="8"/>
      <c r="F48" s="10"/>
      <c r="G48" s="10">
        <v>116055.4757082</v>
      </c>
      <c r="H48" s="10">
        <v>100</v>
      </c>
    </row>
    <row r="49" spans="2:3">
      <c r="B49" s="8" t="s">
        <v>156</v>
      </c>
    </row>
    <row r="50" spans="2:3">
      <c r="B50" s="8" t="s">
        <v>157</v>
      </c>
    </row>
    <row r="51" spans="2:3">
      <c r="B51" s="8" t="s">
        <v>160</v>
      </c>
    </row>
    <row r="52" spans="2:3">
      <c r="B52" s="8" t="s">
        <v>161</v>
      </c>
    </row>
    <row r="53" spans="2:3">
      <c r="B53" s="8" t="s">
        <v>162</v>
      </c>
    </row>
    <row r="54" spans="2:3">
      <c r="B54" s="8" t="s">
        <v>1679</v>
      </c>
      <c r="C54" s="16"/>
    </row>
    <row r="55" spans="2:3">
      <c r="B55" s="8" t="s">
        <v>1678</v>
      </c>
      <c r="C55" s="16"/>
    </row>
    <row r="56" spans="2:3">
      <c r="B56" s="8" t="s">
        <v>1677</v>
      </c>
      <c r="C56" s="16"/>
    </row>
    <row r="57" spans="2:3">
      <c r="B57" s="8" t="s">
        <v>1676</v>
      </c>
      <c r="C57" s="16"/>
    </row>
    <row r="58" spans="2:3">
      <c r="B58" s="8" t="s">
        <v>1675</v>
      </c>
      <c r="C58" s="16"/>
    </row>
    <row r="59" spans="2:3">
      <c r="B59" s="8" t="s">
        <v>1674</v>
      </c>
      <c r="C59" s="16"/>
    </row>
    <row r="60" spans="2:3">
      <c r="B60" s="8" t="s">
        <v>1673</v>
      </c>
      <c r="C60" s="16"/>
    </row>
    <row r="61" spans="2:3">
      <c r="B61" s="8" t="s">
        <v>1672</v>
      </c>
      <c r="C61" s="16"/>
    </row>
    <row r="62" spans="2:3">
      <c r="B62" s="8" t="s">
        <v>2364</v>
      </c>
      <c r="C62" s="16"/>
    </row>
    <row r="63" spans="2:3">
      <c r="B63" s="8" t="s">
        <v>175</v>
      </c>
    </row>
    <row r="64" spans="2:3">
      <c r="B64" s="8" t="s">
        <v>176</v>
      </c>
    </row>
  </sheetData>
  <mergeCells count="2">
    <mergeCell ref="B1:E1"/>
    <mergeCell ref="C3:C8"/>
  </mergeCells>
  <hyperlinks>
    <hyperlink ref="A1" location="Index!A1" display="Index" xr:uid="{E2036A36-4A3F-46A8-918C-3D82B8306967}"/>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13D8D-AA72-4128-A9E4-7B9CFE5E8D28}">
  <dimension ref="A1:I57"/>
  <sheetViews>
    <sheetView workbookViewId="0">
      <selection activeCell="B1" sqref="B1:E1"/>
    </sheetView>
  </sheetViews>
  <sheetFormatPr defaultRowHeight="12.75"/>
  <cols>
    <col min="1" max="1" width="5.42578125" style="3" bestFit="1" customWidth="1"/>
    <col min="2" max="2" width="67" style="3" bestFit="1" customWidth="1"/>
    <col min="3" max="3" width="18.85546875" style="14" customWidth="1"/>
    <col min="4" max="4" width="23.7109375" style="3" bestFit="1" customWidth="1"/>
    <col min="5" max="5" width="13.5703125" style="3" bestFit="1" customWidth="1"/>
    <col min="6" max="6" width="10.28515625" style="2" bestFit="1" customWidth="1"/>
    <col min="7" max="7" width="18.140625" style="2" bestFit="1" customWidth="1"/>
    <col min="8" max="8" width="9.140625" style="2"/>
    <col min="9" max="256" width="9.140625" style="3"/>
    <col min="257" max="257" width="5.42578125" style="3" bestFit="1" customWidth="1"/>
    <col min="258" max="258" width="67" style="3" bestFit="1" customWidth="1"/>
    <col min="259" max="259" width="13.140625" style="3" bestFit="1" customWidth="1"/>
    <col min="260" max="260" width="23.7109375" style="3" bestFit="1" customWidth="1"/>
    <col min="261" max="261" width="13.5703125" style="3" bestFit="1" customWidth="1"/>
    <col min="262" max="262" width="10.28515625" style="3" bestFit="1" customWidth="1"/>
    <col min="263" max="263" width="18.140625" style="3" bestFit="1" customWidth="1"/>
    <col min="264" max="512" width="9.140625" style="3"/>
    <col min="513" max="513" width="5.42578125" style="3" bestFit="1" customWidth="1"/>
    <col min="514" max="514" width="67" style="3" bestFit="1" customWidth="1"/>
    <col min="515" max="515" width="13.140625" style="3" bestFit="1" customWidth="1"/>
    <col min="516" max="516" width="23.7109375" style="3" bestFit="1" customWidth="1"/>
    <col min="517" max="517" width="13.5703125" style="3" bestFit="1" customWidth="1"/>
    <col min="518" max="518" width="10.28515625" style="3" bestFit="1" customWidth="1"/>
    <col min="519" max="519" width="18.140625" style="3" bestFit="1" customWidth="1"/>
    <col min="520" max="768" width="9.140625" style="3"/>
    <col min="769" max="769" width="5.42578125" style="3" bestFit="1" customWidth="1"/>
    <col min="770" max="770" width="67" style="3" bestFit="1" customWidth="1"/>
    <col min="771" max="771" width="13.140625" style="3" bestFit="1" customWidth="1"/>
    <col min="772" max="772" width="23.7109375" style="3" bestFit="1" customWidth="1"/>
    <col min="773" max="773" width="13.5703125" style="3" bestFit="1" customWidth="1"/>
    <col min="774" max="774" width="10.28515625" style="3" bestFit="1" customWidth="1"/>
    <col min="775" max="775" width="18.140625" style="3" bestFit="1" customWidth="1"/>
    <col min="776" max="1024" width="9.140625" style="3"/>
    <col min="1025" max="1025" width="5.42578125" style="3" bestFit="1" customWidth="1"/>
    <col min="1026" max="1026" width="67" style="3" bestFit="1" customWidth="1"/>
    <col min="1027" max="1027" width="13.140625" style="3" bestFit="1" customWidth="1"/>
    <col min="1028" max="1028" width="23.7109375" style="3" bestFit="1" customWidth="1"/>
    <col min="1029" max="1029" width="13.5703125" style="3" bestFit="1" customWidth="1"/>
    <col min="1030" max="1030" width="10.28515625" style="3" bestFit="1" customWidth="1"/>
    <col min="1031" max="1031" width="18.140625" style="3" bestFit="1" customWidth="1"/>
    <col min="1032" max="1280" width="9.140625" style="3"/>
    <col min="1281" max="1281" width="5.42578125" style="3" bestFit="1" customWidth="1"/>
    <col min="1282" max="1282" width="67" style="3" bestFit="1" customWidth="1"/>
    <col min="1283" max="1283" width="13.140625" style="3" bestFit="1" customWidth="1"/>
    <col min="1284" max="1284" width="23.7109375" style="3" bestFit="1" customWidth="1"/>
    <col min="1285" max="1285" width="13.5703125" style="3" bestFit="1" customWidth="1"/>
    <col min="1286" max="1286" width="10.28515625" style="3" bestFit="1" customWidth="1"/>
    <col min="1287" max="1287" width="18.140625" style="3" bestFit="1" customWidth="1"/>
    <col min="1288" max="1536" width="9.140625" style="3"/>
    <col min="1537" max="1537" width="5.42578125" style="3" bestFit="1" customWidth="1"/>
    <col min="1538" max="1538" width="67" style="3" bestFit="1" customWidth="1"/>
    <col min="1539" max="1539" width="13.140625" style="3" bestFit="1" customWidth="1"/>
    <col min="1540" max="1540" width="23.7109375" style="3" bestFit="1" customWidth="1"/>
    <col min="1541" max="1541" width="13.5703125" style="3" bestFit="1" customWidth="1"/>
    <col min="1542" max="1542" width="10.28515625" style="3" bestFit="1" customWidth="1"/>
    <col min="1543" max="1543" width="18.140625" style="3" bestFit="1" customWidth="1"/>
    <col min="1544" max="1792" width="9.140625" style="3"/>
    <col min="1793" max="1793" width="5.42578125" style="3" bestFit="1" customWidth="1"/>
    <col min="1794" max="1794" width="67" style="3" bestFit="1" customWidth="1"/>
    <col min="1795" max="1795" width="13.140625" style="3" bestFit="1" customWidth="1"/>
    <col min="1796" max="1796" width="23.7109375" style="3" bestFit="1" customWidth="1"/>
    <col min="1797" max="1797" width="13.5703125" style="3" bestFit="1" customWidth="1"/>
    <col min="1798" max="1798" width="10.28515625" style="3" bestFit="1" customWidth="1"/>
    <col min="1799" max="1799" width="18.140625" style="3" bestFit="1" customWidth="1"/>
    <col min="1800" max="2048" width="9.140625" style="3"/>
    <col min="2049" max="2049" width="5.42578125" style="3" bestFit="1" customWidth="1"/>
    <col min="2050" max="2050" width="67" style="3" bestFit="1" customWidth="1"/>
    <col min="2051" max="2051" width="13.140625" style="3" bestFit="1" customWidth="1"/>
    <col min="2052" max="2052" width="23.7109375" style="3" bestFit="1" customWidth="1"/>
    <col min="2053" max="2053" width="13.5703125" style="3" bestFit="1" customWidth="1"/>
    <col min="2054" max="2054" width="10.28515625" style="3" bestFit="1" customWidth="1"/>
    <col min="2055" max="2055" width="18.140625" style="3" bestFit="1" customWidth="1"/>
    <col min="2056" max="2304" width="9.140625" style="3"/>
    <col min="2305" max="2305" width="5.42578125" style="3" bestFit="1" customWidth="1"/>
    <col min="2306" max="2306" width="67" style="3" bestFit="1" customWidth="1"/>
    <col min="2307" max="2307" width="13.140625" style="3" bestFit="1" customWidth="1"/>
    <col min="2308" max="2308" width="23.7109375" style="3" bestFit="1" customWidth="1"/>
    <col min="2309" max="2309" width="13.5703125" style="3" bestFit="1" customWidth="1"/>
    <col min="2310" max="2310" width="10.28515625" style="3" bestFit="1" customWidth="1"/>
    <col min="2311" max="2311" width="18.140625" style="3" bestFit="1" customWidth="1"/>
    <col min="2312" max="2560" width="9.140625" style="3"/>
    <col min="2561" max="2561" width="5.42578125" style="3" bestFit="1" customWidth="1"/>
    <col min="2562" max="2562" width="67" style="3" bestFit="1" customWidth="1"/>
    <col min="2563" max="2563" width="13.140625" style="3" bestFit="1" customWidth="1"/>
    <col min="2564" max="2564" width="23.7109375" style="3" bestFit="1" customWidth="1"/>
    <col min="2565" max="2565" width="13.5703125" style="3" bestFit="1" customWidth="1"/>
    <col min="2566" max="2566" width="10.28515625" style="3" bestFit="1" customWidth="1"/>
    <col min="2567" max="2567" width="18.140625" style="3" bestFit="1" customWidth="1"/>
    <col min="2568" max="2816" width="9.140625" style="3"/>
    <col min="2817" max="2817" width="5.42578125" style="3" bestFit="1" customWidth="1"/>
    <col min="2818" max="2818" width="67" style="3" bestFit="1" customWidth="1"/>
    <col min="2819" max="2819" width="13.140625" style="3" bestFit="1" customWidth="1"/>
    <col min="2820" max="2820" width="23.7109375" style="3" bestFit="1" customWidth="1"/>
    <col min="2821" max="2821" width="13.5703125" style="3" bestFit="1" customWidth="1"/>
    <col min="2822" max="2822" width="10.28515625" style="3" bestFit="1" customWidth="1"/>
    <col min="2823" max="2823" width="18.140625" style="3" bestFit="1" customWidth="1"/>
    <col min="2824" max="3072" width="9.140625" style="3"/>
    <col min="3073" max="3073" width="5.42578125" style="3" bestFit="1" customWidth="1"/>
    <col min="3074" max="3074" width="67" style="3" bestFit="1" customWidth="1"/>
    <col min="3075" max="3075" width="13.140625" style="3" bestFit="1" customWidth="1"/>
    <col min="3076" max="3076" width="23.7109375" style="3" bestFit="1" customWidth="1"/>
    <col min="3077" max="3077" width="13.5703125" style="3" bestFit="1" customWidth="1"/>
    <col min="3078" max="3078" width="10.28515625" style="3" bestFit="1" customWidth="1"/>
    <col min="3079" max="3079" width="18.140625" style="3" bestFit="1" customWidth="1"/>
    <col min="3080" max="3328" width="9.140625" style="3"/>
    <col min="3329" max="3329" width="5.42578125" style="3" bestFit="1" customWidth="1"/>
    <col min="3330" max="3330" width="67" style="3" bestFit="1" customWidth="1"/>
    <col min="3331" max="3331" width="13.140625" style="3" bestFit="1" customWidth="1"/>
    <col min="3332" max="3332" width="23.7109375" style="3" bestFit="1" customWidth="1"/>
    <col min="3333" max="3333" width="13.5703125" style="3" bestFit="1" customWidth="1"/>
    <col min="3334" max="3334" width="10.28515625" style="3" bestFit="1" customWidth="1"/>
    <col min="3335" max="3335" width="18.140625" style="3" bestFit="1" customWidth="1"/>
    <col min="3336" max="3584" width="9.140625" style="3"/>
    <col min="3585" max="3585" width="5.42578125" style="3" bestFit="1" customWidth="1"/>
    <col min="3586" max="3586" width="67" style="3" bestFit="1" customWidth="1"/>
    <col min="3587" max="3587" width="13.140625" style="3" bestFit="1" customWidth="1"/>
    <col min="3588" max="3588" width="23.7109375" style="3" bestFit="1" customWidth="1"/>
    <col min="3589" max="3589" width="13.5703125" style="3" bestFit="1" customWidth="1"/>
    <col min="3590" max="3590" width="10.28515625" style="3" bestFit="1" customWidth="1"/>
    <col min="3591" max="3591" width="18.140625" style="3" bestFit="1" customWidth="1"/>
    <col min="3592" max="3840" width="9.140625" style="3"/>
    <col min="3841" max="3841" width="5.42578125" style="3" bestFit="1" customWidth="1"/>
    <col min="3842" max="3842" width="67" style="3" bestFit="1" customWidth="1"/>
    <col min="3843" max="3843" width="13.140625" style="3" bestFit="1" customWidth="1"/>
    <col min="3844" max="3844" width="23.7109375" style="3" bestFit="1" customWidth="1"/>
    <col min="3845" max="3845" width="13.5703125" style="3" bestFit="1" customWidth="1"/>
    <col min="3846" max="3846" width="10.28515625" style="3" bestFit="1" customWidth="1"/>
    <col min="3847" max="3847" width="18.140625" style="3" bestFit="1" customWidth="1"/>
    <col min="3848" max="4096" width="9.140625" style="3"/>
    <col min="4097" max="4097" width="5.42578125" style="3" bestFit="1" customWidth="1"/>
    <col min="4098" max="4098" width="67" style="3" bestFit="1" customWidth="1"/>
    <col min="4099" max="4099" width="13.140625" style="3" bestFit="1" customWidth="1"/>
    <col min="4100" max="4100" width="23.7109375" style="3" bestFit="1" customWidth="1"/>
    <col min="4101" max="4101" width="13.5703125" style="3" bestFit="1" customWidth="1"/>
    <col min="4102" max="4102" width="10.28515625" style="3" bestFit="1" customWidth="1"/>
    <col min="4103" max="4103" width="18.140625" style="3" bestFit="1" customWidth="1"/>
    <col min="4104" max="4352" width="9.140625" style="3"/>
    <col min="4353" max="4353" width="5.42578125" style="3" bestFit="1" customWidth="1"/>
    <col min="4354" max="4354" width="67" style="3" bestFit="1" customWidth="1"/>
    <col min="4355" max="4355" width="13.140625" style="3" bestFit="1" customWidth="1"/>
    <col min="4356" max="4356" width="23.7109375" style="3" bestFit="1" customWidth="1"/>
    <col min="4357" max="4357" width="13.5703125" style="3" bestFit="1" customWidth="1"/>
    <col min="4358" max="4358" width="10.28515625" style="3" bestFit="1" customWidth="1"/>
    <col min="4359" max="4359" width="18.140625" style="3" bestFit="1" customWidth="1"/>
    <col min="4360" max="4608" width="9.140625" style="3"/>
    <col min="4609" max="4609" width="5.42578125" style="3" bestFit="1" customWidth="1"/>
    <col min="4610" max="4610" width="67" style="3" bestFit="1" customWidth="1"/>
    <col min="4611" max="4611" width="13.140625" style="3" bestFit="1" customWidth="1"/>
    <col min="4612" max="4612" width="23.7109375" style="3" bestFit="1" customWidth="1"/>
    <col min="4613" max="4613" width="13.5703125" style="3" bestFit="1" customWidth="1"/>
    <col min="4614" max="4614" width="10.28515625" style="3" bestFit="1" customWidth="1"/>
    <col min="4615" max="4615" width="18.140625" style="3" bestFit="1" customWidth="1"/>
    <col min="4616" max="4864" width="9.140625" style="3"/>
    <col min="4865" max="4865" width="5.42578125" style="3" bestFit="1" customWidth="1"/>
    <col min="4866" max="4866" width="67" style="3" bestFit="1" customWidth="1"/>
    <col min="4867" max="4867" width="13.140625" style="3" bestFit="1" customWidth="1"/>
    <col min="4868" max="4868" width="23.7109375" style="3" bestFit="1" customWidth="1"/>
    <col min="4869" max="4869" width="13.5703125" style="3" bestFit="1" customWidth="1"/>
    <col min="4870" max="4870" width="10.28515625" style="3" bestFit="1" customWidth="1"/>
    <col min="4871" max="4871" width="18.140625" style="3" bestFit="1" customWidth="1"/>
    <col min="4872" max="5120" width="9.140625" style="3"/>
    <col min="5121" max="5121" width="5.42578125" style="3" bestFit="1" customWidth="1"/>
    <col min="5122" max="5122" width="67" style="3" bestFit="1" customWidth="1"/>
    <col min="5123" max="5123" width="13.140625" style="3" bestFit="1" customWidth="1"/>
    <col min="5124" max="5124" width="23.7109375" style="3" bestFit="1" customWidth="1"/>
    <col min="5125" max="5125" width="13.5703125" style="3" bestFit="1" customWidth="1"/>
    <col min="5126" max="5126" width="10.28515625" style="3" bestFit="1" customWidth="1"/>
    <col min="5127" max="5127" width="18.140625" style="3" bestFit="1" customWidth="1"/>
    <col min="5128" max="5376" width="9.140625" style="3"/>
    <col min="5377" max="5377" width="5.42578125" style="3" bestFit="1" customWidth="1"/>
    <col min="5378" max="5378" width="67" style="3" bestFit="1" customWidth="1"/>
    <col min="5379" max="5379" width="13.140625" style="3" bestFit="1" customWidth="1"/>
    <col min="5380" max="5380" width="23.7109375" style="3" bestFit="1" customWidth="1"/>
    <col min="5381" max="5381" width="13.5703125" style="3" bestFit="1" customWidth="1"/>
    <col min="5382" max="5382" width="10.28515625" style="3" bestFit="1" customWidth="1"/>
    <col min="5383" max="5383" width="18.140625" style="3" bestFit="1" customWidth="1"/>
    <col min="5384" max="5632" width="9.140625" style="3"/>
    <col min="5633" max="5633" width="5.42578125" style="3" bestFit="1" customWidth="1"/>
    <col min="5634" max="5634" width="67" style="3" bestFit="1" customWidth="1"/>
    <col min="5635" max="5635" width="13.140625" style="3" bestFit="1" customWidth="1"/>
    <col min="5636" max="5636" width="23.7109375" style="3" bestFit="1" customWidth="1"/>
    <col min="5637" max="5637" width="13.5703125" style="3" bestFit="1" customWidth="1"/>
    <col min="5638" max="5638" width="10.28515625" style="3" bestFit="1" customWidth="1"/>
    <col min="5639" max="5639" width="18.140625" style="3" bestFit="1" customWidth="1"/>
    <col min="5640" max="5888" width="9.140625" style="3"/>
    <col min="5889" max="5889" width="5.42578125" style="3" bestFit="1" customWidth="1"/>
    <col min="5890" max="5890" width="67" style="3" bestFit="1" customWidth="1"/>
    <col min="5891" max="5891" width="13.140625" style="3" bestFit="1" customWidth="1"/>
    <col min="5892" max="5892" width="23.7109375" style="3" bestFit="1" customWidth="1"/>
    <col min="5893" max="5893" width="13.5703125" style="3" bestFit="1" customWidth="1"/>
    <col min="5894" max="5894" width="10.28515625" style="3" bestFit="1" customWidth="1"/>
    <col min="5895" max="5895" width="18.140625" style="3" bestFit="1" customWidth="1"/>
    <col min="5896" max="6144" width="9.140625" style="3"/>
    <col min="6145" max="6145" width="5.42578125" style="3" bestFit="1" customWidth="1"/>
    <col min="6146" max="6146" width="67" style="3" bestFit="1" customWidth="1"/>
    <col min="6147" max="6147" width="13.140625" style="3" bestFit="1" customWidth="1"/>
    <col min="6148" max="6148" width="23.7109375" style="3" bestFit="1" customWidth="1"/>
    <col min="6149" max="6149" width="13.5703125" style="3" bestFit="1" customWidth="1"/>
    <col min="6150" max="6150" width="10.28515625" style="3" bestFit="1" customWidth="1"/>
    <col min="6151" max="6151" width="18.140625" style="3" bestFit="1" customWidth="1"/>
    <col min="6152" max="6400" width="9.140625" style="3"/>
    <col min="6401" max="6401" width="5.42578125" style="3" bestFit="1" customWidth="1"/>
    <col min="6402" max="6402" width="67" style="3" bestFit="1" customWidth="1"/>
    <col min="6403" max="6403" width="13.140625" style="3" bestFit="1" customWidth="1"/>
    <col min="6404" max="6404" width="23.7109375" style="3" bestFit="1" customWidth="1"/>
    <col min="6405" max="6405" width="13.5703125" style="3" bestFit="1" customWidth="1"/>
    <col min="6406" max="6406" width="10.28515625" style="3" bestFit="1" customWidth="1"/>
    <col min="6407" max="6407" width="18.140625" style="3" bestFit="1" customWidth="1"/>
    <col min="6408" max="6656" width="9.140625" style="3"/>
    <col min="6657" max="6657" width="5.42578125" style="3" bestFit="1" customWidth="1"/>
    <col min="6658" max="6658" width="67" style="3" bestFit="1" customWidth="1"/>
    <col min="6659" max="6659" width="13.140625" style="3" bestFit="1" customWidth="1"/>
    <col min="6660" max="6660" width="23.7109375" style="3" bestFit="1" customWidth="1"/>
    <col min="6661" max="6661" width="13.5703125" style="3" bestFit="1" customWidth="1"/>
    <col min="6662" max="6662" width="10.28515625" style="3" bestFit="1" customWidth="1"/>
    <col min="6663" max="6663" width="18.140625" style="3" bestFit="1" customWidth="1"/>
    <col min="6664" max="6912" width="9.140625" style="3"/>
    <col min="6913" max="6913" width="5.42578125" style="3" bestFit="1" customWidth="1"/>
    <col min="6914" max="6914" width="67" style="3" bestFit="1" customWidth="1"/>
    <col min="6915" max="6915" width="13.140625" style="3" bestFit="1" customWidth="1"/>
    <col min="6916" max="6916" width="23.7109375" style="3" bestFit="1" customWidth="1"/>
    <col min="6917" max="6917" width="13.5703125" style="3" bestFit="1" customWidth="1"/>
    <col min="6918" max="6918" width="10.28515625" style="3" bestFit="1" customWidth="1"/>
    <col min="6919" max="6919" width="18.140625" style="3" bestFit="1" customWidth="1"/>
    <col min="6920" max="7168" width="9.140625" style="3"/>
    <col min="7169" max="7169" width="5.42578125" style="3" bestFit="1" customWidth="1"/>
    <col min="7170" max="7170" width="67" style="3" bestFit="1" customWidth="1"/>
    <col min="7171" max="7171" width="13.140625" style="3" bestFit="1" customWidth="1"/>
    <col min="7172" max="7172" width="23.7109375" style="3" bestFit="1" customWidth="1"/>
    <col min="7173" max="7173" width="13.5703125" style="3" bestFit="1" customWidth="1"/>
    <col min="7174" max="7174" width="10.28515625" style="3" bestFit="1" customWidth="1"/>
    <col min="7175" max="7175" width="18.140625" style="3" bestFit="1" customWidth="1"/>
    <col min="7176" max="7424" width="9.140625" style="3"/>
    <col min="7425" max="7425" width="5.42578125" style="3" bestFit="1" customWidth="1"/>
    <col min="7426" max="7426" width="67" style="3" bestFit="1" customWidth="1"/>
    <col min="7427" max="7427" width="13.140625" style="3" bestFit="1" customWidth="1"/>
    <col min="7428" max="7428" width="23.7109375" style="3" bestFit="1" customWidth="1"/>
    <col min="7429" max="7429" width="13.5703125" style="3" bestFit="1" customWidth="1"/>
    <col min="7430" max="7430" width="10.28515625" style="3" bestFit="1" customWidth="1"/>
    <col min="7431" max="7431" width="18.140625" style="3" bestFit="1" customWidth="1"/>
    <col min="7432" max="7680" width="9.140625" style="3"/>
    <col min="7681" max="7681" width="5.42578125" style="3" bestFit="1" customWidth="1"/>
    <col min="7682" max="7682" width="67" style="3" bestFit="1" customWidth="1"/>
    <col min="7683" max="7683" width="13.140625" style="3" bestFit="1" customWidth="1"/>
    <col min="7684" max="7684" width="23.7109375" style="3" bestFit="1" customWidth="1"/>
    <col min="7685" max="7685" width="13.5703125" style="3" bestFit="1" customWidth="1"/>
    <col min="7686" max="7686" width="10.28515625" style="3" bestFit="1" customWidth="1"/>
    <col min="7687" max="7687" width="18.140625" style="3" bestFit="1" customWidth="1"/>
    <col min="7688" max="7936" width="9.140625" style="3"/>
    <col min="7937" max="7937" width="5.42578125" style="3" bestFit="1" customWidth="1"/>
    <col min="7938" max="7938" width="67" style="3" bestFit="1" customWidth="1"/>
    <col min="7939" max="7939" width="13.140625" style="3" bestFit="1" customWidth="1"/>
    <col min="7940" max="7940" width="23.7109375" style="3" bestFit="1" customWidth="1"/>
    <col min="7941" max="7941" width="13.5703125" style="3" bestFit="1" customWidth="1"/>
    <col min="7942" max="7942" width="10.28515625" style="3" bestFit="1" customWidth="1"/>
    <col min="7943" max="7943" width="18.140625" style="3" bestFit="1" customWidth="1"/>
    <col min="7944" max="8192" width="9.140625" style="3"/>
    <col min="8193" max="8193" width="5.42578125" style="3" bestFit="1" customWidth="1"/>
    <col min="8194" max="8194" width="67" style="3" bestFit="1" customWidth="1"/>
    <col min="8195" max="8195" width="13.140625" style="3" bestFit="1" customWidth="1"/>
    <col min="8196" max="8196" width="23.7109375" style="3" bestFit="1" customWidth="1"/>
    <col min="8197" max="8197" width="13.5703125" style="3" bestFit="1" customWidth="1"/>
    <col min="8198" max="8198" width="10.28515625" style="3" bestFit="1" customWidth="1"/>
    <col min="8199" max="8199" width="18.140625" style="3" bestFit="1" customWidth="1"/>
    <col min="8200" max="8448" width="9.140625" style="3"/>
    <col min="8449" max="8449" width="5.42578125" style="3" bestFit="1" customWidth="1"/>
    <col min="8450" max="8450" width="67" style="3" bestFit="1" customWidth="1"/>
    <col min="8451" max="8451" width="13.140625" style="3" bestFit="1" customWidth="1"/>
    <col min="8452" max="8452" width="23.7109375" style="3" bestFit="1" customWidth="1"/>
    <col min="8453" max="8453" width="13.5703125" style="3" bestFit="1" customWidth="1"/>
    <col min="8454" max="8454" width="10.28515625" style="3" bestFit="1" customWidth="1"/>
    <col min="8455" max="8455" width="18.140625" style="3" bestFit="1" customWidth="1"/>
    <col min="8456" max="8704" width="9.140625" style="3"/>
    <col min="8705" max="8705" width="5.42578125" style="3" bestFit="1" customWidth="1"/>
    <col min="8706" max="8706" width="67" style="3" bestFit="1" customWidth="1"/>
    <col min="8707" max="8707" width="13.140625" style="3" bestFit="1" customWidth="1"/>
    <col min="8708" max="8708" width="23.7109375" style="3" bestFit="1" customWidth="1"/>
    <col min="8709" max="8709" width="13.5703125" style="3" bestFit="1" customWidth="1"/>
    <col min="8710" max="8710" width="10.28515625" style="3" bestFit="1" customWidth="1"/>
    <col min="8711" max="8711" width="18.140625" style="3" bestFit="1" customWidth="1"/>
    <col min="8712" max="8960" width="9.140625" style="3"/>
    <col min="8961" max="8961" width="5.42578125" style="3" bestFit="1" customWidth="1"/>
    <col min="8962" max="8962" width="67" style="3" bestFit="1" customWidth="1"/>
    <col min="8963" max="8963" width="13.140625" style="3" bestFit="1" customWidth="1"/>
    <col min="8964" max="8964" width="23.7109375" style="3" bestFit="1" customWidth="1"/>
    <col min="8965" max="8965" width="13.5703125" style="3" bestFit="1" customWidth="1"/>
    <col min="8966" max="8966" width="10.28515625" style="3" bestFit="1" customWidth="1"/>
    <col min="8967" max="8967" width="18.140625" style="3" bestFit="1" customWidth="1"/>
    <col min="8968" max="9216" width="9.140625" style="3"/>
    <col min="9217" max="9217" width="5.42578125" style="3" bestFit="1" customWidth="1"/>
    <col min="9218" max="9218" width="67" style="3" bestFit="1" customWidth="1"/>
    <col min="9219" max="9219" width="13.140625" style="3" bestFit="1" customWidth="1"/>
    <col min="9220" max="9220" width="23.7109375" style="3" bestFit="1" customWidth="1"/>
    <col min="9221" max="9221" width="13.5703125" style="3" bestFit="1" customWidth="1"/>
    <col min="9222" max="9222" width="10.28515625" style="3" bestFit="1" customWidth="1"/>
    <col min="9223" max="9223" width="18.140625" style="3" bestFit="1" customWidth="1"/>
    <col min="9224" max="9472" width="9.140625" style="3"/>
    <col min="9473" max="9473" width="5.42578125" style="3" bestFit="1" customWidth="1"/>
    <col min="9474" max="9474" width="67" style="3" bestFit="1" customWidth="1"/>
    <col min="9475" max="9475" width="13.140625" style="3" bestFit="1" customWidth="1"/>
    <col min="9476" max="9476" width="23.7109375" style="3" bestFit="1" customWidth="1"/>
    <col min="9477" max="9477" width="13.5703125" style="3" bestFit="1" customWidth="1"/>
    <col min="9478" max="9478" width="10.28515625" style="3" bestFit="1" customWidth="1"/>
    <col min="9479" max="9479" width="18.140625" style="3" bestFit="1" customWidth="1"/>
    <col min="9480" max="9728" width="9.140625" style="3"/>
    <col min="9729" max="9729" width="5.42578125" style="3" bestFit="1" customWidth="1"/>
    <col min="9730" max="9730" width="67" style="3" bestFit="1" customWidth="1"/>
    <col min="9731" max="9731" width="13.140625" style="3" bestFit="1" customWidth="1"/>
    <col min="9732" max="9732" width="23.7109375" style="3" bestFit="1" customWidth="1"/>
    <col min="9733" max="9733" width="13.5703125" style="3" bestFit="1" customWidth="1"/>
    <col min="9734" max="9734" width="10.28515625" style="3" bestFit="1" customWidth="1"/>
    <col min="9735" max="9735" width="18.140625" style="3" bestFit="1" customWidth="1"/>
    <col min="9736" max="9984" width="9.140625" style="3"/>
    <col min="9985" max="9985" width="5.42578125" style="3" bestFit="1" customWidth="1"/>
    <col min="9986" max="9986" width="67" style="3" bestFit="1" customWidth="1"/>
    <col min="9987" max="9987" width="13.140625" style="3" bestFit="1" customWidth="1"/>
    <col min="9988" max="9988" width="23.7109375" style="3" bestFit="1" customWidth="1"/>
    <col min="9989" max="9989" width="13.5703125" style="3" bestFit="1" customWidth="1"/>
    <col min="9990" max="9990" width="10.28515625" style="3" bestFit="1" customWidth="1"/>
    <col min="9991" max="9991" width="18.140625" style="3" bestFit="1" customWidth="1"/>
    <col min="9992" max="10240" width="9.140625" style="3"/>
    <col min="10241" max="10241" width="5.42578125" style="3" bestFit="1" customWidth="1"/>
    <col min="10242" max="10242" width="67" style="3" bestFit="1" customWidth="1"/>
    <col min="10243" max="10243" width="13.140625" style="3" bestFit="1" customWidth="1"/>
    <col min="10244" max="10244" width="23.7109375" style="3" bestFit="1" customWidth="1"/>
    <col min="10245" max="10245" width="13.5703125" style="3" bestFit="1" customWidth="1"/>
    <col min="10246" max="10246" width="10.28515625" style="3" bestFit="1" customWidth="1"/>
    <col min="10247" max="10247" width="18.140625" style="3" bestFit="1" customWidth="1"/>
    <col min="10248" max="10496" width="9.140625" style="3"/>
    <col min="10497" max="10497" width="5.42578125" style="3" bestFit="1" customWidth="1"/>
    <col min="10498" max="10498" width="67" style="3" bestFit="1" customWidth="1"/>
    <col min="10499" max="10499" width="13.140625" style="3" bestFit="1" customWidth="1"/>
    <col min="10500" max="10500" width="23.7109375" style="3" bestFit="1" customWidth="1"/>
    <col min="10501" max="10501" width="13.5703125" style="3" bestFit="1" customWidth="1"/>
    <col min="10502" max="10502" width="10.28515625" style="3" bestFit="1" customWidth="1"/>
    <col min="10503" max="10503" width="18.140625" style="3" bestFit="1" customWidth="1"/>
    <col min="10504" max="10752" width="9.140625" style="3"/>
    <col min="10753" max="10753" width="5.42578125" style="3" bestFit="1" customWidth="1"/>
    <col min="10754" max="10754" width="67" style="3" bestFit="1" customWidth="1"/>
    <col min="10755" max="10755" width="13.140625" style="3" bestFit="1" customWidth="1"/>
    <col min="10756" max="10756" width="23.7109375" style="3" bestFit="1" customWidth="1"/>
    <col min="10757" max="10757" width="13.5703125" style="3" bestFit="1" customWidth="1"/>
    <col min="10758" max="10758" width="10.28515625" style="3" bestFit="1" customWidth="1"/>
    <col min="10759" max="10759" width="18.140625" style="3" bestFit="1" customWidth="1"/>
    <col min="10760" max="11008" width="9.140625" style="3"/>
    <col min="11009" max="11009" width="5.42578125" style="3" bestFit="1" customWidth="1"/>
    <col min="11010" max="11010" width="67" style="3" bestFit="1" customWidth="1"/>
    <col min="11011" max="11011" width="13.140625" style="3" bestFit="1" customWidth="1"/>
    <col min="11012" max="11012" width="23.7109375" style="3" bestFit="1" customWidth="1"/>
    <col min="11013" max="11013" width="13.5703125" style="3" bestFit="1" customWidth="1"/>
    <col min="11014" max="11014" width="10.28515625" style="3" bestFit="1" customWidth="1"/>
    <col min="11015" max="11015" width="18.140625" style="3" bestFit="1" customWidth="1"/>
    <col min="11016" max="11264" width="9.140625" style="3"/>
    <col min="11265" max="11265" width="5.42578125" style="3" bestFit="1" customWidth="1"/>
    <col min="11266" max="11266" width="67" style="3" bestFit="1" customWidth="1"/>
    <col min="11267" max="11267" width="13.140625" style="3" bestFit="1" customWidth="1"/>
    <col min="11268" max="11268" width="23.7109375" style="3" bestFit="1" customWidth="1"/>
    <col min="11269" max="11269" width="13.5703125" style="3" bestFit="1" customWidth="1"/>
    <col min="11270" max="11270" width="10.28515625" style="3" bestFit="1" customWidth="1"/>
    <col min="11271" max="11271" width="18.140625" style="3" bestFit="1" customWidth="1"/>
    <col min="11272" max="11520" width="9.140625" style="3"/>
    <col min="11521" max="11521" width="5.42578125" style="3" bestFit="1" customWidth="1"/>
    <col min="11522" max="11522" width="67" style="3" bestFit="1" customWidth="1"/>
    <col min="11523" max="11523" width="13.140625" style="3" bestFit="1" customWidth="1"/>
    <col min="11524" max="11524" width="23.7109375" style="3" bestFit="1" customWidth="1"/>
    <col min="11525" max="11525" width="13.5703125" style="3" bestFit="1" customWidth="1"/>
    <col min="11526" max="11526" width="10.28515625" style="3" bestFit="1" customWidth="1"/>
    <col min="11527" max="11527" width="18.140625" style="3" bestFit="1" customWidth="1"/>
    <col min="11528" max="11776" width="9.140625" style="3"/>
    <col min="11777" max="11777" width="5.42578125" style="3" bestFit="1" customWidth="1"/>
    <col min="11778" max="11778" width="67" style="3" bestFit="1" customWidth="1"/>
    <col min="11779" max="11779" width="13.140625" style="3" bestFit="1" customWidth="1"/>
    <col min="11780" max="11780" width="23.7109375" style="3" bestFit="1" customWidth="1"/>
    <col min="11781" max="11781" width="13.5703125" style="3" bestFit="1" customWidth="1"/>
    <col min="11782" max="11782" width="10.28515625" style="3" bestFit="1" customWidth="1"/>
    <col min="11783" max="11783" width="18.140625" style="3" bestFit="1" customWidth="1"/>
    <col min="11784" max="12032" width="9.140625" style="3"/>
    <col min="12033" max="12033" width="5.42578125" style="3" bestFit="1" customWidth="1"/>
    <col min="12034" max="12034" width="67" style="3" bestFit="1" customWidth="1"/>
    <col min="12035" max="12035" width="13.140625" style="3" bestFit="1" customWidth="1"/>
    <col min="12036" max="12036" width="23.7109375" style="3" bestFit="1" customWidth="1"/>
    <col min="12037" max="12037" width="13.5703125" style="3" bestFit="1" customWidth="1"/>
    <col min="12038" max="12038" width="10.28515625" style="3" bestFit="1" customWidth="1"/>
    <col min="12039" max="12039" width="18.140625" style="3" bestFit="1" customWidth="1"/>
    <col min="12040" max="12288" width="9.140625" style="3"/>
    <col min="12289" max="12289" width="5.42578125" style="3" bestFit="1" customWidth="1"/>
    <col min="12290" max="12290" width="67" style="3" bestFit="1" customWidth="1"/>
    <col min="12291" max="12291" width="13.140625" style="3" bestFit="1" customWidth="1"/>
    <col min="12292" max="12292" width="23.7109375" style="3" bestFit="1" customWidth="1"/>
    <col min="12293" max="12293" width="13.5703125" style="3" bestFit="1" customWidth="1"/>
    <col min="12294" max="12294" width="10.28515625" style="3" bestFit="1" customWidth="1"/>
    <col min="12295" max="12295" width="18.140625" style="3" bestFit="1" customWidth="1"/>
    <col min="12296" max="12544" width="9.140625" style="3"/>
    <col min="12545" max="12545" width="5.42578125" style="3" bestFit="1" customWidth="1"/>
    <col min="12546" max="12546" width="67" style="3" bestFit="1" customWidth="1"/>
    <col min="12547" max="12547" width="13.140625" style="3" bestFit="1" customWidth="1"/>
    <col min="12548" max="12548" width="23.7109375" style="3" bestFit="1" customWidth="1"/>
    <col min="12549" max="12549" width="13.5703125" style="3" bestFit="1" customWidth="1"/>
    <col min="12550" max="12550" width="10.28515625" style="3" bestFit="1" customWidth="1"/>
    <col min="12551" max="12551" width="18.140625" style="3" bestFit="1" customWidth="1"/>
    <col min="12552" max="12800" width="9.140625" style="3"/>
    <col min="12801" max="12801" width="5.42578125" style="3" bestFit="1" customWidth="1"/>
    <col min="12802" max="12802" width="67" style="3" bestFit="1" customWidth="1"/>
    <col min="12803" max="12803" width="13.140625" style="3" bestFit="1" customWidth="1"/>
    <col min="12804" max="12804" width="23.7109375" style="3" bestFit="1" customWidth="1"/>
    <col min="12805" max="12805" width="13.5703125" style="3" bestFit="1" customWidth="1"/>
    <col min="12806" max="12806" width="10.28515625" style="3" bestFit="1" customWidth="1"/>
    <col min="12807" max="12807" width="18.140625" style="3" bestFit="1" customWidth="1"/>
    <col min="12808" max="13056" width="9.140625" style="3"/>
    <col min="13057" max="13057" width="5.42578125" style="3" bestFit="1" customWidth="1"/>
    <col min="13058" max="13058" width="67" style="3" bestFit="1" customWidth="1"/>
    <col min="13059" max="13059" width="13.140625" style="3" bestFit="1" customWidth="1"/>
    <col min="13060" max="13060" width="23.7109375" style="3" bestFit="1" customWidth="1"/>
    <col min="13061" max="13061" width="13.5703125" style="3" bestFit="1" customWidth="1"/>
    <col min="13062" max="13062" width="10.28515625" style="3" bestFit="1" customWidth="1"/>
    <col min="13063" max="13063" width="18.140625" style="3" bestFit="1" customWidth="1"/>
    <col min="13064" max="13312" width="9.140625" style="3"/>
    <col min="13313" max="13313" width="5.42578125" style="3" bestFit="1" customWidth="1"/>
    <col min="13314" max="13314" width="67" style="3" bestFit="1" customWidth="1"/>
    <col min="13315" max="13315" width="13.140625" style="3" bestFit="1" customWidth="1"/>
    <col min="13316" max="13316" width="23.7109375" style="3" bestFit="1" customWidth="1"/>
    <col min="13317" max="13317" width="13.5703125" style="3" bestFit="1" customWidth="1"/>
    <col min="13318" max="13318" width="10.28515625" style="3" bestFit="1" customWidth="1"/>
    <col min="13319" max="13319" width="18.140625" style="3" bestFit="1" customWidth="1"/>
    <col min="13320" max="13568" width="9.140625" style="3"/>
    <col min="13569" max="13569" width="5.42578125" style="3" bestFit="1" customWidth="1"/>
    <col min="13570" max="13570" width="67" style="3" bestFit="1" customWidth="1"/>
    <col min="13571" max="13571" width="13.140625" style="3" bestFit="1" customWidth="1"/>
    <col min="13572" max="13572" width="23.7109375" style="3" bestFit="1" customWidth="1"/>
    <col min="13573" max="13573" width="13.5703125" style="3" bestFit="1" customWidth="1"/>
    <col min="13574" max="13574" width="10.28515625" style="3" bestFit="1" customWidth="1"/>
    <col min="13575" max="13575" width="18.140625" style="3" bestFit="1" customWidth="1"/>
    <col min="13576" max="13824" width="9.140625" style="3"/>
    <col min="13825" max="13825" width="5.42578125" style="3" bestFit="1" customWidth="1"/>
    <col min="13826" max="13826" width="67" style="3" bestFit="1" customWidth="1"/>
    <col min="13827" max="13827" width="13.140625" style="3" bestFit="1" customWidth="1"/>
    <col min="13828" max="13828" width="23.7109375" style="3" bestFit="1" customWidth="1"/>
    <col min="13829" max="13829" width="13.5703125" style="3" bestFit="1" customWidth="1"/>
    <col min="13830" max="13830" width="10.28515625" style="3" bestFit="1" customWidth="1"/>
    <col min="13831" max="13831" width="18.140625" style="3" bestFit="1" customWidth="1"/>
    <col min="13832" max="14080" width="9.140625" style="3"/>
    <col min="14081" max="14081" width="5.42578125" style="3" bestFit="1" customWidth="1"/>
    <col min="14082" max="14082" width="67" style="3" bestFit="1" customWidth="1"/>
    <col min="14083" max="14083" width="13.140625" style="3" bestFit="1" customWidth="1"/>
    <col min="14084" max="14084" width="23.7109375" style="3" bestFit="1" customWidth="1"/>
    <col min="14085" max="14085" width="13.5703125" style="3" bestFit="1" customWidth="1"/>
    <col min="14086" max="14086" width="10.28515625" style="3" bestFit="1" customWidth="1"/>
    <col min="14087" max="14087" width="18.140625" style="3" bestFit="1" customWidth="1"/>
    <col min="14088" max="14336" width="9.140625" style="3"/>
    <col min="14337" max="14337" width="5.42578125" style="3" bestFit="1" customWidth="1"/>
    <col min="14338" max="14338" width="67" style="3" bestFit="1" customWidth="1"/>
    <col min="14339" max="14339" width="13.140625" style="3" bestFit="1" customWidth="1"/>
    <col min="14340" max="14340" width="23.7109375" style="3" bestFit="1" customWidth="1"/>
    <col min="14341" max="14341" width="13.5703125" style="3" bestFit="1" customWidth="1"/>
    <col min="14342" max="14342" width="10.28515625" style="3" bestFit="1" customWidth="1"/>
    <col min="14343" max="14343" width="18.140625" style="3" bestFit="1" customWidth="1"/>
    <col min="14344" max="14592" width="9.140625" style="3"/>
    <col min="14593" max="14593" width="5.42578125" style="3" bestFit="1" customWidth="1"/>
    <col min="14594" max="14594" width="67" style="3" bestFit="1" customWidth="1"/>
    <col min="14595" max="14595" width="13.140625" style="3" bestFit="1" customWidth="1"/>
    <col min="14596" max="14596" width="23.7109375" style="3" bestFit="1" customWidth="1"/>
    <col min="14597" max="14597" width="13.5703125" style="3" bestFit="1" customWidth="1"/>
    <col min="14598" max="14598" width="10.28515625" style="3" bestFit="1" customWidth="1"/>
    <col min="14599" max="14599" width="18.140625" style="3" bestFit="1" customWidth="1"/>
    <col min="14600" max="14848" width="9.140625" style="3"/>
    <col min="14849" max="14849" width="5.42578125" style="3" bestFit="1" customWidth="1"/>
    <col min="14850" max="14850" width="67" style="3" bestFit="1" customWidth="1"/>
    <col min="14851" max="14851" width="13.140625" style="3" bestFit="1" customWidth="1"/>
    <col min="14852" max="14852" width="23.7109375" style="3" bestFit="1" customWidth="1"/>
    <col min="14853" max="14853" width="13.5703125" style="3" bestFit="1" customWidth="1"/>
    <col min="14854" max="14854" width="10.28515625" style="3" bestFit="1" customWidth="1"/>
    <col min="14855" max="14855" width="18.140625" style="3" bestFit="1" customWidth="1"/>
    <col min="14856" max="15104" width="9.140625" style="3"/>
    <col min="15105" max="15105" width="5.42578125" style="3" bestFit="1" customWidth="1"/>
    <col min="15106" max="15106" width="67" style="3" bestFit="1" customWidth="1"/>
    <col min="15107" max="15107" width="13.140625" style="3" bestFit="1" customWidth="1"/>
    <col min="15108" max="15108" width="23.7109375" style="3" bestFit="1" customWidth="1"/>
    <col min="15109" max="15109" width="13.5703125" style="3" bestFit="1" customWidth="1"/>
    <col min="15110" max="15110" width="10.28515625" style="3" bestFit="1" customWidth="1"/>
    <col min="15111" max="15111" width="18.140625" style="3" bestFit="1" customWidth="1"/>
    <col min="15112" max="15360" width="9.140625" style="3"/>
    <col min="15361" max="15361" width="5.42578125" style="3" bestFit="1" customWidth="1"/>
    <col min="15362" max="15362" width="67" style="3" bestFit="1" customWidth="1"/>
    <col min="15363" max="15363" width="13.140625" style="3" bestFit="1" customWidth="1"/>
    <col min="15364" max="15364" width="23.7109375" style="3" bestFit="1" customWidth="1"/>
    <col min="15365" max="15365" width="13.5703125" style="3" bestFit="1" customWidth="1"/>
    <col min="15366" max="15366" width="10.28515625" style="3" bestFit="1" customWidth="1"/>
    <col min="15367" max="15367" width="18.140625" style="3" bestFit="1" customWidth="1"/>
    <col min="15368" max="15616" width="9.140625" style="3"/>
    <col min="15617" max="15617" width="5.42578125" style="3" bestFit="1" customWidth="1"/>
    <col min="15618" max="15618" width="67" style="3" bestFit="1" customWidth="1"/>
    <col min="15619" max="15619" width="13.140625" style="3" bestFit="1" customWidth="1"/>
    <col min="15620" max="15620" width="23.7109375" style="3" bestFit="1" customWidth="1"/>
    <col min="15621" max="15621" width="13.5703125" style="3" bestFit="1" customWidth="1"/>
    <col min="15622" max="15622" width="10.28515625" style="3" bestFit="1" customWidth="1"/>
    <col min="15623" max="15623" width="18.140625" style="3" bestFit="1" customWidth="1"/>
    <col min="15624" max="15872" width="9.140625" style="3"/>
    <col min="15873" max="15873" width="5.42578125" style="3" bestFit="1" customWidth="1"/>
    <col min="15874" max="15874" width="67" style="3" bestFit="1" customWidth="1"/>
    <col min="15875" max="15875" width="13.140625" style="3" bestFit="1" customWidth="1"/>
    <col min="15876" max="15876" width="23.7109375" style="3" bestFit="1" customWidth="1"/>
    <col min="15877" max="15877" width="13.5703125" style="3" bestFit="1" customWidth="1"/>
    <col min="15878" max="15878" width="10.28515625" style="3" bestFit="1" customWidth="1"/>
    <col min="15879" max="15879" width="18.140625" style="3" bestFit="1" customWidth="1"/>
    <col min="15880" max="16128" width="9.140625" style="3"/>
    <col min="16129" max="16129" width="5.42578125" style="3" bestFit="1" customWidth="1"/>
    <col min="16130" max="16130" width="67" style="3" bestFit="1" customWidth="1"/>
    <col min="16131" max="16131" width="13.140625" style="3" bestFit="1" customWidth="1"/>
    <col min="16132" max="16132" width="23.7109375" style="3" bestFit="1" customWidth="1"/>
    <col min="16133" max="16133" width="13.5703125" style="3" bestFit="1" customWidth="1"/>
    <col min="16134" max="16134" width="10.28515625" style="3" bestFit="1" customWidth="1"/>
    <col min="16135" max="16135" width="18.140625" style="3" bestFit="1" customWidth="1"/>
    <col min="16136" max="16384" width="9.140625" style="3"/>
  </cols>
  <sheetData>
    <row r="1" spans="1:9">
      <c r="A1" s="1" t="s">
        <v>0</v>
      </c>
      <c r="B1" s="263" t="s">
        <v>1671</v>
      </c>
      <c r="C1" s="263"/>
      <c r="D1" s="263"/>
      <c r="E1" s="263"/>
    </row>
    <row r="2" spans="1:9" ht="13.5" thickBot="1"/>
    <row r="3" spans="1:9" ht="15">
      <c r="B3" s="69" t="s">
        <v>2492</v>
      </c>
      <c r="C3" s="282"/>
    </row>
    <row r="4" spans="1:9" ht="30">
      <c r="B4" s="71" t="s">
        <v>2493</v>
      </c>
      <c r="C4" s="283"/>
    </row>
    <row r="5" spans="1:9" ht="15">
      <c r="B5" s="71"/>
      <c r="C5" s="283"/>
    </row>
    <row r="6" spans="1:9" ht="15">
      <c r="B6" s="71" t="s">
        <v>2381</v>
      </c>
      <c r="C6" s="283"/>
    </row>
    <row r="7" spans="1:9" ht="15">
      <c r="B7" s="70" t="s">
        <v>2398</v>
      </c>
      <c r="C7" s="283"/>
    </row>
    <row r="8" spans="1:9" ht="30.75" thickBot="1">
      <c r="B8" s="74" t="s">
        <v>2494</v>
      </c>
      <c r="C8" s="284"/>
    </row>
    <row r="10" spans="1:9">
      <c r="B10" s="3" t="s">
        <v>2</v>
      </c>
    </row>
    <row r="12" spans="1:9">
      <c r="B12" s="5" t="s">
        <v>3</v>
      </c>
      <c r="C12" s="15" t="s">
        <v>4</v>
      </c>
      <c r="D12" s="5" t="s">
        <v>5</v>
      </c>
      <c r="E12" s="5" t="s">
        <v>6</v>
      </c>
      <c r="F12" s="7" t="s">
        <v>7</v>
      </c>
      <c r="G12" s="7" t="s">
        <v>8</v>
      </c>
      <c r="H12" s="7" t="s">
        <v>9</v>
      </c>
      <c r="I12" s="8" t="s">
        <v>10</v>
      </c>
    </row>
    <row r="13" spans="1:9">
      <c r="B13" s="8" t="s">
        <v>11</v>
      </c>
    </row>
    <row r="14" spans="1:9">
      <c r="B14" s="8" t="s">
        <v>12</v>
      </c>
    </row>
    <row r="15" spans="1:9">
      <c r="B15" s="3" t="s">
        <v>1563</v>
      </c>
      <c r="C15" s="14" t="s">
        <v>13</v>
      </c>
      <c r="D15" s="3" t="s">
        <v>43</v>
      </c>
      <c r="E15" s="3" t="s">
        <v>185</v>
      </c>
      <c r="F15" s="2">
        <v>135500</v>
      </c>
      <c r="G15" s="2">
        <v>5997.98</v>
      </c>
      <c r="H15" s="2">
        <v>14.53</v>
      </c>
    </row>
    <row r="16" spans="1:9">
      <c r="B16" s="3" t="s">
        <v>2013</v>
      </c>
      <c r="C16" s="14" t="s">
        <v>13</v>
      </c>
      <c r="D16" s="3" t="s">
        <v>43</v>
      </c>
      <c r="E16" s="3" t="s">
        <v>197</v>
      </c>
      <c r="F16" s="2">
        <v>690100</v>
      </c>
      <c r="G16" s="2">
        <v>4103.33</v>
      </c>
      <c r="H16" s="2">
        <v>9.94</v>
      </c>
    </row>
    <row r="17" spans="2:8">
      <c r="B17" s="3" t="s">
        <v>1527</v>
      </c>
      <c r="C17" s="14" t="s">
        <v>13</v>
      </c>
      <c r="D17" s="3" t="s">
        <v>43</v>
      </c>
      <c r="E17" s="3" t="s">
        <v>194</v>
      </c>
      <c r="F17" s="2">
        <v>460000</v>
      </c>
      <c r="G17" s="2">
        <v>3620.43</v>
      </c>
      <c r="H17" s="2">
        <v>8.77</v>
      </c>
    </row>
    <row r="18" spans="2:8">
      <c r="B18" s="3" t="s">
        <v>1540</v>
      </c>
      <c r="C18" s="14" t="s">
        <v>13</v>
      </c>
      <c r="D18" s="3" t="s">
        <v>43</v>
      </c>
      <c r="E18" s="3" t="s">
        <v>213</v>
      </c>
      <c r="F18" s="2">
        <v>92500</v>
      </c>
      <c r="G18" s="2">
        <v>3110.87</v>
      </c>
      <c r="H18" s="2">
        <v>7.53</v>
      </c>
    </row>
    <row r="19" spans="2:8">
      <c r="B19" s="3" t="s">
        <v>2023</v>
      </c>
      <c r="C19" s="14" t="s">
        <v>13</v>
      </c>
      <c r="D19" s="3" t="s">
        <v>43</v>
      </c>
      <c r="E19" s="3" t="s">
        <v>60</v>
      </c>
      <c r="F19" s="2">
        <v>335000</v>
      </c>
      <c r="G19" s="2">
        <v>2864.92</v>
      </c>
      <c r="H19" s="2">
        <v>6.94</v>
      </c>
    </row>
    <row r="20" spans="2:8">
      <c r="B20" s="3" t="s">
        <v>2093</v>
      </c>
      <c r="C20" s="14" t="s">
        <v>13</v>
      </c>
      <c r="D20" s="3" t="s">
        <v>43</v>
      </c>
      <c r="E20" s="3" t="s">
        <v>350</v>
      </c>
      <c r="F20" s="2">
        <v>95365</v>
      </c>
      <c r="G20" s="2">
        <v>2595.88</v>
      </c>
      <c r="H20" s="2">
        <v>6.29</v>
      </c>
    </row>
    <row r="21" spans="2:8">
      <c r="B21" s="3" t="s">
        <v>2292</v>
      </c>
      <c r="C21" s="14" t="s">
        <v>13</v>
      </c>
      <c r="D21" s="3" t="s">
        <v>43</v>
      </c>
      <c r="E21" s="3" t="s">
        <v>1670</v>
      </c>
      <c r="F21" s="2">
        <v>125426</v>
      </c>
      <c r="G21" s="2">
        <v>2319.8200000000002</v>
      </c>
      <c r="H21" s="2">
        <v>5.62</v>
      </c>
    </row>
    <row r="22" spans="2:8">
      <c r="B22" s="3" t="s">
        <v>2072</v>
      </c>
      <c r="C22" s="14" t="s">
        <v>13</v>
      </c>
      <c r="D22" s="3" t="s">
        <v>192</v>
      </c>
      <c r="E22" s="3" t="s">
        <v>193</v>
      </c>
      <c r="F22" s="2">
        <v>70500</v>
      </c>
      <c r="G22" s="2">
        <v>2156.35</v>
      </c>
      <c r="H22" s="2">
        <v>5.22</v>
      </c>
    </row>
    <row r="23" spans="2:8">
      <c r="B23" s="3" t="s">
        <v>2266</v>
      </c>
      <c r="C23" s="14" t="s">
        <v>13</v>
      </c>
      <c r="D23" s="3" t="s">
        <v>43</v>
      </c>
      <c r="E23" s="3" t="s">
        <v>1590</v>
      </c>
      <c r="F23" s="2">
        <v>26000</v>
      </c>
      <c r="G23" s="2">
        <v>1741.78</v>
      </c>
      <c r="H23" s="2">
        <v>4.22</v>
      </c>
    </row>
    <row r="24" spans="2:8">
      <c r="B24" s="3" t="s">
        <v>2242</v>
      </c>
      <c r="C24" s="14" t="s">
        <v>13</v>
      </c>
      <c r="D24" s="3" t="s">
        <v>192</v>
      </c>
      <c r="E24" s="3" t="s">
        <v>217</v>
      </c>
      <c r="F24" s="2">
        <v>376420</v>
      </c>
      <c r="G24" s="2">
        <v>1623.69</v>
      </c>
      <c r="H24" s="2">
        <v>3.93</v>
      </c>
    </row>
    <row r="25" spans="2:8">
      <c r="B25" s="3" t="s">
        <v>2275</v>
      </c>
      <c r="C25" s="14" t="s">
        <v>13</v>
      </c>
      <c r="D25" s="3" t="s">
        <v>43</v>
      </c>
      <c r="E25" s="3" t="s">
        <v>1669</v>
      </c>
      <c r="F25" s="2">
        <v>265000</v>
      </c>
      <c r="G25" s="2">
        <v>1481.75</v>
      </c>
      <c r="H25" s="2">
        <v>3.59</v>
      </c>
    </row>
    <row r="26" spans="2:8">
      <c r="B26" s="3" t="s">
        <v>2328</v>
      </c>
      <c r="C26" s="14" t="s">
        <v>13</v>
      </c>
      <c r="D26" s="3" t="s">
        <v>43</v>
      </c>
      <c r="E26" s="3" t="s">
        <v>1668</v>
      </c>
      <c r="F26" s="2">
        <v>445000</v>
      </c>
      <c r="G26" s="2">
        <v>1294.28</v>
      </c>
      <c r="H26" s="2">
        <v>3.13</v>
      </c>
    </row>
    <row r="27" spans="2:8">
      <c r="B27" s="3" t="s">
        <v>2329</v>
      </c>
      <c r="C27" s="14" t="s">
        <v>13</v>
      </c>
      <c r="D27" s="3" t="s">
        <v>192</v>
      </c>
      <c r="E27" s="3" t="s">
        <v>1667</v>
      </c>
      <c r="F27" s="2">
        <v>795000</v>
      </c>
      <c r="G27" s="2">
        <v>1258.8800000000001</v>
      </c>
      <c r="H27" s="2">
        <v>3.05</v>
      </c>
    </row>
    <row r="28" spans="2:8">
      <c r="B28" s="3" t="s">
        <v>2047</v>
      </c>
      <c r="C28" s="14" t="s">
        <v>13</v>
      </c>
      <c r="D28" s="3" t="s">
        <v>43</v>
      </c>
      <c r="E28" s="3" t="s">
        <v>214</v>
      </c>
      <c r="F28" s="2">
        <v>123000</v>
      </c>
      <c r="G28" s="2">
        <v>1252.57</v>
      </c>
      <c r="H28" s="2">
        <v>3.03</v>
      </c>
    </row>
    <row r="29" spans="2:8">
      <c r="B29" s="3" t="s">
        <v>2330</v>
      </c>
      <c r="C29" s="14" t="s">
        <v>13</v>
      </c>
      <c r="D29" s="3" t="s">
        <v>43</v>
      </c>
      <c r="E29" s="3" t="s">
        <v>1666</v>
      </c>
      <c r="F29" s="2">
        <v>103000</v>
      </c>
      <c r="G29" s="2">
        <v>1152.1600000000001</v>
      </c>
      <c r="H29" s="2">
        <v>2.79</v>
      </c>
    </row>
    <row r="30" spans="2:8">
      <c r="B30" s="3" t="s">
        <v>2229</v>
      </c>
      <c r="C30" s="14" t="s">
        <v>13</v>
      </c>
      <c r="D30" s="3" t="s">
        <v>43</v>
      </c>
      <c r="E30" s="3" t="s">
        <v>44</v>
      </c>
      <c r="F30" s="2">
        <v>88000</v>
      </c>
      <c r="G30" s="2">
        <v>713.99</v>
      </c>
      <c r="H30" s="2">
        <v>1.73</v>
      </c>
    </row>
    <row r="31" spans="2:8">
      <c r="B31" s="3" t="s">
        <v>2298</v>
      </c>
      <c r="C31" s="14" t="s">
        <v>13</v>
      </c>
      <c r="D31" s="3" t="s">
        <v>192</v>
      </c>
      <c r="E31" s="3" t="s">
        <v>1665</v>
      </c>
      <c r="F31" s="2">
        <v>410000</v>
      </c>
      <c r="G31" s="2">
        <v>692.08</v>
      </c>
      <c r="H31" s="2">
        <v>1.68</v>
      </c>
    </row>
    <row r="32" spans="2:8">
      <c r="B32" s="3" t="s">
        <v>2092</v>
      </c>
      <c r="C32" s="14" t="s">
        <v>13</v>
      </c>
      <c r="D32" s="3" t="s">
        <v>192</v>
      </c>
      <c r="E32" s="3" t="s">
        <v>227</v>
      </c>
      <c r="F32" s="2">
        <v>29000</v>
      </c>
      <c r="G32" s="2">
        <v>667.2</v>
      </c>
      <c r="H32" s="2">
        <v>1.62</v>
      </c>
    </row>
    <row r="33" spans="2:8">
      <c r="B33" s="3" t="s">
        <v>2331</v>
      </c>
      <c r="C33" s="14" t="s">
        <v>13</v>
      </c>
      <c r="D33" s="3" t="s">
        <v>192</v>
      </c>
      <c r="E33" s="3" t="s">
        <v>1664</v>
      </c>
      <c r="F33" s="2">
        <v>19662</v>
      </c>
      <c r="G33" s="2">
        <v>472.21</v>
      </c>
      <c r="H33" s="2">
        <v>1.1399999999999999</v>
      </c>
    </row>
    <row r="34" spans="2:8">
      <c r="B34" s="3" t="s">
        <v>2332</v>
      </c>
      <c r="C34" s="14" t="s">
        <v>13</v>
      </c>
      <c r="D34" s="3" t="s">
        <v>192</v>
      </c>
      <c r="E34" s="3" t="s">
        <v>1663</v>
      </c>
      <c r="F34" s="2">
        <v>22500</v>
      </c>
      <c r="G34" s="2">
        <v>440.84</v>
      </c>
      <c r="H34" s="2">
        <v>1.07</v>
      </c>
    </row>
    <row r="35" spans="2:8">
      <c r="B35" s="3" t="s">
        <v>2333</v>
      </c>
      <c r="C35" s="14" t="s">
        <v>13</v>
      </c>
      <c r="D35" s="3" t="s">
        <v>43</v>
      </c>
      <c r="E35" s="3" t="s">
        <v>1662</v>
      </c>
      <c r="F35" s="2">
        <v>2850</v>
      </c>
      <c r="G35" s="2">
        <v>410.1</v>
      </c>
      <c r="H35" s="2">
        <v>0.99</v>
      </c>
    </row>
    <row r="36" spans="2:8">
      <c r="B36" s="3" t="s">
        <v>2286</v>
      </c>
      <c r="C36" s="14" t="s">
        <v>13</v>
      </c>
      <c r="D36" s="3" t="s">
        <v>43</v>
      </c>
      <c r="E36" s="3" t="s">
        <v>1661</v>
      </c>
      <c r="F36" s="2">
        <v>90000</v>
      </c>
      <c r="G36" s="2">
        <v>315.14</v>
      </c>
      <c r="H36" s="2">
        <v>0.76</v>
      </c>
    </row>
    <row r="37" spans="2:8">
      <c r="B37" s="8" t="s">
        <v>64</v>
      </c>
      <c r="C37" s="16"/>
      <c r="D37" s="8"/>
      <c r="E37" s="8"/>
      <c r="F37" s="10"/>
      <c r="G37" s="10">
        <f>SUM(G12:G36)</f>
        <v>40286.249999999985</v>
      </c>
      <c r="H37" s="10">
        <f>SUM(H12:H36)</f>
        <v>97.570000000000007</v>
      </c>
    </row>
    <row r="38" spans="2:8">
      <c r="B38" s="8" t="s">
        <v>427</v>
      </c>
      <c r="C38" s="16"/>
      <c r="D38" s="8"/>
      <c r="E38" s="8"/>
      <c r="F38" s="10"/>
      <c r="G38" s="10">
        <v>1108.23</v>
      </c>
      <c r="H38" s="10">
        <v>2.68</v>
      </c>
    </row>
    <row r="39" spans="2:8">
      <c r="B39" s="8" t="s">
        <v>153</v>
      </c>
      <c r="C39" s="16"/>
      <c r="D39" s="8"/>
      <c r="E39" s="8"/>
      <c r="F39" s="10"/>
      <c r="G39" s="10">
        <v>41394.480000000003</v>
      </c>
      <c r="H39" s="10">
        <v>100.26</v>
      </c>
    </row>
    <row r="40" spans="2:8">
      <c r="B40" s="8" t="s">
        <v>154</v>
      </c>
      <c r="C40" s="16"/>
      <c r="D40" s="8"/>
      <c r="E40" s="8"/>
      <c r="F40" s="10"/>
      <c r="G40" s="10">
        <v>-107.8345855900011</v>
      </c>
      <c r="H40" s="10">
        <v>-0.26000000000000512</v>
      </c>
    </row>
    <row r="41" spans="2:8">
      <c r="B41" s="8" t="s">
        <v>155</v>
      </c>
      <c r="C41" s="16"/>
      <c r="D41" s="8"/>
      <c r="E41" s="8"/>
      <c r="F41" s="10"/>
      <c r="G41" s="10">
        <v>41286.645414409999</v>
      </c>
      <c r="H41" s="10">
        <v>100</v>
      </c>
    </row>
    <row r="42" spans="2:8">
      <c r="B42" s="8" t="s">
        <v>156</v>
      </c>
    </row>
    <row r="43" spans="2:8">
      <c r="B43" s="8" t="s">
        <v>157</v>
      </c>
    </row>
    <row r="44" spans="2:8">
      <c r="B44" s="8" t="s">
        <v>160</v>
      </c>
    </row>
    <row r="45" spans="2:8">
      <c r="B45" s="8" t="s">
        <v>161</v>
      </c>
    </row>
    <row r="46" spans="2:8">
      <c r="B46" s="8" t="s">
        <v>162</v>
      </c>
    </row>
    <row r="47" spans="2:8">
      <c r="B47" s="8" t="s">
        <v>1660</v>
      </c>
      <c r="C47" s="16"/>
    </row>
    <row r="48" spans="2:8">
      <c r="B48" s="8" t="s">
        <v>1659</v>
      </c>
      <c r="C48" s="16"/>
    </row>
    <row r="49" spans="2:3">
      <c r="B49" s="8" t="s">
        <v>1658</v>
      </c>
      <c r="C49" s="16"/>
    </row>
    <row r="50" spans="2:3">
      <c r="B50" s="8" t="s">
        <v>1657</v>
      </c>
      <c r="C50" s="16"/>
    </row>
    <row r="51" spans="2:3">
      <c r="B51" s="8" t="s">
        <v>1656</v>
      </c>
      <c r="C51" s="16"/>
    </row>
    <row r="52" spans="2:3">
      <c r="B52" s="8" t="s">
        <v>1655</v>
      </c>
      <c r="C52" s="16"/>
    </row>
    <row r="53" spans="2:3">
      <c r="B53" s="8" t="s">
        <v>1654</v>
      </c>
      <c r="C53" s="16"/>
    </row>
    <row r="54" spans="2:3">
      <c r="B54" s="8" t="s">
        <v>1653</v>
      </c>
      <c r="C54" s="16"/>
    </row>
    <row r="55" spans="2:3">
      <c r="B55" s="8" t="s">
        <v>1652</v>
      </c>
      <c r="C55" s="16"/>
    </row>
    <row r="56" spans="2:3">
      <c r="B56" s="8" t="s">
        <v>175</v>
      </c>
    </row>
    <row r="57" spans="2:3">
      <c r="B57" s="8" t="s">
        <v>176</v>
      </c>
    </row>
  </sheetData>
  <mergeCells count="2">
    <mergeCell ref="B1:E1"/>
    <mergeCell ref="C3:C8"/>
  </mergeCells>
  <hyperlinks>
    <hyperlink ref="A1" location="Index!A1" display="Index" xr:uid="{0F3360B3-C9DF-45FC-B895-66FA8DF5E564}"/>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61B1C-F36E-4DA5-B5DE-198C1DE1A831}">
  <dimension ref="A1:I62"/>
  <sheetViews>
    <sheetView workbookViewId="0">
      <selection activeCell="B1" sqref="B1:E1"/>
    </sheetView>
  </sheetViews>
  <sheetFormatPr defaultRowHeight="12.75"/>
  <cols>
    <col min="1" max="1" width="5.42578125" style="3" bestFit="1" customWidth="1"/>
    <col min="2" max="2" width="67" style="3" bestFit="1" customWidth="1"/>
    <col min="3" max="3" width="24.28515625" style="14" customWidth="1"/>
    <col min="4" max="4" width="24.140625" style="3" bestFit="1" customWidth="1"/>
    <col min="5" max="5" width="14" style="3" bestFit="1" customWidth="1"/>
    <col min="6" max="6" width="10.28515625" style="2" bestFit="1" customWidth="1"/>
    <col min="7" max="7" width="18.140625" style="2" bestFit="1" customWidth="1"/>
    <col min="8" max="8" width="9.140625" style="2"/>
    <col min="9" max="256" width="9.140625" style="3"/>
    <col min="257" max="257" width="5.42578125" style="3" bestFit="1" customWidth="1"/>
    <col min="258" max="258" width="67" style="3" bestFit="1" customWidth="1"/>
    <col min="259" max="259" width="13.140625" style="3" bestFit="1" customWidth="1"/>
    <col min="260" max="260" width="24.140625" style="3" bestFit="1" customWidth="1"/>
    <col min="261" max="261" width="14" style="3" bestFit="1" customWidth="1"/>
    <col min="262" max="262" width="10.28515625" style="3" bestFit="1" customWidth="1"/>
    <col min="263" max="263" width="18.140625" style="3" bestFit="1" customWidth="1"/>
    <col min="264" max="512" width="9.140625" style="3"/>
    <col min="513" max="513" width="5.42578125" style="3" bestFit="1" customWidth="1"/>
    <col min="514" max="514" width="67" style="3" bestFit="1" customWidth="1"/>
    <col min="515" max="515" width="13.140625" style="3" bestFit="1" customWidth="1"/>
    <col min="516" max="516" width="24.140625" style="3" bestFit="1" customWidth="1"/>
    <col min="517" max="517" width="14" style="3" bestFit="1" customWidth="1"/>
    <col min="518" max="518" width="10.28515625" style="3" bestFit="1" customWidth="1"/>
    <col min="519" max="519" width="18.140625" style="3" bestFit="1" customWidth="1"/>
    <col min="520" max="768" width="9.140625" style="3"/>
    <col min="769" max="769" width="5.42578125" style="3" bestFit="1" customWidth="1"/>
    <col min="770" max="770" width="67" style="3" bestFit="1" customWidth="1"/>
    <col min="771" max="771" width="13.140625" style="3" bestFit="1" customWidth="1"/>
    <col min="772" max="772" width="24.140625" style="3" bestFit="1" customWidth="1"/>
    <col min="773" max="773" width="14" style="3" bestFit="1" customWidth="1"/>
    <col min="774" max="774" width="10.28515625" style="3" bestFit="1" customWidth="1"/>
    <col min="775" max="775" width="18.140625" style="3" bestFit="1" customWidth="1"/>
    <col min="776" max="1024" width="9.140625" style="3"/>
    <col min="1025" max="1025" width="5.42578125" style="3" bestFit="1" customWidth="1"/>
    <col min="1026" max="1026" width="67" style="3" bestFit="1" customWidth="1"/>
    <col min="1027" max="1027" width="13.140625" style="3" bestFit="1" customWidth="1"/>
    <col min="1028" max="1028" width="24.140625" style="3" bestFit="1" customWidth="1"/>
    <col min="1029" max="1029" width="14" style="3" bestFit="1" customWidth="1"/>
    <col min="1030" max="1030" width="10.28515625" style="3" bestFit="1" customWidth="1"/>
    <col min="1031" max="1031" width="18.140625" style="3" bestFit="1" customWidth="1"/>
    <col min="1032" max="1280" width="9.140625" style="3"/>
    <col min="1281" max="1281" width="5.42578125" style="3" bestFit="1" customWidth="1"/>
    <col min="1282" max="1282" width="67" style="3" bestFit="1" customWidth="1"/>
    <col min="1283" max="1283" width="13.140625" style="3" bestFit="1" customWidth="1"/>
    <col min="1284" max="1284" width="24.140625" style="3" bestFit="1" customWidth="1"/>
    <col min="1285" max="1285" width="14" style="3" bestFit="1" customWidth="1"/>
    <col min="1286" max="1286" width="10.28515625" style="3" bestFit="1" customWidth="1"/>
    <col min="1287" max="1287" width="18.140625" style="3" bestFit="1" customWidth="1"/>
    <col min="1288" max="1536" width="9.140625" style="3"/>
    <col min="1537" max="1537" width="5.42578125" style="3" bestFit="1" customWidth="1"/>
    <col min="1538" max="1538" width="67" style="3" bestFit="1" customWidth="1"/>
    <col min="1539" max="1539" width="13.140625" style="3" bestFit="1" customWidth="1"/>
    <col min="1540" max="1540" width="24.140625" style="3" bestFit="1" customWidth="1"/>
    <col min="1541" max="1541" width="14" style="3" bestFit="1" customWidth="1"/>
    <col min="1542" max="1542" width="10.28515625" style="3" bestFit="1" customWidth="1"/>
    <col min="1543" max="1543" width="18.140625" style="3" bestFit="1" customWidth="1"/>
    <col min="1544" max="1792" width="9.140625" style="3"/>
    <col min="1793" max="1793" width="5.42578125" style="3" bestFit="1" customWidth="1"/>
    <col min="1794" max="1794" width="67" style="3" bestFit="1" customWidth="1"/>
    <col min="1795" max="1795" width="13.140625" style="3" bestFit="1" customWidth="1"/>
    <col min="1796" max="1796" width="24.140625" style="3" bestFit="1" customWidth="1"/>
    <col min="1797" max="1797" width="14" style="3" bestFit="1" customWidth="1"/>
    <col min="1798" max="1798" width="10.28515625" style="3" bestFit="1" customWidth="1"/>
    <col min="1799" max="1799" width="18.140625" style="3" bestFit="1" customWidth="1"/>
    <col min="1800" max="2048" width="9.140625" style="3"/>
    <col min="2049" max="2049" width="5.42578125" style="3" bestFit="1" customWidth="1"/>
    <col min="2050" max="2050" width="67" style="3" bestFit="1" customWidth="1"/>
    <col min="2051" max="2051" width="13.140625" style="3" bestFit="1" customWidth="1"/>
    <col min="2052" max="2052" width="24.140625" style="3" bestFit="1" customWidth="1"/>
    <col min="2053" max="2053" width="14" style="3" bestFit="1" customWidth="1"/>
    <col min="2054" max="2054" width="10.28515625" style="3" bestFit="1" customWidth="1"/>
    <col min="2055" max="2055" width="18.140625" style="3" bestFit="1" customWidth="1"/>
    <col min="2056" max="2304" width="9.140625" style="3"/>
    <col min="2305" max="2305" width="5.42578125" style="3" bestFit="1" customWidth="1"/>
    <col min="2306" max="2306" width="67" style="3" bestFit="1" customWidth="1"/>
    <col min="2307" max="2307" width="13.140625" style="3" bestFit="1" customWidth="1"/>
    <col min="2308" max="2308" width="24.140625" style="3" bestFit="1" customWidth="1"/>
    <col min="2309" max="2309" width="14" style="3" bestFit="1" customWidth="1"/>
    <col min="2310" max="2310" width="10.28515625" style="3" bestFit="1" customWidth="1"/>
    <col min="2311" max="2311" width="18.140625" style="3" bestFit="1" customWidth="1"/>
    <col min="2312" max="2560" width="9.140625" style="3"/>
    <col min="2561" max="2561" width="5.42578125" style="3" bestFit="1" customWidth="1"/>
    <col min="2562" max="2562" width="67" style="3" bestFit="1" customWidth="1"/>
    <col min="2563" max="2563" width="13.140625" style="3" bestFit="1" customWidth="1"/>
    <col min="2564" max="2564" width="24.140625" style="3" bestFit="1" customWidth="1"/>
    <col min="2565" max="2565" width="14" style="3" bestFit="1" customWidth="1"/>
    <col min="2566" max="2566" width="10.28515625" style="3" bestFit="1" customWidth="1"/>
    <col min="2567" max="2567" width="18.140625" style="3" bestFit="1" customWidth="1"/>
    <col min="2568" max="2816" width="9.140625" style="3"/>
    <col min="2817" max="2817" width="5.42578125" style="3" bestFit="1" customWidth="1"/>
    <col min="2818" max="2818" width="67" style="3" bestFit="1" customWidth="1"/>
    <col min="2819" max="2819" width="13.140625" style="3" bestFit="1" customWidth="1"/>
    <col min="2820" max="2820" width="24.140625" style="3" bestFit="1" customWidth="1"/>
    <col min="2821" max="2821" width="14" style="3" bestFit="1" customWidth="1"/>
    <col min="2822" max="2822" width="10.28515625" style="3" bestFit="1" customWidth="1"/>
    <col min="2823" max="2823" width="18.140625" style="3" bestFit="1" customWidth="1"/>
    <col min="2824" max="3072" width="9.140625" style="3"/>
    <col min="3073" max="3073" width="5.42578125" style="3" bestFit="1" customWidth="1"/>
    <col min="3074" max="3074" width="67" style="3" bestFit="1" customWidth="1"/>
    <col min="3075" max="3075" width="13.140625" style="3" bestFit="1" customWidth="1"/>
    <col min="3076" max="3076" width="24.140625" style="3" bestFit="1" customWidth="1"/>
    <col min="3077" max="3077" width="14" style="3" bestFit="1" customWidth="1"/>
    <col min="3078" max="3078" width="10.28515625" style="3" bestFit="1" customWidth="1"/>
    <col min="3079" max="3079" width="18.140625" style="3" bestFit="1" customWidth="1"/>
    <col min="3080" max="3328" width="9.140625" style="3"/>
    <col min="3329" max="3329" width="5.42578125" style="3" bestFit="1" customWidth="1"/>
    <col min="3330" max="3330" width="67" style="3" bestFit="1" customWidth="1"/>
    <col min="3331" max="3331" width="13.140625" style="3" bestFit="1" customWidth="1"/>
    <col min="3332" max="3332" width="24.140625" style="3" bestFit="1" customWidth="1"/>
    <col min="3333" max="3333" width="14" style="3" bestFit="1" customWidth="1"/>
    <col min="3334" max="3334" width="10.28515625" style="3" bestFit="1" customWidth="1"/>
    <col min="3335" max="3335" width="18.140625" style="3" bestFit="1" customWidth="1"/>
    <col min="3336" max="3584" width="9.140625" style="3"/>
    <col min="3585" max="3585" width="5.42578125" style="3" bestFit="1" customWidth="1"/>
    <col min="3586" max="3586" width="67" style="3" bestFit="1" customWidth="1"/>
    <col min="3587" max="3587" width="13.140625" style="3" bestFit="1" customWidth="1"/>
    <col min="3588" max="3588" width="24.140625" style="3" bestFit="1" customWidth="1"/>
    <col min="3589" max="3589" width="14" style="3" bestFit="1" customWidth="1"/>
    <col min="3590" max="3590" width="10.28515625" style="3" bestFit="1" customWidth="1"/>
    <col min="3591" max="3591" width="18.140625" style="3" bestFit="1" customWidth="1"/>
    <col min="3592" max="3840" width="9.140625" style="3"/>
    <col min="3841" max="3841" width="5.42578125" style="3" bestFit="1" customWidth="1"/>
    <col min="3842" max="3842" width="67" style="3" bestFit="1" customWidth="1"/>
    <col min="3843" max="3843" width="13.140625" style="3" bestFit="1" customWidth="1"/>
    <col min="3844" max="3844" width="24.140625" style="3" bestFit="1" customWidth="1"/>
    <col min="3845" max="3845" width="14" style="3" bestFit="1" customWidth="1"/>
    <col min="3846" max="3846" width="10.28515625" style="3" bestFit="1" customWidth="1"/>
    <col min="3847" max="3847" width="18.140625" style="3" bestFit="1" customWidth="1"/>
    <col min="3848" max="4096" width="9.140625" style="3"/>
    <col min="4097" max="4097" width="5.42578125" style="3" bestFit="1" customWidth="1"/>
    <col min="4098" max="4098" width="67" style="3" bestFit="1" customWidth="1"/>
    <col min="4099" max="4099" width="13.140625" style="3" bestFit="1" customWidth="1"/>
    <col min="4100" max="4100" width="24.140625" style="3" bestFit="1" customWidth="1"/>
    <col min="4101" max="4101" width="14" style="3" bestFit="1" customWidth="1"/>
    <col min="4102" max="4102" width="10.28515625" style="3" bestFit="1" customWidth="1"/>
    <col min="4103" max="4103" width="18.140625" style="3" bestFit="1" customWidth="1"/>
    <col min="4104" max="4352" width="9.140625" style="3"/>
    <col min="4353" max="4353" width="5.42578125" style="3" bestFit="1" customWidth="1"/>
    <col min="4354" max="4354" width="67" style="3" bestFit="1" customWidth="1"/>
    <col min="4355" max="4355" width="13.140625" style="3" bestFit="1" customWidth="1"/>
    <col min="4356" max="4356" width="24.140625" style="3" bestFit="1" customWidth="1"/>
    <col min="4357" max="4357" width="14" style="3" bestFit="1" customWidth="1"/>
    <col min="4358" max="4358" width="10.28515625" style="3" bestFit="1" customWidth="1"/>
    <col min="4359" max="4359" width="18.140625" style="3" bestFit="1" customWidth="1"/>
    <col min="4360" max="4608" width="9.140625" style="3"/>
    <col min="4609" max="4609" width="5.42578125" style="3" bestFit="1" customWidth="1"/>
    <col min="4610" max="4610" width="67" style="3" bestFit="1" customWidth="1"/>
    <col min="4611" max="4611" width="13.140625" style="3" bestFit="1" customWidth="1"/>
    <col min="4612" max="4612" width="24.140625" style="3" bestFit="1" customWidth="1"/>
    <col min="4613" max="4613" width="14" style="3" bestFit="1" customWidth="1"/>
    <col min="4614" max="4614" width="10.28515625" style="3" bestFit="1" customWidth="1"/>
    <col min="4615" max="4615" width="18.140625" style="3" bestFit="1" customWidth="1"/>
    <col min="4616" max="4864" width="9.140625" style="3"/>
    <col min="4865" max="4865" width="5.42578125" style="3" bestFit="1" customWidth="1"/>
    <col min="4866" max="4866" width="67" style="3" bestFit="1" customWidth="1"/>
    <col min="4867" max="4867" width="13.140625" style="3" bestFit="1" customWidth="1"/>
    <col min="4868" max="4868" width="24.140625" style="3" bestFit="1" customWidth="1"/>
    <col min="4869" max="4869" width="14" style="3" bestFit="1" customWidth="1"/>
    <col min="4870" max="4870" width="10.28515625" style="3" bestFit="1" customWidth="1"/>
    <col min="4871" max="4871" width="18.140625" style="3" bestFit="1" customWidth="1"/>
    <col min="4872" max="5120" width="9.140625" style="3"/>
    <col min="5121" max="5121" width="5.42578125" style="3" bestFit="1" customWidth="1"/>
    <col min="5122" max="5122" width="67" style="3" bestFit="1" customWidth="1"/>
    <col min="5123" max="5123" width="13.140625" style="3" bestFit="1" customWidth="1"/>
    <col min="5124" max="5124" width="24.140625" style="3" bestFit="1" customWidth="1"/>
    <col min="5125" max="5125" width="14" style="3" bestFit="1" customWidth="1"/>
    <col min="5126" max="5126" width="10.28515625" style="3" bestFit="1" customWidth="1"/>
    <col min="5127" max="5127" width="18.140625" style="3" bestFit="1" customWidth="1"/>
    <col min="5128" max="5376" width="9.140625" style="3"/>
    <col min="5377" max="5377" width="5.42578125" style="3" bestFit="1" customWidth="1"/>
    <col min="5378" max="5378" width="67" style="3" bestFit="1" customWidth="1"/>
    <col min="5379" max="5379" width="13.140625" style="3" bestFit="1" customWidth="1"/>
    <col min="5380" max="5380" width="24.140625" style="3" bestFit="1" customWidth="1"/>
    <col min="5381" max="5381" width="14" style="3" bestFit="1" customWidth="1"/>
    <col min="5382" max="5382" width="10.28515625" style="3" bestFit="1" customWidth="1"/>
    <col min="5383" max="5383" width="18.140625" style="3" bestFit="1" customWidth="1"/>
    <col min="5384" max="5632" width="9.140625" style="3"/>
    <col min="5633" max="5633" width="5.42578125" style="3" bestFit="1" customWidth="1"/>
    <col min="5634" max="5634" width="67" style="3" bestFit="1" customWidth="1"/>
    <col min="5635" max="5635" width="13.140625" style="3" bestFit="1" customWidth="1"/>
    <col min="5636" max="5636" width="24.140625" style="3" bestFit="1" customWidth="1"/>
    <col min="5637" max="5637" width="14" style="3" bestFit="1" customWidth="1"/>
    <col min="5638" max="5638" width="10.28515625" style="3" bestFit="1" customWidth="1"/>
    <col min="5639" max="5639" width="18.140625" style="3" bestFit="1" customWidth="1"/>
    <col min="5640" max="5888" width="9.140625" style="3"/>
    <col min="5889" max="5889" width="5.42578125" style="3" bestFit="1" customWidth="1"/>
    <col min="5890" max="5890" width="67" style="3" bestFit="1" customWidth="1"/>
    <col min="5891" max="5891" width="13.140625" style="3" bestFit="1" customWidth="1"/>
    <col min="5892" max="5892" width="24.140625" style="3" bestFit="1" customWidth="1"/>
    <col min="5893" max="5893" width="14" style="3" bestFit="1" customWidth="1"/>
    <col min="5894" max="5894" width="10.28515625" style="3" bestFit="1" customWidth="1"/>
    <col min="5895" max="5895" width="18.140625" style="3" bestFit="1" customWidth="1"/>
    <col min="5896" max="6144" width="9.140625" style="3"/>
    <col min="6145" max="6145" width="5.42578125" style="3" bestFit="1" customWidth="1"/>
    <col min="6146" max="6146" width="67" style="3" bestFit="1" customWidth="1"/>
    <col min="6147" max="6147" width="13.140625" style="3" bestFit="1" customWidth="1"/>
    <col min="6148" max="6148" width="24.140625" style="3" bestFit="1" customWidth="1"/>
    <col min="6149" max="6149" width="14" style="3" bestFit="1" customWidth="1"/>
    <col min="6150" max="6150" width="10.28515625" style="3" bestFit="1" customWidth="1"/>
    <col min="6151" max="6151" width="18.140625" style="3" bestFit="1" customWidth="1"/>
    <col min="6152" max="6400" width="9.140625" style="3"/>
    <col min="6401" max="6401" width="5.42578125" style="3" bestFit="1" customWidth="1"/>
    <col min="6402" max="6402" width="67" style="3" bestFit="1" customWidth="1"/>
    <col min="6403" max="6403" width="13.140625" style="3" bestFit="1" customWidth="1"/>
    <col min="6404" max="6404" width="24.140625" style="3" bestFit="1" customWidth="1"/>
    <col min="6405" max="6405" width="14" style="3" bestFit="1" customWidth="1"/>
    <col min="6406" max="6406" width="10.28515625" style="3" bestFit="1" customWidth="1"/>
    <col min="6407" max="6407" width="18.140625" style="3" bestFit="1" customWidth="1"/>
    <col min="6408" max="6656" width="9.140625" style="3"/>
    <col min="6657" max="6657" width="5.42578125" style="3" bestFit="1" customWidth="1"/>
    <col min="6658" max="6658" width="67" style="3" bestFit="1" customWidth="1"/>
    <col min="6659" max="6659" width="13.140625" style="3" bestFit="1" customWidth="1"/>
    <col min="6660" max="6660" width="24.140625" style="3" bestFit="1" customWidth="1"/>
    <col min="6661" max="6661" width="14" style="3" bestFit="1" customWidth="1"/>
    <col min="6662" max="6662" width="10.28515625" style="3" bestFit="1" customWidth="1"/>
    <col min="6663" max="6663" width="18.140625" style="3" bestFit="1" customWidth="1"/>
    <col min="6664" max="6912" width="9.140625" style="3"/>
    <col min="6913" max="6913" width="5.42578125" style="3" bestFit="1" customWidth="1"/>
    <col min="6914" max="6914" width="67" style="3" bestFit="1" customWidth="1"/>
    <col min="6915" max="6915" width="13.140625" style="3" bestFit="1" customWidth="1"/>
    <col min="6916" max="6916" width="24.140625" style="3" bestFit="1" customWidth="1"/>
    <col min="6917" max="6917" width="14" style="3" bestFit="1" customWidth="1"/>
    <col min="6918" max="6918" width="10.28515625" style="3" bestFit="1" customWidth="1"/>
    <col min="6919" max="6919" width="18.140625" style="3" bestFit="1" customWidth="1"/>
    <col min="6920" max="7168" width="9.140625" style="3"/>
    <col min="7169" max="7169" width="5.42578125" style="3" bestFit="1" customWidth="1"/>
    <col min="7170" max="7170" width="67" style="3" bestFit="1" customWidth="1"/>
    <col min="7171" max="7171" width="13.140625" style="3" bestFit="1" customWidth="1"/>
    <col min="7172" max="7172" width="24.140625" style="3" bestFit="1" customWidth="1"/>
    <col min="7173" max="7173" width="14" style="3" bestFit="1" customWidth="1"/>
    <col min="7174" max="7174" width="10.28515625" style="3" bestFit="1" customWidth="1"/>
    <col min="7175" max="7175" width="18.140625" style="3" bestFit="1" customWidth="1"/>
    <col min="7176" max="7424" width="9.140625" style="3"/>
    <col min="7425" max="7425" width="5.42578125" style="3" bestFit="1" customWidth="1"/>
    <col min="7426" max="7426" width="67" style="3" bestFit="1" customWidth="1"/>
    <col min="7427" max="7427" width="13.140625" style="3" bestFit="1" customWidth="1"/>
    <col min="7428" max="7428" width="24.140625" style="3" bestFit="1" customWidth="1"/>
    <col min="7429" max="7429" width="14" style="3" bestFit="1" customWidth="1"/>
    <col min="7430" max="7430" width="10.28515625" style="3" bestFit="1" customWidth="1"/>
    <col min="7431" max="7431" width="18.140625" style="3" bestFit="1" customWidth="1"/>
    <col min="7432" max="7680" width="9.140625" style="3"/>
    <col min="7681" max="7681" width="5.42578125" style="3" bestFit="1" customWidth="1"/>
    <col min="7682" max="7682" width="67" style="3" bestFit="1" customWidth="1"/>
    <col min="7683" max="7683" width="13.140625" style="3" bestFit="1" customWidth="1"/>
    <col min="7684" max="7684" width="24.140625" style="3" bestFit="1" customWidth="1"/>
    <col min="7685" max="7685" width="14" style="3" bestFit="1" customWidth="1"/>
    <col min="7686" max="7686" width="10.28515625" style="3" bestFit="1" customWidth="1"/>
    <col min="7687" max="7687" width="18.140625" style="3" bestFit="1" customWidth="1"/>
    <col min="7688" max="7936" width="9.140625" style="3"/>
    <col min="7937" max="7937" width="5.42578125" style="3" bestFit="1" customWidth="1"/>
    <col min="7938" max="7938" width="67" style="3" bestFit="1" customWidth="1"/>
    <col min="7939" max="7939" width="13.140625" style="3" bestFit="1" customWidth="1"/>
    <col min="7940" max="7940" width="24.140625" style="3" bestFit="1" customWidth="1"/>
    <col min="7941" max="7941" width="14" style="3" bestFit="1" customWidth="1"/>
    <col min="7942" max="7942" width="10.28515625" style="3" bestFit="1" customWidth="1"/>
    <col min="7943" max="7943" width="18.140625" style="3" bestFit="1" customWidth="1"/>
    <col min="7944" max="8192" width="9.140625" style="3"/>
    <col min="8193" max="8193" width="5.42578125" style="3" bestFit="1" customWidth="1"/>
    <col min="8194" max="8194" width="67" style="3" bestFit="1" customWidth="1"/>
    <col min="8195" max="8195" width="13.140625" style="3" bestFit="1" customWidth="1"/>
    <col min="8196" max="8196" width="24.140625" style="3" bestFit="1" customWidth="1"/>
    <col min="8197" max="8197" width="14" style="3" bestFit="1" customWidth="1"/>
    <col min="8198" max="8198" width="10.28515625" style="3" bestFit="1" customWidth="1"/>
    <col min="8199" max="8199" width="18.140625" style="3" bestFit="1" customWidth="1"/>
    <col min="8200" max="8448" width="9.140625" style="3"/>
    <col min="8449" max="8449" width="5.42578125" style="3" bestFit="1" customWidth="1"/>
    <col min="8450" max="8450" width="67" style="3" bestFit="1" customWidth="1"/>
    <col min="8451" max="8451" width="13.140625" style="3" bestFit="1" customWidth="1"/>
    <col min="8452" max="8452" width="24.140625" style="3" bestFit="1" customWidth="1"/>
    <col min="8453" max="8453" width="14" style="3" bestFit="1" customWidth="1"/>
    <col min="8454" max="8454" width="10.28515625" style="3" bestFit="1" customWidth="1"/>
    <col min="8455" max="8455" width="18.140625" style="3" bestFit="1" customWidth="1"/>
    <col min="8456" max="8704" width="9.140625" style="3"/>
    <col min="8705" max="8705" width="5.42578125" style="3" bestFit="1" customWidth="1"/>
    <col min="8706" max="8706" width="67" style="3" bestFit="1" customWidth="1"/>
    <col min="8707" max="8707" width="13.140625" style="3" bestFit="1" customWidth="1"/>
    <col min="8708" max="8708" width="24.140625" style="3" bestFit="1" customWidth="1"/>
    <col min="8709" max="8709" width="14" style="3" bestFit="1" customWidth="1"/>
    <col min="8710" max="8710" width="10.28515625" style="3" bestFit="1" customWidth="1"/>
    <col min="8711" max="8711" width="18.140625" style="3" bestFit="1" customWidth="1"/>
    <col min="8712" max="8960" width="9.140625" style="3"/>
    <col min="8961" max="8961" width="5.42578125" style="3" bestFit="1" customWidth="1"/>
    <col min="8962" max="8962" width="67" style="3" bestFit="1" customWidth="1"/>
    <col min="8963" max="8963" width="13.140625" style="3" bestFit="1" customWidth="1"/>
    <col min="8964" max="8964" width="24.140625" style="3" bestFit="1" customWidth="1"/>
    <col min="8965" max="8965" width="14" style="3" bestFit="1" customWidth="1"/>
    <col min="8966" max="8966" width="10.28515625" style="3" bestFit="1" customWidth="1"/>
    <col min="8967" max="8967" width="18.140625" style="3" bestFit="1" customWidth="1"/>
    <col min="8968" max="9216" width="9.140625" style="3"/>
    <col min="9217" max="9217" width="5.42578125" style="3" bestFit="1" customWidth="1"/>
    <col min="9218" max="9218" width="67" style="3" bestFit="1" customWidth="1"/>
    <col min="9219" max="9219" width="13.140625" style="3" bestFit="1" customWidth="1"/>
    <col min="9220" max="9220" width="24.140625" style="3" bestFit="1" customWidth="1"/>
    <col min="9221" max="9221" width="14" style="3" bestFit="1" customWidth="1"/>
    <col min="9222" max="9222" width="10.28515625" style="3" bestFit="1" customWidth="1"/>
    <col min="9223" max="9223" width="18.140625" style="3" bestFit="1" customWidth="1"/>
    <col min="9224" max="9472" width="9.140625" style="3"/>
    <col min="9473" max="9473" width="5.42578125" style="3" bestFit="1" customWidth="1"/>
    <col min="9474" max="9474" width="67" style="3" bestFit="1" customWidth="1"/>
    <col min="9475" max="9475" width="13.140625" style="3" bestFit="1" customWidth="1"/>
    <col min="9476" max="9476" width="24.140625" style="3" bestFit="1" customWidth="1"/>
    <col min="9477" max="9477" width="14" style="3" bestFit="1" customWidth="1"/>
    <col min="9478" max="9478" width="10.28515625" style="3" bestFit="1" customWidth="1"/>
    <col min="9479" max="9479" width="18.140625" style="3" bestFit="1" customWidth="1"/>
    <col min="9480" max="9728" width="9.140625" style="3"/>
    <col min="9729" max="9729" width="5.42578125" style="3" bestFit="1" customWidth="1"/>
    <col min="9730" max="9730" width="67" style="3" bestFit="1" customWidth="1"/>
    <col min="9731" max="9731" width="13.140625" style="3" bestFit="1" customWidth="1"/>
    <col min="9732" max="9732" width="24.140625" style="3" bestFit="1" customWidth="1"/>
    <col min="9733" max="9733" width="14" style="3" bestFit="1" customWidth="1"/>
    <col min="9734" max="9734" width="10.28515625" style="3" bestFit="1" customWidth="1"/>
    <col min="9735" max="9735" width="18.140625" style="3" bestFit="1" customWidth="1"/>
    <col min="9736" max="9984" width="9.140625" style="3"/>
    <col min="9985" max="9985" width="5.42578125" style="3" bestFit="1" customWidth="1"/>
    <col min="9986" max="9986" width="67" style="3" bestFit="1" customWidth="1"/>
    <col min="9987" max="9987" width="13.140625" style="3" bestFit="1" customWidth="1"/>
    <col min="9988" max="9988" width="24.140625" style="3" bestFit="1" customWidth="1"/>
    <col min="9989" max="9989" width="14" style="3" bestFit="1" customWidth="1"/>
    <col min="9990" max="9990" width="10.28515625" style="3" bestFit="1" customWidth="1"/>
    <col min="9991" max="9991" width="18.140625" style="3" bestFit="1" customWidth="1"/>
    <col min="9992" max="10240" width="9.140625" style="3"/>
    <col min="10241" max="10241" width="5.42578125" style="3" bestFit="1" customWidth="1"/>
    <col min="10242" max="10242" width="67" style="3" bestFit="1" customWidth="1"/>
    <col min="10243" max="10243" width="13.140625" style="3" bestFit="1" customWidth="1"/>
    <col min="10244" max="10244" width="24.140625" style="3" bestFit="1" customWidth="1"/>
    <col min="10245" max="10245" width="14" style="3" bestFit="1" customWidth="1"/>
    <col min="10246" max="10246" width="10.28515625" style="3" bestFit="1" customWidth="1"/>
    <col min="10247" max="10247" width="18.140625" style="3" bestFit="1" customWidth="1"/>
    <col min="10248" max="10496" width="9.140625" style="3"/>
    <col min="10497" max="10497" width="5.42578125" style="3" bestFit="1" customWidth="1"/>
    <col min="10498" max="10498" width="67" style="3" bestFit="1" customWidth="1"/>
    <col min="10499" max="10499" width="13.140625" style="3" bestFit="1" customWidth="1"/>
    <col min="10500" max="10500" width="24.140625" style="3" bestFit="1" customWidth="1"/>
    <col min="10501" max="10501" width="14" style="3" bestFit="1" customWidth="1"/>
    <col min="10502" max="10502" width="10.28515625" style="3" bestFit="1" customWidth="1"/>
    <col min="10503" max="10503" width="18.140625" style="3" bestFit="1" customWidth="1"/>
    <col min="10504" max="10752" width="9.140625" style="3"/>
    <col min="10753" max="10753" width="5.42578125" style="3" bestFit="1" customWidth="1"/>
    <col min="10754" max="10754" width="67" style="3" bestFit="1" customWidth="1"/>
    <col min="10755" max="10755" width="13.140625" style="3" bestFit="1" customWidth="1"/>
    <col min="10756" max="10756" width="24.140625" style="3" bestFit="1" customWidth="1"/>
    <col min="10757" max="10757" width="14" style="3" bestFit="1" customWidth="1"/>
    <col min="10758" max="10758" width="10.28515625" style="3" bestFit="1" customWidth="1"/>
    <col min="10759" max="10759" width="18.140625" style="3" bestFit="1" customWidth="1"/>
    <col min="10760" max="11008" width="9.140625" style="3"/>
    <col min="11009" max="11009" width="5.42578125" style="3" bestFit="1" customWidth="1"/>
    <col min="11010" max="11010" width="67" style="3" bestFit="1" customWidth="1"/>
    <col min="11011" max="11011" width="13.140625" style="3" bestFit="1" customWidth="1"/>
    <col min="11012" max="11012" width="24.140625" style="3" bestFit="1" customWidth="1"/>
    <col min="11013" max="11013" width="14" style="3" bestFit="1" customWidth="1"/>
    <col min="11014" max="11014" width="10.28515625" style="3" bestFit="1" customWidth="1"/>
    <col min="11015" max="11015" width="18.140625" style="3" bestFit="1" customWidth="1"/>
    <col min="11016" max="11264" width="9.140625" style="3"/>
    <col min="11265" max="11265" width="5.42578125" style="3" bestFit="1" customWidth="1"/>
    <col min="11266" max="11266" width="67" style="3" bestFit="1" customWidth="1"/>
    <col min="11267" max="11267" width="13.140625" style="3" bestFit="1" customWidth="1"/>
    <col min="11268" max="11268" width="24.140625" style="3" bestFit="1" customWidth="1"/>
    <col min="11269" max="11269" width="14" style="3" bestFit="1" customWidth="1"/>
    <col min="11270" max="11270" width="10.28515625" style="3" bestFit="1" customWidth="1"/>
    <col min="11271" max="11271" width="18.140625" style="3" bestFit="1" customWidth="1"/>
    <col min="11272" max="11520" width="9.140625" style="3"/>
    <col min="11521" max="11521" width="5.42578125" style="3" bestFit="1" customWidth="1"/>
    <col min="11522" max="11522" width="67" style="3" bestFit="1" customWidth="1"/>
    <col min="11523" max="11523" width="13.140625" style="3" bestFit="1" customWidth="1"/>
    <col min="11524" max="11524" width="24.140625" style="3" bestFit="1" customWidth="1"/>
    <col min="11525" max="11525" width="14" style="3" bestFit="1" customWidth="1"/>
    <col min="11526" max="11526" width="10.28515625" style="3" bestFit="1" customWidth="1"/>
    <col min="11527" max="11527" width="18.140625" style="3" bestFit="1" customWidth="1"/>
    <col min="11528" max="11776" width="9.140625" style="3"/>
    <col min="11777" max="11777" width="5.42578125" style="3" bestFit="1" customWidth="1"/>
    <col min="11778" max="11778" width="67" style="3" bestFit="1" customWidth="1"/>
    <col min="11779" max="11779" width="13.140625" style="3" bestFit="1" customWidth="1"/>
    <col min="11780" max="11780" width="24.140625" style="3" bestFit="1" customWidth="1"/>
    <col min="11781" max="11781" width="14" style="3" bestFit="1" customWidth="1"/>
    <col min="11782" max="11782" width="10.28515625" style="3" bestFit="1" customWidth="1"/>
    <col min="11783" max="11783" width="18.140625" style="3" bestFit="1" customWidth="1"/>
    <col min="11784" max="12032" width="9.140625" style="3"/>
    <col min="12033" max="12033" width="5.42578125" style="3" bestFit="1" customWidth="1"/>
    <col min="12034" max="12034" width="67" style="3" bestFit="1" customWidth="1"/>
    <col min="12035" max="12035" width="13.140625" style="3" bestFit="1" customWidth="1"/>
    <col min="12036" max="12036" width="24.140625" style="3" bestFit="1" customWidth="1"/>
    <col min="12037" max="12037" width="14" style="3" bestFit="1" customWidth="1"/>
    <col min="12038" max="12038" width="10.28515625" style="3" bestFit="1" customWidth="1"/>
    <col min="12039" max="12039" width="18.140625" style="3" bestFit="1" customWidth="1"/>
    <col min="12040" max="12288" width="9.140625" style="3"/>
    <col min="12289" max="12289" width="5.42578125" style="3" bestFit="1" customWidth="1"/>
    <col min="12290" max="12290" width="67" style="3" bestFit="1" customWidth="1"/>
    <col min="12291" max="12291" width="13.140625" style="3" bestFit="1" customWidth="1"/>
    <col min="12292" max="12292" width="24.140625" style="3" bestFit="1" customWidth="1"/>
    <col min="12293" max="12293" width="14" style="3" bestFit="1" customWidth="1"/>
    <col min="12294" max="12294" width="10.28515625" style="3" bestFit="1" customWidth="1"/>
    <col min="12295" max="12295" width="18.140625" style="3" bestFit="1" customWidth="1"/>
    <col min="12296" max="12544" width="9.140625" style="3"/>
    <col min="12545" max="12545" width="5.42578125" style="3" bestFit="1" customWidth="1"/>
    <col min="12546" max="12546" width="67" style="3" bestFit="1" customWidth="1"/>
    <col min="12547" max="12547" width="13.140625" style="3" bestFit="1" customWidth="1"/>
    <col min="12548" max="12548" width="24.140625" style="3" bestFit="1" customWidth="1"/>
    <col min="12549" max="12549" width="14" style="3" bestFit="1" customWidth="1"/>
    <col min="12550" max="12550" width="10.28515625" style="3" bestFit="1" customWidth="1"/>
    <col min="12551" max="12551" width="18.140625" style="3" bestFit="1" customWidth="1"/>
    <col min="12552" max="12800" width="9.140625" style="3"/>
    <col min="12801" max="12801" width="5.42578125" style="3" bestFit="1" customWidth="1"/>
    <col min="12802" max="12802" width="67" style="3" bestFit="1" customWidth="1"/>
    <col min="12803" max="12803" width="13.140625" style="3" bestFit="1" customWidth="1"/>
    <col min="12804" max="12804" width="24.140625" style="3" bestFit="1" customWidth="1"/>
    <col min="12805" max="12805" width="14" style="3" bestFit="1" customWidth="1"/>
    <col min="12806" max="12806" width="10.28515625" style="3" bestFit="1" customWidth="1"/>
    <col min="12807" max="12807" width="18.140625" style="3" bestFit="1" customWidth="1"/>
    <col min="12808" max="13056" width="9.140625" style="3"/>
    <col min="13057" max="13057" width="5.42578125" style="3" bestFit="1" customWidth="1"/>
    <col min="13058" max="13058" width="67" style="3" bestFit="1" customWidth="1"/>
    <col min="13059" max="13059" width="13.140625" style="3" bestFit="1" customWidth="1"/>
    <col min="13060" max="13060" width="24.140625" style="3" bestFit="1" customWidth="1"/>
    <col min="13061" max="13061" width="14" style="3" bestFit="1" customWidth="1"/>
    <col min="13062" max="13062" width="10.28515625" style="3" bestFit="1" customWidth="1"/>
    <col min="13063" max="13063" width="18.140625" style="3" bestFit="1" customWidth="1"/>
    <col min="13064" max="13312" width="9.140625" style="3"/>
    <col min="13313" max="13313" width="5.42578125" style="3" bestFit="1" customWidth="1"/>
    <col min="13314" max="13314" width="67" style="3" bestFit="1" customWidth="1"/>
    <col min="13315" max="13315" width="13.140625" style="3" bestFit="1" customWidth="1"/>
    <col min="13316" max="13316" width="24.140625" style="3" bestFit="1" customWidth="1"/>
    <col min="13317" max="13317" width="14" style="3" bestFit="1" customWidth="1"/>
    <col min="13318" max="13318" width="10.28515625" style="3" bestFit="1" customWidth="1"/>
    <col min="13319" max="13319" width="18.140625" style="3" bestFit="1" customWidth="1"/>
    <col min="13320" max="13568" width="9.140625" style="3"/>
    <col min="13569" max="13569" width="5.42578125" style="3" bestFit="1" customWidth="1"/>
    <col min="13570" max="13570" width="67" style="3" bestFit="1" customWidth="1"/>
    <col min="13571" max="13571" width="13.140625" style="3" bestFit="1" customWidth="1"/>
    <col min="13572" max="13572" width="24.140625" style="3" bestFit="1" customWidth="1"/>
    <col min="13573" max="13573" width="14" style="3" bestFit="1" customWidth="1"/>
    <col min="13574" max="13574" width="10.28515625" style="3" bestFit="1" customWidth="1"/>
    <col min="13575" max="13575" width="18.140625" style="3" bestFit="1" customWidth="1"/>
    <col min="13576" max="13824" width="9.140625" style="3"/>
    <col min="13825" max="13825" width="5.42578125" style="3" bestFit="1" customWidth="1"/>
    <col min="13826" max="13826" width="67" style="3" bestFit="1" customWidth="1"/>
    <col min="13827" max="13827" width="13.140625" style="3" bestFit="1" customWidth="1"/>
    <col min="13828" max="13828" width="24.140625" style="3" bestFit="1" customWidth="1"/>
    <col min="13829" max="13829" width="14" style="3" bestFit="1" customWidth="1"/>
    <col min="13830" max="13830" width="10.28515625" style="3" bestFit="1" customWidth="1"/>
    <col min="13831" max="13831" width="18.140625" style="3" bestFit="1" customWidth="1"/>
    <col min="13832" max="14080" width="9.140625" style="3"/>
    <col min="14081" max="14081" width="5.42578125" style="3" bestFit="1" customWidth="1"/>
    <col min="14082" max="14082" width="67" style="3" bestFit="1" customWidth="1"/>
    <col min="14083" max="14083" width="13.140625" style="3" bestFit="1" customWidth="1"/>
    <col min="14084" max="14084" width="24.140625" style="3" bestFit="1" customWidth="1"/>
    <col min="14085" max="14085" width="14" style="3" bestFit="1" customWidth="1"/>
    <col min="14086" max="14086" width="10.28515625" style="3" bestFit="1" customWidth="1"/>
    <col min="14087" max="14087" width="18.140625" style="3" bestFit="1" customWidth="1"/>
    <col min="14088" max="14336" width="9.140625" style="3"/>
    <col min="14337" max="14337" width="5.42578125" style="3" bestFit="1" customWidth="1"/>
    <col min="14338" max="14338" width="67" style="3" bestFit="1" customWidth="1"/>
    <col min="14339" max="14339" width="13.140625" style="3" bestFit="1" customWidth="1"/>
    <col min="14340" max="14340" width="24.140625" style="3" bestFit="1" customWidth="1"/>
    <col min="14341" max="14341" width="14" style="3" bestFit="1" customWidth="1"/>
    <col min="14342" max="14342" width="10.28515625" style="3" bestFit="1" customWidth="1"/>
    <col min="14343" max="14343" width="18.140625" style="3" bestFit="1" customWidth="1"/>
    <col min="14344" max="14592" width="9.140625" style="3"/>
    <col min="14593" max="14593" width="5.42578125" style="3" bestFit="1" customWidth="1"/>
    <col min="14594" max="14594" width="67" style="3" bestFit="1" customWidth="1"/>
    <col min="14595" max="14595" width="13.140625" style="3" bestFit="1" customWidth="1"/>
    <col min="14596" max="14596" width="24.140625" style="3" bestFit="1" customWidth="1"/>
    <col min="14597" max="14597" width="14" style="3" bestFit="1" customWidth="1"/>
    <col min="14598" max="14598" width="10.28515625" style="3" bestFit="1" customWidth="1"/>
    <col min="14599" max="14599" width="18.140625" style="3" bestFit="1" customWidth="1"/>
    <col min="14600" max="14848" width="9.140625" style="3"/>
    <col min="14849" max="14849" width="5.42578125" style="3" bestFit="1" customWidth="1"/>
    <col min="14850" max="14850" width="67" style="3" bestFit="1" customWidth="1"/>
    <col min="14851" max="14851" width="13.140625" style="3" bestFit="1" customWidth="1"/>
    <col min="14852" max="14852" width="24.140625" style="3" bestFit="1" customWidth="1"/>
    <col min="14853" max="14853" width="14" style="3" bestFit="1" customWidth="1"/>
    <col min="14854" max="14854" width="10.28515625" style="3" bestFit="1" customWidth="1"/>
    <col min="14855" max="14855" width="18.140625" style="3" bestFit="1" customWidth="1"/>
    <col min="14856" max="15104" width="9.140625" style="3"/>
    <col min="15105" max="15105" width="5.42578125" style="3" bestFit="1" customWidth="1"/>
    <col min="15106" max="15106" width="67" style="3" bestFit="1" customWidth="1"/>
    <col min="15107" max="15107" width="13.140625" style="3" bestFit="1" customWidth="1"/>
    <col min="15108" max="15108" width="24.140625" style="3" bestFit="1" customWidth="1"/>
    <col min="15109" max="15109" width="14" style="3" bestFit="1" customWidth="1"/>
    <col min="15110" max="15110" width="10.28515625" style="3" bestFit="1" customWidth="1"/>
    <col min="15111" max="15111" width="18.140625" style="3" bestFit="1" customWidth="1"/>
    <col min="15112" max="15360" width="9.140625" style="3"/>
    <col min="15361" max="15361" width="5.42578125" style="3" bestFit="1" customWidth="1"/>
    <col min="15362" max="15362" width="67" style="3" bestFit="1" customWidth="1"/>
    <col min="15363" max="15363" width="13.140625" style="3" bestFit="1" customWidth="1"/>
    <col min="15364" max="15364" width="24.140625" style="3" bestFit="1" customWidth="1"/>
    <col min="15365" max="15365" width="14" style="3" bestFit="1" customWidth="1"/>
    <col min="15366" max="15366" width="10.28515625" style="3" bestFit="1" customWidth="1"/>
    <col min="15367" max="15367" width="18.140625" style="3" bestFit="1" customWidth="1"/>
    <col min="15368" max="15616" width="9.140625" style="3"/>
    <col min="15617" max="15617" width="5.42578125" style="3" bestFit="1" customWidth="1"/>
    <col min="15618" max="15618" width="67" style="3" bestFit="1" customWidth="1"/>
    <col min="15619" max="15619" width="13.140625" style="3" bestFit="1" customWidth="1"/>
    <col min="15620" max="15620" width="24.140625" style="3" bestFit="1" customWidth="1"/>
    <col min="15621" max="15621" width="14" style="3" bestFit="1" customWidth="1"/>
    <col min="15622" max="15622" width="10.28515625" style="3" bestFit="1" customWidth="1"/>
    <col min="15623" max="15623" width="18.140625" style="3" bestFit="1" customWidth="1"/>
    <col min="15624" max="15872" width="9.140625" style="3"/>
    <col min="15873" max="15873" width="5.42578125" style="3" bestFit="1" customWidth="1"/>
    <col min="15874" max="15874" width="67" style="3" bestFit="1" customWidth="1"/>
    <col min="15875" max="15875" width="13.140625" style="3" bestFit="1" customWidth="1"/>
    <col min="15876" max="15876" width="24.140625" style="3" bestFit="1" customWidth="1"/>
    <col min="15877" max="15877" width="14" style="3" bestFit="1" customWidth="1"/>
    <col min="15878" max="15878" width="10.28515625" style="3" bestFit="1" customWidth="1"/>
    <col min="15879" max="15879" width="18.140625" style="3" bestFit="1" customWidth="1"/>
    <col min="15880" max="16128" width="9.140625" style="3"/>
    <col min="16129" max="16129" width="5.42578125" style="3" bestFit="1" customWidth="1"/>
    <col min="16130" max="16130" width="67" style="3" bestFit="1" customWidth="1"/>
    <col min="16131" max="16131" width="13.140625" style="3" bestFit="1" customWidth="1"/>
    <col min="16132" max="16132" width="24.140625" style="3" bestFit="1" customWidth="1"/>
    <col min="16133" max="16133" width="14" style="3" bestFit="1" customWidth="1"/>
    <col min="16134" max="16134" width="10.28515625" style="3" bestFit="1" customWidth="1"/>
    <col min="16135" max="16135" width="18.140625" style="3" bestFit="1" customWidth="1"/>
    <col min="16136" max="16384" width="9.140625" style="3"/>
  </cols>
  <sheetData>
    <row r="1" spans="1:9">
      <c r="A1" s="1" t="s">
        <v>0</v>
      </c>
      <c r="B1" s="263" t="s">
        <v>1651</v>
      </c>
      <c r="C1" s="263"/>
      <c r="D1" s="263"/>
      <c r="E1" s="263"/>
    </row>
    <row r="2" spans="1:9" ht="13.5" thickBot="1"/>
    <row r="3" spans="1:9" ht="15">
      <c r="B3" s="69" t="s">
        <v>2495</v>
      </c>
      <c r="C3" s="282"/>
    </row>
    <row r="4" spans="1:9" ht="15">
      <c r="B4" s="71" t="s">
        <v>2496</v>
      </c>
      <c r="C4" s="283"/>
    </row>
    <row r="5" spans="1:9" ht="15">
      <c r="B5" s="71"/>
      <c r="C5" s="283"/>
    </row>
    <row r="6" spans="1:9" ht="15">
      <c r="B6" s="71" t="s">
        <v>2381</v>
      </c>
      <c r="C6" s="283"/>
    </row>
    <row r="7" spans="1:9" ht="15">
      <c r="B7" s="70" t="s">
        <v>2398</v>
      </c>
      <c r="C7" s="283"/>
    </row>
    <row r="8" spans="1:9" ht="30.75" thickBot="1">
      <c r="B8" s="74" t="s">
        <v>2497</v>
      </c>
      <c r="C8" s="284"/>
    </row>
    <row r="10" spans="1:9">
      <c r="B10" s="3" t="s">
        <v>2</v>
      </c>
    </row>
    <row r="12" spans="1:9">
      <c r="B12" s="5" t="s">
        <v>3</v>
      </c>
      <c r="C12" s="15" t="s">
        <v>4</v>
      </c>
      <c r="D12" s="5" t="s">
        <v>5</v>
      </c>
      <c r="E12" s="5" t="s">
        <v>6</v>
      </c>
      <c r="F12" s="7" t="s">
        <v>7</v>
      </c>
      <c r="G12" s="7" t="s">
        <v>8</v>
      </c>
      <c r="H12" s="7" t="s">
        <v>9</v>
      </c>
      <c r="I12" s="8" t="s">
        <v>10</v>
      </c>
    </row>
    <row r="13" spans="1:9">
      <c r="B13" s="8" t="s">
        <v>11</v>
      </c>
    </row>
    <row r="14" spans="1:9">
      <c r="B14" s="8" t="s">
        <v>12</v>
      </c>
    </row>
    <row r="15" spans="1:9">
      <c r="B15" s="3" t="s">
        <v>1539</v>
      </c>
      <c r="C15" s="14" t="s">
        <v>13</v>
      </c>
      <c r="D15" s="3" t="s">
        <v>41</v>
      </c>
      <c r="E15" s="3" t="s">
        <v>42</v>
      </c>
      <c r="F15" s="2">
        <v>6700</v>
      </c>
      <c r="G15" s="2">
        <v>409.71</v>
      </c>
      <c r="H15" s="2">
        <v>7.05</v>
      </c>
    </row>
    <row r="16" spans="1:9">
      <c r="B16" s="3" t="s">
        <v>2080</v>
      </c>
      <c r="C16" s="14" t="s">
        <v>13</v>
      </c>
      <c r="D16" s="3" t="s">
        <v>187</v>
      </c>
      <c r="E16" s="3" t="s">
        <v>188</v>
      </c>
      <c r="F16" s="2">
        <v>115000</v>
      </c>
      <c r="G16" s="2">
        <v>386.29</v>
      </c>
      <c r="H16" s="2">
        <v>6.65</v>
      </c>
    </row>
    <row r="17" spans="2:8">
      <c r="B17" s="3" t="s">
        <v>2012</v>
      </c>
      <c r="C17" s="14" t="s">
        <v>13</v>
      </c>
      <c r="D17" s="3" t="s">
        <v>187</v>
      </c>
      <c r="E17" s="3" t="s">
        <v>272</v>
      </c>
      <c r="F17" s="2">
        <v>53000</v>
      </c>
      <c r="G17" s="2">
        <v>379.03</v>
      </c>
      <c r="H17" s="2">
        <v>6.52</v>
      </c>
    </row>
    <row r="18" spans="2:8">
      <c r="B18" s="3" t="s">
        <v>1573</v>
      </c>
      <c r="C18" s="14" t="s">
        <v>13</v>
      </c>
      <c r="D18" s="3" t="s">
        <v>16</v>
      </c>
      <c r="E18" s="3" t="s">
        <v>17</v>
      </c>
      <c r="F18" s="2">
        <v>16000</v>
      </c>
      <c r="G18" s="2">
        <v>333.73</v>
      </c>
      <c r="H18" s="2">
        <v>5.74</v>
      </c>
    </row>
    <row r="19" spans="2:8">
      <c r="B19" s="3" t="s">
        <v>2231</v>
      </c>
      <c r="C19" s="14" t="s">
        <v>13</v>
      </c>
      <c r="D19" s="3" t="s">
        <v>182</v>
      </c>
      <c r="E19" s="3" t="s">
        <v>438</v>
      </c>
      <c r="F19" s="2">
        <v>95000</v>
      </c>
      <c r="G19" s="2">
        <v>323.24</v>
      </c>
      <c r="H19" s="2">
        <v>5.56</v>
      </c>
    </row>
    <row r="20" spans="2:8">
      <c r="B20" s="3" t="s">
        <v>2040</v>
      </c>
      <c r="C20" s="14" t="s">
        <v>13</v>
      </c>
      <c r="D20" s="3" t="s">
        <v>41</v>
      </c>
      <c r="E20" s="3" t="s">
        <v>296</v>
      </c>
      <c r="F20" s="2">
        <v>26500</v>
      </c>
      <c r="G20" s="2">
        <v>318.20999999999998</v>
      </c>
      <c r="H20" s="2">
        <v>5.47</v>
      </c>
    </row>
    <row r="21" spans="2:8">
      <c r="B21" s="3" t="s">
        <v>1553</v>
      </c>
      <c r="C21" s="14" t="s">
        <v>13</v>
      </c>
      <c r="D21" s="3" t="s">
        <v>179</v>
      </c>
      <c r="E21" s="3" t="s">
        <v>181</v>
      </c>
      <c r="F21" s="2">
        <v>130000</v>
      </c>
      <c r="G21" s="2">
        <v>278.58999999999997</v>
      </c>
      <c r="H21" s="2">
        <v>4.79</v>
      </c>
    </row>
    <row r="22" spans="2:8">
      <c r="B22" s="3" t="s">
        <v>2334</v>
      </c>
      <c r="C22" s="14" t="s">
        <v>13</v>
      </c>
      <c r="D22" s="3" t="s">
        <v>32</v>
      </c>
      <c r="E22" s="3" t="s">
        <v>421</v>
      </c>
      <c r="F22" s="2">
        <v>18000</v>
      </c>
      <c r="G22" s="2">
        <v>246.36</v>
      </c>
      <c r="H22" s="2">
        <v>4.24</v>
      </c>
    </row>
    <row r="23" spans="2:8">
      <c r="B23" s="3" t="s">
        <v>2053</v>
      </c>
      <c r="C23" s="14" t="s">
        <v>13</v>
      </c>
      <c r="D23" s="3" t="s">
        <v>182</v>
      </c>
      <c r="E23" s="3" t="s">
        <v>183</v>
      </c>
      <c r="F23" s="2">
        <v>400000</v>
      </c>
      <c r="G23" s="2">
        <v>240</v>
      </c>
      <c r="H23" s="2">
        <v>4.13</v>
      </c>
    </row>
    <row r="24" spans="2:8">
      <c r="B24" s="3" t="s">
        <v>2335</v>
      </c>
      <c r="C24" s="14" t="s">
        <v>13</v>
      </c>
      <c r="D24" s="3" t="s">
        <v>32</v>
      </c>
      <c r="E24" s="3" t="s">
        <v>1650</v>
      </c>
      <c r="F24" s="2">
        <v>55000</v>
      </c>
      <c r="G24" s="2">
        <v>237.85</v>
      </c>
      <c r="H24" s="2">
        <v>4.09</v>
      </c>
    </row>
    <row r="25" spans="2:8">
      <c r="B25" s="3" t="s">
        <v>2058</v>
      </c>
      <c r="C25" s="14" t="s">
        <v>13</v>
      </c>
      <c r="D25" s="3" t="s">
        <v>16</v>
      </c>
      <c r="E25" s="3" t="s">
        <v>191</v>
      </c>
      <c r="F25" s="2">
        <v>51000</v>
      </c>
      <c r="G25" s="2">
        <v>229.42</v>
      </c>
      <c r="H25" s="2">
        <v>3.95</v>
      </c>
    </row>
    <row r="26" spans="2:8">
      <c r="B26" s="3" t="s">
        <v>2336</v>
      </c>
      <c r="C26" s="14" t="s">
        <v>13</v>
      </c>
      <c r="D26" s="3" t="s">
        <v>30</v>
      </c>
      <c r="E26" s="3" t="s">
        <v>1649</v>
      </c>
      <c r="F26" s="2">
        <v>150000</v>
      </c>
      <c r="G26" s="2">
        <v>212.7</v>
      </c>
      <c r="H26" s="2">
        <v>3.66</v>
      </c>
    </row>
    <row r="27" spans="2:8">
      <c r="B27" s="3" t="s">
        <v>2035</v>
      </c>
      <c r="C27" s="14" t="s">
        <v>13</v>
      </c>
      <c r="D27" s="3" t="s">
        <v>62</v>
      </c>
      <c r="E27" s="3" t="s">
        <v>290</v>
      </c>
      <c r="F27" s="2">
        <v>35000</v>
      </c>
      <c r="G27" s="2">
        <v>196.54</v>
      </c>
      <c r="H27" s="2">
        <v>3.38</v>
      </c>
    </row>
    <row r="28" spans="2:8">
      <c r="B28" s="3" t="s">
        <v>2337</v>
      </c>
      <c r="C28" s="14" t="s">
        <v>13</v>
      </c>
      <c r="D28" s="3" t="s">
        <v>433</v>
      </c>
      <c r="E28" s="3" t="s">
        <v>1648</v>
      </c>
      <c r="F28" s="2">
        <v>80000</v>
      </c>
      <c r="G28" s="2">
        <v>195.44</v>
      </c>
      <c r="H28" s="2">
        <v>3.36</v>
      </c>
    </row>
    <row r="29" spans="2:8">
      <c r="B29" s="3" t="s">
        <v>2065</v>
      </c>
      <c r="C29" s="14" t="s">
        <v>13</v>
      </c>
      <c r="D29" s="3" t="s">
        <v>16</v>
      </c>
      <c r="E29" s="3" t="s">
        <v>324</v>
      </c>
      <c r="F29" s="2">
        <v>75000</v>
      </c>
      <c r="G29" s="2">
        <v>181.84</v>
      </c>
      <c r="H29" s="2">
        <v>3.13</v>
      </c>
    </row>
    <row r="30" spans="2:8">
      <c r="B30" s="3" t="s">
        <v>1532</v>
      </c>
      <c r="C30" s="14" t="s">
        <v>13</v>
      </c>
      <c r="D30" s="3" t="s">
        <v>41</v>
      </c>
      <c r="E30" s="3" t="s">
        <v>59</v>
      </c>
      <c r="F30" s="2">
        <v>10000</v>
      </c>
      <c r="G30" s="2">
        <v>173.32</v>
      </c>
      <c r="H30" s="2">
        <v>2.98</v>
      </c>
    </row>
    <row r="31" spans="2:8">
      <c r="B31" s="3" t="s">
        <v>1547</v>
      </c>
      <c r="C31" s="14" t="s">
        <v>13</v>
      </c>
      <c r="D31" s="3" t="s">
        <v>41</v>
      </c>
      <c r="E31" s="3" t="s">
        <v>327</v>
      </c>
      <c r="F31" s="2">
        <v>60000</v>
      </c>
      <c r="G31" s="2">
        <v>164.1</v>
      </c>
      <c r="H31" s="2">
        <v>2.82</v>
      </c>
    </row>
    <row r="32" spans="2:8">
      <c r="B32" s="3" t="s">
        <v>2338</v>
      </c>
      <c r="C32" s="14" t="s">
        <v>13</v>
      </c>
      <c r="D32" s="3" t="s">
        <v>32</v>
      </c>
      <c r="E32" s="3" t="s">
        <v>1647</v>
      </c>
      <c r="F32" s="2">
        <v>80000</v>
      </c>
      <c r="G32" s="2">
        <v>157.47999999999999</v>
      </c>
      <c r="H32" s="2">
        <v>2.71</v>
      </c>
    </row>
    <row r="33" spans="2:8">
      <c r="B33" s="3" t="s">
        <v>2037</v>
      </c>
      <c r="C33" s="14" t="s">
        <v>13</v>
      </c>
      <c r="D33" s="3" t="s">
        <v>30</v>
      </c>
      <c r="E33" s="3" t="s">
        <v>294</v>
      </c>
      <c r="F33" s="2">
        <v>60000</v>
      </c>
      <c r="G33" s="2">
        <v>153.09</v>
      </c>
      <c r="H33" s="2">
        <v>2.63</v>
      </c>
    </row>
    <row r="34" spans="2:8">
      <c r="B34" s="3" t="s">
        <v>2018</v>
      </c>
      <c r="C34" s="14" t="s">
        <v>13</v>
      </c>
      <c r="D34" s="3" t="s">
        <v>179</v>
      </c>
      <c r="E34" s="3" t="s">
        <v>180</v>
      </c>
      <c r="F34" s="2">
        <v>160000</v>
      </c>
      <c r="G34" s="2">
        <v>152.24</v>
      </c>
      <c r="H34" s="2">
        <v>2.62</v>
      </c>
    </row>
    <row r="35" spans="2:8">
      <c r="B35" s="3" t="s">
        <v>1538</v>
      </c>
      <c r="C35" s="14" t="s">
        <v>13</v>
      </c>
      <c r="D35" s="3" t="s">
        <v>62</v>
      </c>
      <c r="E35" s="3" t="s">
        <v>196</v>
      </c>
      <c r="F35" s="2">
        <v>2500</v>
      </c>
      <c r="G35" s="2">
        <v>128.55000000000001</v>
      </c>
      <c r="H35" s="2">
        <v>2.21</v>
      </c>
    </row>
    <row r="36" spans="2:8">
      <c r="B36" s="3" t="s">
        <v>2245</v>
      </c>
      <c r="C36" s="14" t="s">
        <v>13</v>
      </c>
      <c r="D36" s="3" t="s">
        <v>32</v>
      </c>
      <c r="E36" s="3" t="s">
        <v>33</v>
      </c>
      <c r="F36" s="2">
        <v>6500</v>
      </c>
      <c r="G36" s="2">
        <v>125.24</v>
      </c>
      <c r="H36" s="2">
        <v>2.15</v>
      </c>
    </row>
    <row r="37" spans="2:8">
      <c r="B37" s="3" t="s">
        <v>2069</v>
      </c>
      <c r="C37" s="14" t="s">
        <v>13</v>
      </c>
      <c r="D37" s="3" t="s">
        <v>41</v>
      </c>
      <c r="E37" s="3" t="s">
        <v>329</v>
      </c>
      <c r="F37" s="2">
        <v>12000</v>
      </c>
      <c r="G37" s="2">
        <v>116.2</v>
      </c>
      <c r="H37" s="2">
        <v>2</v>
      </c>
    </row>
    <row r="38" spans="2:8">
      <c r="B38" s="3" t="s">
        <v>2339</v>
      </c>
      <c r="C38" s="14" t="s">
        <v>13</v>
      </c>
      <c r="D38" s="3" t="s">
        <v>187</v>
      </c>
      <c r="E38" s="3" t="s">
        <v>1629</v>
      </c>
      <c r="F38" s="2">
        <v>50000</v>
      </c>
      <c r="G38" s="2">
        <v>95.6</v>
      </c>
      <c r="H38" s="2">
        <v>1.64</v>
      </c>
    </row>
    <row r="39" spans="2:8">
      <c r="B39" s="3" t="s">
        <v>2240</v>
      </c>
      <c r="C39" s="14" t="s">
        <v>13</v>
      </c>
      <c r="D39" s="3" t="s">
        <v>32</v>
      </c>
      <c r="E39" s="3" t="s">
        <v>203</v>
      </c>
      <c r="F39" s="2">
        <v>3400</v>
      </c>
      <c r="G39" s="2">
        <v>86.53</v>
      </c>
      <c r="H39" s="2">
        <v>1.49</v>
      </c>
    </row>
    <row r="40" spans="2:8">
      <c r="B40" s="3" t="s">
        <v>1531</v>
      </c>
      <c r="C40" s="14" t="s">
        <v>13</v>
      </c>
      <c r="D40" s="3" t="s">
        <v>62</v>
      </c>
      <c r="E40" s="3" t="s">
        <v>63</v>
      </c>
      <c r="F40" s="2">
        <v>3800</v>
      </c>
      <c r="G40" s="2">
        <v>82.73</v>
      </c>
      <c r="H40" s="2">
        <v>1.42</v>
      </c>
    </row>
    <row r="41" spans="2:8">
      <c r="B41" s="3" t="s">
        <v>2306</v>
      </c>
      <c r="C41" s="14" t="s">
        <v>13</v>
      </c>
      <c r="D41" s="3" t="s">
        <v>32</v>
      </c>
      <c r="E41" s="3" t="s">
        <v>1646</v>
      </c>
      <c r="F41" s="2">
        <v>3400</v>
      </c>
      <c r="G41" s="2">
        <v>79.180000000000007</v>
      </c>
      <c r="H41" s="2">
        <v>1.36</v>
      </c>
    </row>
    <row r="42" spans="2:8">
      <c r="B42" s="8" t="s">
        <v>64</v>
      </c>
      <c r="C42" s="16"/>
      <c r="D42" s="8"/>
      <c r="E42" s="8"/>
      <c r="F42" s="10"/>
      <c r="G42" s="10">
        <f>SUM(G12:G41)</f>
        <v>5683.2099999999991</v>
      </c>
      <c r="H42" s="10">
        <f>SUM(H12:H41)</f>
        <v>97.749999999999986</v>
      </c>
    </row>
    <row r="43" spans="2:8">
      <c r="B43" s="8" t="s">
        <v>427</v>
      </c>
      <c r="C43" s="16"/>
      <c r="D43" s="8"/>
      <c r="E43" s="8"/>
      <c r="F43" s="10"/>
      <c r="G43" s="10">
        <v>211.49</v>
      </c>
      <c r="H43" s="10">
        <v>3.64</v>
      </c>
    </row>
    <row r="44" spans="2:8">
      <c r="B44" s="8" t="s">
        <v>153</v>
      </c>
      <c r="C44" s="16"/>
      <c r="D44" s="8"/>
      <c r="E44" s="8"/>
      <c r="F44" s="10"/>
      <c r="G44" s="10">
        <v>5894.7</v>
      </c>
      <c r="H44" s="10">
        <v>101.42</v>
      </c>
    </row>
    <row r="45" spans="2:8">
      <c r="B45" s="8" t="s">
        <v>154</v>
      </c>
      <c r="C45" s="16"/>
      <c r="D45" s="8"/>
      <c r="E45" s="8"/>
      <c r="F45" s="10"/>
      <c r="G45" s="10">
        <v>-82.374361489999728</v>
      </c>
      <c r="H45" s="10">
        <v>-1.4200000000000017</v>
      </c>
    </row>
    <row r="46" spans="2:8">
      <c r="B46" s="8" t="s">
        <v>155</v>
      </c>
      <c r="C46" s="16"/>
      <c r="D46" s="8"/>
      <c r="E46" s="8"/>
      <c r="F46" s="10"/>
      <c r="G46" s="10">
        <v>5812.3256385100003</v>
      </c>
      <c r="H46" s="10">
        <v>100</v>
      </c>
    </row>
    <row r="47" spans="2:8">
      <c r="B47" s="8" t="s">
        <v>156</v>
      </c>
    </row>
    <row r="48" spans="2:8">
      <c r="B48" s="8" t="s">
        <v>157</v>
      </c>
    </row>
    <row r="49" spans="2:3">
      <c r="B49" s="8" t="s">
        <v>160</v>
      </c>
    </row>
    <row r="50" spans="2:3">
      <c r="B50" s="8" t="s">
        <v>161</v>
      </c>
    </row>
    <row r="51" spans="2:3">
      <c r="B51" s="8" t="s">
        <v>162</v>
      </c>
    </row>
    <row r="52" spans="2:3">
      <c r="B52" s="8" t="s">
        <v>1645</v>
      </c>
      <c r="C52" s="16"/>
    </row>
    <row r="53" spans="2:3">
      <c r="B53" s="8" t="s">
        <v>1644</v>
      </c>
      <c r="C53" s="16"/>
    </row>
    <row r="54" spans="2:3">
      <c r="B54" s="8" t="s">
        <v>1643</v>
      </c>
      <c r="C54" s="16"/>
    </row>
    <row r="55" spans="2:3">
      <c r="B55" s="8" t="s">
        <v>1642</v>
      </c>
      <c r="C55" s="16"/>
    </row>
    <row r="56" spans="2:3">
      <c r="B56" s="8" t="s">
        <v>1641</v>
      </c>
      <c r="C56" s="16"/>
    </row>
    <row r="57" spans="2:3">
      <c r="B57" s="8" t="s">
        <v>1640</v>
      </c>
      <c r="C57" s="16"/>
    </row>
    <row r="58" spans="2:3">
      <c r="B58" s="8" t="s">
        <v>1639</v>
      </c>
      <c r="C58" s="16"/>
    </row>
    <row r="59" spans="2:3">
      <c r="B59" s="8" t="s">
        <v>1638</v>
      </c>
      <c r="C59" s="16"/>
    </row>
    <row r="60" spans="2:3">
      <c r="B60" s="8" t="s">
        <v>1637</v>
      </c>
      <c r="C60" s="16"/>
    </row>
    <row r="61" spans="2:3">
      <c r="B61" s="8" t="s">
        <v>175</v>
      </c>
    </row>
    <row r="62" spans="2:3">
      <c r="B62" s="8" t="s">
        <v>176</v>
      </c>
    </row>
  </sheetData>
  <mergeCells count="2">
    <mergeCell ref="B1:E1"/>
    <mergeCell ref="C3:C8"/>
  </mergeCells>
  <hyperlinks>
    <hyperlink ref="A1" location="Index!A1" display="Index" xr:uid="{46020AE1-04D1-47A1-B77F-ABE17B968386}"/>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DD6D4-970F-4F02-A035-EC2C1291BD9E}">
  <dimension ref="A1:I69"/>
  <sheetViews>
    <sheetView workbookViewId="0">
      <selection activeCell="B1" sqref="B1:E1"/>
    </sheetView>
  </sheetViews>
  <sheetFormatPr defaultRowHeight="12.75"/>
  <cols>
    <col min="1" max="1" width="5.42578125" style="3" bestFit="1" customWidth="1"/>
    <col min="2" max="2" width="67" style="3" bestFit="1" customWidth="1"/>
    <col min="3" max="3" width="22.42578125" style="14" customWidth="1"/>
    <col min="4" max="4" width="27.7109375" style="3" bestFit="1" customWidth="1"/>
    <col min="5" max="5" width="13.5703125" style="3" bestFit="1" customWidth="1"/>
    <col min="6" max="6" width="10.5703125" style="2" bestFit="1" customWidth="1"/>
    <col min="7" max="7" width="18.140625" style="2" bestFit="1" customWidth="1"/>
    <col min="8" max="8" width="9.140625" style="2" bestFit="1"/>
    <col min="9" max="256" width="9.140625" style="3"/>
    <col min="257" max="257" width="5.42578125" style="3" bestFit="1" customWidth="1"/>
    <col min="258" max="258" width="67" style="3" bestFit="1" customWidth="1"/>
    <col min="259" max="259" width="13.140625" style="3" bestFit="1" customWidth="1"/>
    <col min="260" max="260" width="27.7109375" style="3" bestFit="1" customWidth="1"/>
    <col min="261" max="261" width="13.5703125" style="3" bestFit="1" customWidth="1"/>
    <col min="262" max="262" width="10.5703125" style="3" bestFit="1" customWidth="1"/>
    <col min="263" max="263" width="18.140625" style="3" bestFit="1" customWidth="1"/>
    <col min="264" max="512" width="9.140625" style="3"/>
    <col min="513" max="513" width="5.42578125" style="3" bestFit="1" customWidth="1"/>
    <col min="514" max="514" width="67" style="3" bestFit="1" customWidth="1"/>
    <col min="515" max="515" width="13.140625" style="3" bestFit="1" customWidth="1"/>
    <col min="516" max="516" width="27.7109375" style="3" bestFit="1" customWidth="1"/>
    <col min="517" max="517" width="13.5703125" style="3" bestFit="1" customWidth="1"/>
    <col min="518" max="518" width="10.5703125" style="3" bestFit="1" customWidth="1"/>
    <col min="519" max="519" width="18.140625" style="3" bestFit="1" customWidth="1"/>
    <col min="520" max="768" width="9.140625" style="3"/>
    <col min="769" max="769" width="5.42578125" style="3" bestFit="1" customWidth="1"/>
    <col min="770" max="770" width="67" style="3" bestFit="1" customWidth="1"/>
    <col min="771" max="771" width="13.140625" style="3" bestFit="1" customWidth="1"/>
    <col min="772" max="772" width="27.7109375" style="3" bestFit="1" customWidth="1"/>
    <col min="773" max="773" width="13.5703125" style="3" bestFit="1" customWidth="1"/>
    <col min="774" max="774" width="10.5703125" style="3" bestFit="1" customWidth="1"/>
    <col min="775" max="775" width="18.140625" style="3" bestFit="1" customWidth="1"/>
    <col min="776" max="1024" width="9.140625" style="3"/>
    <col min="1025" max="1025" width="5.42578125" style="3" bestFit="1" customWidth="1"/>
    <col min="1026" max="1026" width="67" style="3" bestFit="1" customWidth="1"/>
    <col min="1027" max="1027" width="13.140625" style="3" bestFit="1" customWidth="1"/>
    <col min="1028" max="1028" width="27.7109375" style="3" bestFit="1" customWidth="1"/>
    <col min="1029" max="1029" width="13.5703125" style="3" bestFit="1" customWidth="1"/>
    <col min="1030" max="1030" width="10.5703125" style="3" bestFit="1" customWidth="1"/>
    <col min="1031" max="1031" width="18.140625" style="3" bestFit="1" customWidth="1"/>
    <col min="1032" max="1280" width="9.140625" style="3"/>
    <col min="1281" max="1281" width="5.42578125" style="3" bestFit="1" customWidth="1"/>
    <col min="1282" max="1282" width="67" style="3" bestFit="1" customWidth="1"/>
    <col min="1283" max="1283" width="13.140625" style="3" bestFit="1" customWidth="1"/>
    <col min="1284" max="1284" width="27.7109375" style="3" bestFit="1" customWidth="1"/>
    <col min="1285" max="1285" width="13.5703125" style="3" bestFit="1" customWidth="1"/>
    <col min="1286" max="1286" width="10.5703125" style="3" bestFit="1" customWidth="1"/>
    <col min="1287" max="1287" width="18.140625" style="3" bestFit="1" customWidth="1"/>
    <col min="1288" max="1536" width="9.140625" style="3"/>
    <col min="1537" max="1537" width="5.42578125" style="3" bestFit="1" customWidth="1"/>
    <col min="1538" max="1538" width="67" style="3" bestFit="1" customWidth="1"/>
    <col min="1539" max="1539" width="13.140625" style="3" bestFit="1" customWidth="1"/>
    <col min="1540" max="1540" width="27.7109375" style="3" bestFit="1" customWidth="1"/>
    <col min="1541" max="1541" width="13.5703125" style="3" bestFit="1" customWidth="1"/>
    <col min="1542" max="1542" width="10.5703125" style="3" bestFit="1" customWidth="1"/>
    <col min="1543" max="1543" width="18.140625" style="3" bestFit="1" customWidth="1"/>
    <col min="1544" max="1792" width="9.140625" style="3"/>
    <col min="1793" max="1793" width="5.42578125" style="3" bestFit="1" customWidth="1"/>
    <col min="1794" max="1794" width="67" style="3" bestFit="1" customWidth="1"/>
    <col min="1795" max="1795" width="13.140625" style="3" bestFit="1" customWidth="1"/>
    <col min="1796" max="1796" width="27.7109375" style="3" bestFit="1" customWidth="1"/>
    <col min="1797" max="1797" width="13.5703125" style="3" bestFit="1" customWidth="1"/>
    <col min="1798" max="1798" width="10.5703125" style="3" bestFit="1" customWidth="1"/>
    <col min="1799" max="1799" width="18.140625" style="3" bestFit="1" customWidth="1"/>
    <col min="1800" max="2048" width="9.140625" style="3"/>
    <col min="2049" max="2049" width="5.42578125" style="3" bestFit="1" customWidth="1"/>
    <col min="2050" max="2050" width="67" style="3" bestFit="1" customWidth="1"/>
    <col min="2051" max="2051" width="13.140625" style="3" bestFit="1" customWidth="1"/>
    <col min="2052" max="2052" width="27.7109375" style="3" bestFit="1" customWidth="1"/>
    <col min="2053" max="2053" width="13.5703125" style="3" bestFit="1" customWidth="1"/>
    <col min="2054" max="2054" width="10.5703125" style="3" bestFit="1" customWidth="1"/>
    <col min="2055" max="2055" width="18.140625" style="3" bestFit="1" customWidth="1"/>
    <col min="2056" max="2304" width="9.140625" style="3"/>
    <col min="2305" max="2305" width="5.42578125" style="3" bestFit="1" customWidth="1"/>
    <col min="2306" max="2306" width="67" style="3" bestFit="1" customWidth="1"/>
    <col min="2307" max="2307" width="13.140625" style="3" bestFit="1" customWidth="1"/>
    <col min="2308" max="2308" width="27.7109375" style="3" bestFit="1" customWidth="1"/>
    <col min="2309" max="2309" width="13.5703125" style="3" bestFit="1" customWidth="1"/>
    <col min="2310" max="2310" width="10.5703125" style="3" bestFit="1" customWidth="1"/>
    <col min="2311" max="2311" width="18.140625" style="3" bestFit="1" customWidth="1"/>
    <col min="2312" max="2560" width="9.140625" style="3"/>
    <col min="2561" max="2561" width="5.42578125" style="3" bestFit="1" customWidth="1"/>
    <col min="2562" max="2562" width="67" style="3" bestFit="1" customWidth="1"/>
    <col min="2563" max="2563" width="13.140625" style="3" bestFit="1" customWidth="1"/>
    <col min="2564" max="2564" width="27.7109375" style="3" bestFit="1" customWidth="1"/>
    <col min="2565" max="2565" width="13.5703125" style="3" bestFit="1" customWidth="1"/>
    <col min="2566" max="2566" width="10.5703125" style="3" bestFit="1" customWidth="1"/>
    <col min="2567" max="2567" width="18.140625" style="3" bestFit="1" customWidth="1"/>
    <col min="2568" max="2816" width="9.140625" style="3"/>
    <col min="2817" max="2817" width="5.42578125" style="3" bestFit="1" customWidth="1"/>
    <col min="2818" max="2818" width="67" style="3" bestFit="1" customWidth="1"/>
    <col min="2819" max="2819" width="13.140625" style="3" bestFit="1" customWidth="1"/>
    <col min="2820" max="2820" width="27.7109375" style="3" bestFit="1" customWidth="1"/>
    <col min="2821" max="2821" width="13.5703125" style="3" bestFit="1" customWidth="1"/>
    <col min="2822" max="2822" width="10.5703125" style="3" bestFit="1" customWidth="1"/>
    <col min="2823" max="2823" width="18.140625" style="3" bestFit="1" customWidth="1"/>
    <col min="2824" max="3072" width="9.140625" style="3"/>
    <col min="3073" max="3073" width="5.42578125" style="3" bestFit="1" customWidth="1"/>
    <col min="3074" max="3074" width="67" style="3" bestFit="1" customWidth="1"/>
    <col min="3075" max="3075" width="13.140625" style="3" bestFit="1" customWidth="1"/>
    <col min="3076" max="3076" width="27.7109375" style="3" bestFit="1" customWidth="1"/>
    <col min="3077" max="3077" width="13.5703125" style="3" bestFit="1" customWidth="1"/>
    <col min="3078" max="3078" width="10.5703125" style="3" bestFit="1" customWidth="1"/>
    <col min="3079" max="3079" width="18.140625" style="3" bestFit="1" customWidth="1"/>
    <col min="3080" max="3328" width="9.140625" style="3"/>
    <col min="3329" max="3329" width="5.42578125" style="3" bestFit="1" customWidth="1"/>
    <col min="3330" max="3330" width="67" style="3" bestFit="1" customWidth="1"/>
    <col min="3331" max="3331" width="13.140625" style="3" bestFit="1" customWidth="1"/>
    <col min="3332" max="3332" width="27.7109375" style="3" bestFit="1" customWidth="1"/>
    <col min="3333" max="3333" width="13.5703125" style="3" bestFit="1" customWidth="1"/>
    <col min="3334" max="3334" width="10.5703125" style="3" bestFit="1" customWidth="1"/>
    <col min="3335" max="3335" width="18.140625" style="3" bestFit="1" customWidth="1"/>
    <col min="3336" max="3584" width="9.140625" style="3"/>
    <col min="3585" max="3585" width="5.42578125" style="3" bestFit="1" customWidth="1"/>
    <col min="3586" max="3586" width="67" style="3" bestFit="1" customWidth="1"/>
    <col min="3587" max="3587" width="13.140625" style="3" bestFit="1" customWidth="1"/>
    <col min="3588" max="3588" width="27.7109375" style="3" bestFit="1" customWidth="1"/>
    <col min="3589" max="3589" width="13.5703125" style="3" bestFit="1" customWidth="1"/>
    <col min="3590" max="3590" width="10.5703125" style="3" bestFit="1" customWidth="1"/>
    <col min="3591" max="3591" width="18.140625" style="3" bestFit="1" customWidth="1"/>
    <col min="3592" max="3840" width="9.140625" style="3"/>
    <col min="3841" max="3841" width="5.42578125" style="3" bestFit="1" customWidth="1"/>
    <col min="3842" max="3842" width="67" style="3" bestFit="1" customWidth="1"/>
    <col min="3843" max="3843" width="13.140625" style="3" bestFit="1" customWidth="1"/>
    <col min="3844" max="3844" width="27.7109375" style="3" bestFit="1" customWidth="1"/>
    <col min="3845" max="3845" width="13.5703125" style="3" bestFit="1" customWidth="1"/>
    <col min="3846" max="3846" width="10.5703125" style="3" bestFit="1" customWidth="1"/>
    <col min="3847" max="3847" width="18.140625" style="3" bestFit="1" customWidth="1"/>
    <col min="3848" max="4096" width="9.140625" style="3"/>
    <col min="4097" max="4097" width="5.42578125" style="3" bestFit="1" customWidth="1"/>
    <col min="4098" max="4098" width="67" style="3" bestFit="1" customWidth="1"/>
    <col min="4099" max="4099" width="13.140625" style="3" bestFit="1" customWidth="1"/>
    <col min="4100" max="4100" width="27.7109375" style="3" bestFit="1" customWidth="1"/>
    <col min="4101" max="4101" width="13.5703125" style="3" bestFit="1" customWidth="1"/>
    <col min="4102" max="4102" width="10.5703125" style="3" bestFit="1" customWidth="1"/>
    <col min="4103" max="4103" width="18.140625" style="3" bestFit="1" customWidth="1"/>
    <col min="4104" max="4352" width="9.140625" style="3"/>
    <col min="4353" max="4353" width="5.42578125" style="3" bestFit="1" customWidth="1"/>
    <col min="4354" max="4354" width="67" style="3" bestFit="1" customWidth="1"/>
    <col min="4355" max="4355" width="13.140625" style="3" bestFit="1" customWidth="1"/>
    <col min="4356" max="4356" width="27.7109375" style="3" bestFit="1" customWidth="1"/>
    <col min="4357" max="4357" width="13.5703125" style="3" bestFit="1" customWidth="1"/>
    <col min="4358" max="4358" width="10.5703125" style="3" bestFit="1" customWidth="1"/>
    <col min="4359" max="4359" width="18.140625" style="3" bestFit="1" customWidth="1"/>
    <col min="4360" max="4608" width="9.140625" style="3"/>
    <col min="4609" max="4609" width="5.42578125" style="3" bestFit="1" customWidth="1"/>
    <col min="4610" max="4610" width="67" style="3" bestFit="1" customWidth="1"/>
    <col min="4611" max="4611" width="13.140625" style="3" bestFit="1" customWidth="1"/>
    <col min="4612" max="4612" width="27.7109375" style="3" bestFit="1" customWidth="1"/>
    <col min="4613" max="4613" width="13.5703125" style="3" bestFit="1" customWidth="1"/>
    <col min="4614" max="4614" width="10.5703125" style="3" bestFit="1" customWidth="1"/>
    <col min="4615" max="4615" width="18.140625" style="3" bestFit="1" customWidth="1"/>
    <col min="4616" max="4864" width="9.140625" style="3"/>
    <col min="4865" max="4865" width="5.42578125" style="3" bestFit="1" customWidth="1"/>
    <col min="4866" max="4866" width="67" style="3" bestFit="1" customWidth="1"/>
    <col min="4867" max="4867" width="13.140625" style="3" bestFit="1" customWidth="1"/>
    <col min="4868" max="4868" width="27.7109375" style="3" bestFit="1" customWidth="1"/>
    <col min="4869" max="4869" width="13.5703125" style="3" bestFit="1" customWidth="1"/>
    <col min="4870" max="4870" width="10.5703125" style="3" bestFit="1" customWidth="1"/>
    <col min="4871" max="4871" width="18.140625" style="3" bestFit="1" customWidth="1"/>
    <col min="4872" max="5120" width="9.140625" style="3"/>
    <col min="5121" max="5121" width="5.42578125" style="3" bestFit="1" customWidth="1"/>
    <col min="5122" max="5122" width="67" style="3" bestFit="1" customWidth="1"/>
    <col min="5123" max="5123" width="13.140625" style="3" bestFit="1" customWidth="1"/>
    <col min="5124" max="5124" width="27.7109375" style="3" bestFit="1" customWidth="1"/>
    <col min="5125" max="5125" width="13.5703125" style="3" bestFit="1" customWidth="1"/>
    <col min="5126" max="5126" width="10.5703125" style="3" bestFit="1" customWidth="1"/>
    <col min="5127" max="5127" width="18.140625" style="3" bestFit="1" customWidth="1"/>
    <col min="5128" max="5376" width="9.140625" style="3"/>
    <col min="5377" max="5377" width="5.42578125" style="3" bestFit="1" customWidth="1"/>
    <col min="5378" max="5378" width="67" style="3" bestFit="1" customWidth="1"/>
    <col min="5379" max="5379" width="13.140625" style="3" bestFit="1" customWidth="1"/>
    <col min="5380" max="5380" width="27.7109375" style="3" bestFit="1" customWidth="1"/>
    <col min="5381" max="5381" width="13.5703125" style="3" bestFit="1" customWidth="1"/>
    <col min="5382" max="5382" width="10.5703125" style="3" bestFit="1" customWidth="1"/>
    <col min="5383" max="5383" width="18.140625" style="3" bestFit="1" customWidth="1"/>
    <col min="5384" max="5632" width="9.140625" style="3"/>
    <col min="5633" max="5633" width="5.42578125" style="3" bestFit="1" customWidth="1"/>
    <col min="5634" max="5634" width="67" style="3" bestFit="1" customWidth="1"/>
    <col min="5635" max="5635" width="13.140625" style="3" bestFit="1" customWidth="1"/>
    <col min="5636" max="5636" width="27.7109375" style="3" bestFit="1" customWidth="1"/>
    <col min="5637" max="5637" width="13.5703125" style="3" bestFit="1" customWidth="1"/>
    <col min="5638" max="5638" width="10.5703125" style="3" bestFit="1" customWidth="1"/>
    <col min="5639" max="5639" width="18.140625" style="3" bestFit="1" customWidth="1"/>
    <col min="5640" max="5888" width="9.140625" style="3"/>
    <col min="5889" max="5889" width="5.42578125" style="3" bestFit="1" customWidth="1"/>
    <col min="5890" max="5890" width="67" style="3" bestFit="1" customWidth="1"/>
    <col min="5891" max="5891" width="13.140625" style="3" bestFit="1" customWidth="1"/>
    <col min="5892" max="5892" width="27.7109375" style="3" bestFit="1" customWidth="1"/>
    <col min="5893" max="5893" width="13.5703125" style="3" bestFit="1" customWidth="1"/>
    <col min="5894" max="5894" width="10.5703125" style="3" bestFit="1" customWidth="1"/>
    <col min="5895" max="5895" width="18.140625" style="3" bestFit="1" customWidth="1"/>
    <col min="5896" max="6144" width="9.140625" style="3"/>
    <col min="6145" max="6145" width="5.42578125" style="3" bestFit="1" customWidth="1"/>
    <col min="6146" max="6146" width="67" style="3" bestFit="1" customWidth="1"/>
    <col min="6147" max="6147" width="13.140625" style="3" bestFit="1" customWidth="1"/>
    <col min="6148" max="6148" width="27.7109375" style="3" bestFit="1" customWidth="1"/>
    <col min="6149" max="6149" width="13.5703125" style="3" bestFit="1" customWidth="1"/>
    <col min="6150" max="6150" width="10.5703125" style="3" bestFit="1" customWidth="1"/>
    <col min="6151" max="6151" width="18.140625" style="3" bestFit="1" customWidth="1"/>
    <col min="6152" max="6400" width="9.140625" style="3"/>
    <col min="6401" max="6401" width="5.42578125" style="3" bestFit="1" customWidth="1"/>
    <col min="6402" max="6402" width="67" style="3" bestFit="1" customWidth="1"/>
    <col min="6403" max="6403" width="13.140625" style="3" bestFit="1" customWidth="1"/>
    <col min="6404" max="6404" width="27.7109375" style="3" bestFit="1" customWidth="1"/>
    <col min="6405" max="6405" width="13.5703125" style="3" bestFit="1" customWidth="1"/>
    <col min="6406" max="6406" width="10.5703125" style="3" bestFit="1" customWidth="1"/>
    <col min="6407" max="6407" width="18.140625" style="3" bestFit="1" customWidth="1"/>
    <col min="6408" max="6656" width="9.140625" style="3"/>
    <col min="6657" max="6657" width="5.42578125" style="3" bestFit="1" customWidth="1"/>
    <col min="6658" max="6658" width="67" style="3" bestFit="1" customWidth="1"/>
    <col min="6659" max="6659" width="13.140625" style="3" bestFit="1" customWidth="1"/>
    <col min="6660" max="6660" width="27.7109375" style="3" bestFit="1" customWidth="1"/>
    <col min="6661" max="6661" width="13.5703125" style="3" bestFit="1" customWidth="1"/>
    <col min="6662" max="6662" width="10.5703125" style="3" bestFit="1" customWidth="1"/>
    <col min="6663" max="6663" width="18.140625" style="3" bestFit="1" customWidth="1"/>
    <col min="6664" max="6912" width="9.140625" style="3"/>
    <col min="6913" max="6913" width="5.42578125" style="3" bestFit="1" customWidth="1"/>
    <col min="6914" max="6914" width="67" style="3" bestFit="1" customWidth="1"/>
    <col min="6915" max="6915" width="13.140625" style="3" bestFit="1" customWidth="1"/>
    <col min="6916" max="6916" width="27.7109375" style="3" bestFit="1" customWidth="1"/>
    <col min="6917" max="6917" width="13.5703125" style="3" bestFit="1" customWidth="1"/>
    <col min="6918" max="6918" width="10.5703125" style="3" bestFit="1" customWidth="1"/>
    <col min="6919" max="6919" width="18.140625" style="3" bestFit="1" customWidth="1"/>
    <col min="6920" max="7168" width="9.140625" style="3"/>
    <col min="7169" max="7169" width="5.42578125" style="3" bestFit="1" customWidth="1"/>
    <col min="7170" max="7170" width="67" style="3" bestFit="1" customWidth="1"/>
    <col min="7171" max="7171" width="13.140625" style="3" bestFit="1" customWidth="1"/>
    <col min="7172" max="7172" width="27.7109375" style="3" bestFit="1" customWidth="1"/>
    <col min="7173" max="7173" width="13.5703125" style="3" bestFit="1" customWidth="1"/>
    <col min="7174" max="7174" width="10.5703125" style="3" bestFit="1" customWidth="1"/>
    <col min="7175" max="7175" width="18.140625" style="3" bestFit="1" customWidth="1"/>
    <col min="7176" max="7424" width="9.140625" style="3"/>
    <col min="7425" max="7425" width="5.42578125" style="3" bestFit="1" customWidth="1"/>
    <col min="7426" max="7426" width="67" style="3" bestFit="1" customWidth="1"/>
    <col min="7427" max="7427" width="13.140625" style="3" bestFit="1" customWidth="1"/>
    <col min="7428" max="7428" width="27.7109375" style="3" bestFit="1" customWidth="1"/>
    <col min="7429" max="7429" width="13.5703125" style="3" bestFit="1" customWidth="1"/>
    <col min="7430" max="7430" width="10.5703125" style="3" bestFit="1" customWidth="1"/>
    <col min="7431" max="7431" width="18.140625" style="3" bestFit="1" customWidth="1"/>
    <col min="7432" max="7680" width="9.140625" style="3"/>
    <col min="7681" max="7681" width="5.42578125" style="3" bestFit="1" customWidth="1"/>
    <col min="7682" max="7682" width="67" style="3" bestFit="1" customWidth="1"/>
    <col min="7683" max="7683" width="13.140625" style="3" bestFit="1" customWidth="1"/>
    <col min="7684" max="7684" width="27.7109375" style="3" bestFit="1" customWidth="1"/>
    <col min="7685" max="7685" width="13.5703125" style="3" bestFit="1" customWidth="1"/>
    <col min="7686" max="7686" width="10.5703125" style="3" bestFit="1" customWidth="1"/>
    <col min="7687" max="7687" width="18.140625" style="3" bestFit="1" customWidth="1"/>
    <col min="7688" max="7936" width="9.140625" style="3"/>
    <col min="7937" max="7937" width="5.42578125" style="3" bestFit="1" customWidth="1"/>
    <col min="7938" max="7938" width="67" style="3" bestFit="1" customWidth="1"/>
    <col min="7939" max="7939" width="13.140625" style="3" bestFit="1" customWidth="1"/>
    <col min="7940" max="7940" width="27.7109375" style="3" bestFit="1" customWidth="1"/>
    <col min="7941" max="7941" width="13.5703125" style="3" bestFit="1" customWidth="1"/>
    <col min="7942" max="7942" width="10.5703125" style="3" bestFit="1" customWidth="1"/>
    <col min="7943" max="7943" width="18.140625" style="3" bestFit="1" customWidth="1"/>
    <col min="7944" max="8192" width="9.140625" style="3"/>
    <col min="8193" max="8193" width="5.42578125" style="3" bestFit="1" customWidth="1"/>
    <col min="8194" max="8194" width="67" style="3" bestFit="1" customWidth="1"/>
    <col min="8195" max="8195" width="13.140625" style="3" bestFit="1" customWidth="1"/>
    <col min="8196" max="8196" width="27.7109375" style="3" bestFit="1" customWidth="1"/>
    <col min="8197" max="8197" width="13.5703125" style="3" bestFit="1" customWidth="1"/>
    <col min="8198" max="8198" width="10.5703125" style="3" bestFit="1" customWidth="1"/>
    <col min="8199" max="8199" width="18.140625" style="3" bestFit="1" customWidth="1"/>
    <col min="8200" max="8448" width="9.140625" style="3"/>
    <col min="8449" max="8449" width="5.42578125" style="3" bestFit="1" customWidth="1"/>
    <col min="8450" max="8450" width="67" style="3" bestFit="1" customWidth="1"/>
    <col min="8451" max="8451" width="13.140625" style="3" bestFit="1" customWidth="1"/>
    <col min="8452" max="8452" width="27.7109375" style="3" bestFit="1" customWidth="1"/>
    <col min="8453" max="8453" width="13.5703125" style="3" bestFit="1" customWidth="1"/>
    <col min="8454" max="8454" width="10.5703125" style="3" bestFit="1" customWidth="1"/>
    <col min="8455" max="8455" width="18.140625" style="3" bestFit="1" customWidth="1"/>
    <col min="8456" max="8704" width="9.140625" style="3"/>
    <col min="8705" max="8705" width="5.42578125" style="3" bestFit="1" customWidth="1"/>
    <col min="8706" max="8706" width="67" style="3" bestFit="1" customWidth="1"/>
    <col min="8707" max="8707" width="13.140625" style="3" bestFit="1" customWidth="1"/>
    <col min="8708" max="8708" width="27.7109375" style="3" bestFit="1" customWidth="1"/>
    <col min="8709" max="8709" width="13.5703125" style="3" bestFit="1" customWidth="1"/>
    <col min="8710" max="8710" width="10.5703125" style="3" bestFit="1" customWidth="1"/>
    <col min="8711" max="8711" width="18.140625" style="3" bestFit="1" customWidth="1"/>
    <col min="8712" max="8960" width="9.140625" style="3"/>
    <col min="8961" max="8961" width="5.42578125" style="3" bestFit="1" customWidth="1"/>
    <col min="8962" max="8962" width="67" style="3" bestFit="1" customWidth="1"/>
    <col min="8963" max="8963" width="13.140625" style="3" bestFit="1" customWidth="1"/>
    <col min="8964" max="8964" width="27.7109375" style="3" bestFit="1" customWidth="1"/>
    <col min="8965" max="8965" width="13.5703125" style="3" bestFit="1" customWidth="1"/>
    <col min="8966" max="8966" width="10.5703125" style="3" bestFit="1" customWidth="1"/>
    <col min="8967" max="8967" width="18.140625" style="3" bestFit="1" customWidth="1"/>
    <col min="8968" max="9216" width="9.140625" style="3"/>
    <col min="9217" max="9217" width="5.42578125" style="3" bestFit="1" customWidth="1"/>
    <col min="9218" max="9218" width="67" style="3" bestFit="1" customWidth="1"/>
    <col min="9219" max="9219" width="13.140625" style="3" bestFit="1" customWidth="1"/>
    <col min="9220" max="9220" width="27.7109375" style="3" bestFit="1" customWidth="1"/>
    <col min="9221" max="9221" width="13.5703125" style="3" bestFit="1" customWidth="1"/>
    <col min="9222" max="9222" width="10.5703125" style="3" bestFit="1" customWidth="1"/>
    <col min="9223" max="9223" width="18.140625" style="3" bestFit="1" customWidth="1"/>
    <col min="9224" max="9472" width="9.140625" style="3"/>
    <col min="9473" max="9473" width="5.42578125" style="3" bestFit="1" customWidth="1"/>
    <col min="9474" max="9474" width="67" style="3" bestFit="1" customWidth="1"/>
    <col min="9475" max="9475" width="13.140625" style="3" bestFit="1" customWidth="1"/>
    <col min="9476" max="9476" width="27.7109375" style="3" bestFit="1" customWidth="1"/>
    <col min="9477" max="9477" width="13.5703125" style="3" bestFit="1" customWidth="1"/>
    <col min="9478" max="9478" width="10.5703125" style="3" bestFit="1" customWidth="1"/>
    <col min="9479" max="9479" width="18.140625" style="3" bestFit="1" customWidth="1"/>
    <col min="9480" max="9728" width="9.140625" style="3"/>
    <col min="9729" max="9729" width="5.42578125" style="3" bestFit="1" customWidth="1"/>
    <col min="9730" max="9730" width="67" style="3" bestFit="1" customWidth="1"/>
    <col min="9731" max="9731" width="13.140625" style="3" bestFit="1" customWidth="1"/>
    <col min="9732" max="9732" width="27.7109375" style="3" bestFit="1" customWidth="1"/>
    <col min="9733" max="9733" width="13.5703125" style="3" bestFit="1" customWidth="1"/>
    <col min="9734" max="9734" width="10.5703125" style="3" bestFit="1" customWidth="1"/>
    <col min="9735" max="9735" width="18.140625" style="3" bestFit="1" customWidth="1"/>
    <col min="9736" max="9984" width="9.140625" style="3"/>
    <col min="9985" max="9985" width="5.42578125" style="3" bestFit="1" customWidth="1"/>
    <col min="9986" max="9986" width="67" style="3" bestFit="1" customWidth="1"/>
    <col min="9987" max="9987" width="13.140625" style="3" bestFit="1" customWidth="1"/>
    <col min="9988" max="9988" width="27.7109375" style="3" bestFit="1" customWidth="1"/>
    <col min="9989" max="9989" width="13.5703125" style="3" bestFit="1" customWidth="1"/>
    <col min="9990" max="9990" width="10.5703125" style="3" bestFit="1" customWidth="1"/>
    <col min="9991" max="9991" width="18.140625" style="3" bestFit="1" customWidth="1"/>
    <col min="9992" max="10240" width="9.140625" style="3"/>
    <col min="10241" max="10241" width="5.42578125" style="3" bestFit="1" customWidth="1"/>
    <col min="10242" max="10242" width="67" style="3" bestFit="1" customWidth="1"/>
    <col min="10243" max="10243" width="13.140625" style="3" bestFit="1" customWidth="1"/>
    <col min="10244" max="10244" width="27.7109375" style="3" bestFit="1" customWidth="1"/>
    <col min="10245" max="10245" width="13.5703125" style="3" bestFit="1" customWidth="1"/>
    <col min="10246" max="10246" width="10.5703125" style="3" bestFit="1" customWidth="1"/>
    <col min="10247" max="10247" width="18.140625" style="3" bestFit="1" customWidth="1"/>
    <col min="10248" max="10496" width="9.140625" style="3"/>
    <col min="10497" max="10497" width="5.42578125" style="3" bestFit="1" customWidth="1"/>
    <col min="10498" max="10498" width="67" style="3" bestFit="1" customWidth="1"/>
    <col min="10499" max="10499" width="13.140625" style="3" bestFit="1" customWidth="1"/>
    <col min="10500" max="10500" width="27.7109375" style="3" bestFit="1" customWidth="1"/>
    <col min="10501" max="10501" width="13.5703125" style="3" bestFit="1" customWidth="1"/>
    <col min="10502" max="10502" width="10.5703125" style="3" bestFit="1" customWidth="1"/>
    <col min="10503" max="10503" width="18.140625" style="3" bestFit="1" customWidth="1"/>
    <col min="10504" max="10752" width="9.140625" style="3"/>
    <col min="10753" max="10753" width="5.42578125" style="3" bestFit="1" customWidth="1"/>
    <col min="10754" max="10754" width="67" style="3" bestFit="1" customWidth="1"/>
    <col min="10755" max="10755" width="13.140625" style="3" bestFit="1" customWidth="1"/>
    <col min="10756" max="10756" width="27.7109375" style="3" bestFit="1" customWidth="1"/>
    <col min="10757" max="10757" width="13.5703125" style="3" bestFit="1" customWidth="1"/>
    <col min="10758" max="10758" width="10.5703125" style="3" bestFit="1" customWidth="1"/>
    <col min="10759" max="10759" width="18.140625" style="3" bestFit="1" customWidth="1"/>
    <col min="10760" max="11008" width="9.140625" style="3"/>
    <col min="11009" max="11009" width="5.42578125" style="3" bestFit="1" customWidth="1"/>
    <col min="11010" max="11010" width="67" style="3" bestFit="1" customWidth="1"/>
    <col min="11011" max="11011" width="13.140625" style="3" bestFit="1" customWidth="1"/>
    <col min="11012" max="11012" width="27.7109375" style="3" bestFit="1" customWidth="1"/>
    <col min="11013" max="11013" width="13.5703125" style="3" bestFit="1" customWidth="1"/>
    <col min="11014" max="11014" width="10.5703125" style="3" bestFit="1" customWidth="1"/>
    <col min="11015" max="11015" width="18.140625" style="3" bestFit="1" customWidth="1"/>
    <col min="11016" max="11264" width="9.140625" style="3"/>
    <col min="11265" max="11265" width="5.42578125" style="3" bestFit="1" customWidth="1"/>
    <col min="11266" max="11266" width="67" style="3" bestFit="1" customWidth="1"/>
    <col min="11267" max="11267" width="13.140625" style="3" bestFit="1" customWidth="1"/>
    <col min="11268" max="11268" width="27.7109375" style="3" bestFit="1" customWidth="1"/>
    <col min="11269" max="11269" width="13.5703125" style="3" bestFit="1" customWidth="1"/>
    <col min="11270" max="11270" width="10.5703125" style="3" bestFit="1" customWidth="1"/>
    <col min="11271" max="11271" width="18.140625" style="3" bestFit="1" customWidth="1"/>
    <col min="11272" max="11520" width="9.140625" style="3"/>
    <col min="11521" max="11521" width="5.42578125" style="3" bestFit="1" customWidth="1"/>
    <col min="11522" max="11522" width="67" style="3" bestFit="1" customWidth="1"/>
    <col min="11523" max="11523" width="13.140625" style="3" bestFit="1" customWidth="1"/>
    <col min="11524" max="11524" width="27.7109375" style="3" bestFit="1" customWidth="1"/>
    <col min="11525" max="11525" width="13.5703125" style="3" bestFit="1" customWidth="1"/>
    <col min="11526" max="11526" width="10.5703125" style="3" bestFit="1" customWidth="1"/>
    <col min="11527" max="11527" width="18.140625" style="3" bestFit="1" customWidth="1"/>
    <col min="11528" max="11776" width="9.140625" style="3"/>
    <col min="11777" max="11777" width="5.42578125" style="3" bestFit="1" customWidth="1"/>
    <col min="11778" max="11778" width="67" style="3" bestFit="1" customWidth="1"/>
    <col min="11779" max="11779" width="13.140625" style="3" bestFit="1" customWidth="1"/>
    <col min="11780" max="11780" width="27.7109375" style="3" bestFit="1" customWidth="1"/>
    <col min="11781" max="11781" width="13.5703125" style="3" bestFit="1" customWidth="1"/>
    <col min="11782" max="11782" width="10.5703125" style="3" bestFit="1" customWidth="1"/>
    <col min="11783" max="11783" width="18.140625" style="3" bestFit="1" customWidth="1"/>
    <col min="11784" max="12032" width="9.140625" style="3"/>
    <col min="12033" max="12033" width="5.42578125" style="3" bestFit="1" customWidth="1"/>
    <col min="12034" max="12034" width="67" style="3" bestFit="1" customWidth="1"/>
    <col min="12035" max="12035" width="13.140625" style="3" bestFit="1" customWidth="1"/>
    <col min="12036" max="12036" width="27.7109375" style="3" bestFit="1" customWidth="1"/>
    <col min="12037" max="12037" width="13.5703125" style="3" bestFit="1" customWidth="1"/>
    <col min="12038" max="12038" width="10.5703125" style="3" bestFit="1" customWidth="1"/>
    <col min="12039" max="12039" width="18.140625" style="3" bestFit="1" customWidth="1"/>
    <col min="12040" max="12288" width="9.140625" style="3"/>
    <col min="12289" max="12289" width="5.42578125" style="3" bestFit="1" customWidth="1"/>
    <col min="12290" max="12290" width="67" style="3" bestFit="1" customWidth="1"/>
    <col min="12291" max="12291" width="13.140625" style="3" bestFit="1" customWidth="1"/>
    <col min="12292" max="12292" width="27.7109375" style="3" bestFit="1" customWidth="1"/>
    <col min="12293" max="12293" width="13.5703125" style="3" bestFit="1" customWidth="1"/>
    <col min="12294" max="12294" width="10.5703125" style="3" bestFit="1" customWidth="1"/>
    <col min="12295" max="12295" width="18.140625" style="3" bestFit="1" customWidth="1"/>
    <col min="12296" max="12544" width="9.140625" style="3"/>
    <col min="12545" max="12545" width="5.42578125" style="3" bestFit="1" customWidth="1"/>
    <col min="12546" max="12546" width="67" style="3" bestFit="1" customWidth="1"/>
    <col min="12547" max="12547" width="13.140625" style="3" bestFit="1" customWidth="1"/>
    <col min="12548" max="12548" width="27.7109375" style="3" bestFit="1" customWidth="1"/>
    <col min="12549" max="12549" width="13.5703125" style="3" bestFit="1" customWidth="1"/>
    <col min="12550" max="12550" width="10.5703125" style="3" bestFit="1" customWidth="1"/>
    <col min="12551" max="12551" width="18.140625" style="3" bestFit="1" customWidth="1"/>
    <col min="12552" max="12800" width="9.140625" style="3"/>
    <col min="12801" max="12801" width="5.42578125" style="3" bestFit="1" customWidth="1"/>
    <col min="12802" max="12802" width="67" style="3" bestFit="1" customWidth="1"/>
    <col min="12803" max="12803" width="13.140625" style="3" bestFit="1" customWidth="1"/>
    <col min="12804" max="12804" width="27.7109375" style="3" bestFit="1" customWidth="1"/>
    <col min="12805" max="12805" width="13.5703125" style="3" bestFit="1" customWidth="1"/>
    <col min="12806" max="12806" width="10.5703125" style="3" bestFit="1" customWidth="1"/>
    <col min="12807" max="12807" width="18.140625" style="3" bestFit="1" customWidth="1"/>
    <col min="12808" max="13056" width="9.140625" style="3"/>
    <col min="13057" max="13057" width="5.42578125" style="3" bestFit="1" customWidth="1"/>
    <col min="13058" max="13058" width="67" style="3" bestFit="1" customWidth="1"/>
    <col min="13059" max="13059" width="13.140625" style="3" bestFit="1" customWidth="1"/>
    <col min="13060" max="13060" width="27.7109375" style="3" bestFit="1" customWidth="1"/>
    <col min="13061" max="13061" width="13.5703125" style="3" bestFit="1" customWidth="1"/>
    <col min="13062" max="13062" width="10.5703125" style="3" bestFit="1" customWidth="1"/>
    <col min="13063" max="13063" width="18.140625" style="3" bestFit="1" customWidth="1"/>
    <col min="13064" max="13312" width="9.140625" style="3"/>
    <col min="13313" max="13313" width="5.42578125" style="3" bestFit="1" customWidth="1"/>
    <col min="13314" max="13314" width="67" style="3" bestFit="1" customWidth="1"/>
    <col min="13315" max="13315" width="13.140625" style="3" bestFit="1" customWidth="1"/>
    <col min="13316" max="13316" width="27.7109375" style="3" bestFit="1" customWidth="1"/>
    <col min="13317" max="13317" width="13.5703125" style="3" bestFit="1" customWidth="1"/>
    <col min="13318" max="13318" width="10.5703125" style="3" bestFit="1" customWidth="1"/>
    <col min="13319" max="13319" width="18.140625" style="3" bestFit="1" customWidth="1"/>
    <col min="13320" max="13568" width="9.140625" style="3"/>
    <col min="13569" max="13569" width="5.42578125" style="3" bestFit="1" customWidth="1"/>
    <col min="13570" max="13570" width="67" style="3" bestFit="1" customWidth="1"/>
    <col min="13571" max="13571" width="13.140625" style="3" bestFit="1" customWidth="1"/>
    <col min="13572" max="13572" width="27.7109375" style="3" bestFit="1" customWidth="1"/>
    <col min="13573" max="13573" width="13.5703125" style="3" bestFit="1" customWidth="1"/>
    <col min="13574" max="13574" width="10.5703125" style="3" bestFit="1" customWidth="1"/>
    <col min="13575" max="13575" width="18.140625" style="3" bestFit="1" customWidth="1"/>
    <col min="13576" max="13824" width="9.140625" style="3"/>
    <col min="13825" max="13825" width="5.42578125" style="3" bestFit="1" customWidth="1"/>
    <col min="13826" max="13826" width="67" style="3" bestFit="1" customWidth="1"/>
    <col min="13827" max="13827" width="13.140625" style="3" bestFit="1" customWidth="1"/>
    <col min="13828" max="13828" width="27.7109375" style="3" bestFit="1" customWidth="1"/>
    <col min="13829" max="13829" width="13.5703125" style="3" bestFit="1" customWidth="1"/>
    <col min="13830" max="13830" width="10.5703125" style="3" bestFit="1" customWidth="1"/>
    <col min="13831" max="13831" width="18.140625" style="3" bestFit="1" customWidth="1"/>
    <col min="13832" max="14080" width="9.140625" style="3"/>
    <col min="14081" max="14081" width="5.42578125" style="3" bestFit="1" customWidth="1"/>
    <col min="14082" max="14082" width="67" style="3" bestFit="1" customWidth="1"/>
    <col min="14083" max="14083" width="13.140625" style="3" bestFit="1" customWidth="1"/>
    <col min="14084" max="14084" width="27.7109375" style="3" bestFit="1" customWidth="1"/>
    <col min="14085" max="14085" width="13.5703125" style="3" bestFit="1" customWidth="1"/>
    <col min="14086" max="14086" width="10.5703125" style="3" bestFit="1" customWidth="1"/>
    <col min="14087" max="14087" width="18.140625" style="3" bestFit="1" customWidth="1"/>
    <col min="14088" max="14336" width="9.140625" style="3"/>
    <col min="14337" max="14337" width="5.42578125" style="3" bestFit="1" customWidth="1"/>
    <col min="14338" max="14338" width="67" style="3" bestFit="1" customWidth="1"/>
    <col min="14339" max="14339" width="13.140625" style="3" bestFit="1" customWidth="1"/>
    <col min="14340" max="14340" width="27.7109375" style="3" bestFit="1" customWidth="1"/>
    <col min="14341" max="14341" width="13.5703125" style="3" bestFit="1" customWidth="1"/>
    <col min="14342" max="14342" width="10.5703125" style="3" bestFit="1" customWidth="1"/>
    <col min="14343" max="14343" width="18.140625" style="3" bestFit="1" customWidth="1"/>
    <col min="14344" max="14592" width="9.140625" style="3"/>
    <col min="14593" max="14593" width="5.42578125" style="3" bestFit="1" customWidth="1"/>
    <col min="14594" max="14594" width="67" style="3" bestFit="1" customWidth="1"/>
    <col min="14595" max="14595" width="13.140625" style="3" bestFit="1" customWidth="1"/>
    <col min="14596" max="14596" width="27.7109375" style="3" bestFit="1" customWidth="1"/>
    <col min="14597" max="14597" width="13.5703125" style="3" bestFit="1" customWidth="1"/>
    <col min="14598" max="14598" width="10.5703125" style="3" bestFit="1" customWidth="1"/>
    <col min="14599" max="14599" width="18.140625" style="3" bestFit="1" customWidth="1"/>
    <col min="14600" max="14848" width="9.140625" style="3"/>
    <col min="14849" max="14849" width="5.42578125" style="3" bestFit="1" customWidth="1"/>
    <col min="14850" max="14850" width="67" style="3" bestFit="1" customWidth="1"/>
    <col min="14851" max="14851" width="13.140625" style="3" bestFit="1" customWidth="1"/>
    <col min="14852" max="14852" width="27.7109375" style="3" bestFit="1" customWidth="1"/>
    <col min="14853" max="14853" width="13.5703125" style="3" bestFit="1" customWidth="1"/>
    <col min="14854" max="14854" width="10.5703125" style="3" bestFit="1" customWidth="1"/>
    <col min="14855" max="14855" width="18.140625" style="3" bestFit="1" customWidth="1"/>
    <col min="14856" max="15104" width="9.140625" style="3"/>
    <col min="15105" max="15105" width="5.42578125" style="3" bestFit="1" customWidth="1"/>
    <col min="15106" max="15106" width="67" style="3" bestFit="1" customWidth="1"/>
    <col min="15107" max="15107" width="13.140625" style="3" bestFit="1" customWidth="1"/>
    <col min="15108" max="15108" width="27.7109375" style="3" bestFit="1" customWidth="1"/>
    <col min="15109" max="15109" width="13.5703125" style="3" bestFit="1" customWidth="1"/>
    <col min="15110" max="15110" width="10.5703125" style="3" bestFit="1" customWidth="1"/>
    <col min="15111" max="15111" width="18.140625" style="3" bestFit="1" customWidth="1"/>
    <col min="15112" max="15360" width="9.140625" style="3"/>
    <col min="15361" max="15361" width="5.42578125" style="3" bestFit="1" customWidth="1"/>
    <col min="15362" max="15362" width="67" style="3" bestFit="1" customWidth="1"/>
    <col min="15363" max="15363" width="13.140625" style="3" bestFit="1" customWidth="1"/>
    <col min="15364" max="15364" width="27.7109375" style="3" bestFit="1" customWidth="1"/>
    <col min="15365" max="15365" width="13.5703125" style="3" bestFit="1" customWidth="1"/>
    <col min="15366" max="15366" width="10.5703125" style="3" bestFit="1" customWidth="1"/>
    <col min="15367" max="15367" width="18.140625" style="3" bestFit="1" customWidth="1"/>
    <col min="15368" max="15616" width="9.140625" style="3"/>
    <col min="15617" max="15617" width="5.42578125" style="3" bestFit="1" customWidth="1"/>
    <col min="15618" max="15618" width="67" style="3" bestFit="1" customWidth="1"/>
    <col min="15619" max="15619" width="13.140625" style="3" bestFit="1" customWidth="1"/>
    <col min="15620" max="15620" width="27.7109375" style="3" bestFit="1" customWidth="1"/>
    <col min="15621" max="15621" width="13.5703125" style="3" bestFit="1" customWidth="1"/>
    <col min="15622" max="15622" width="10.5703125" style="3" bestFit="1" customWidth="1"/>
    <col min="15623" max="15623" width="18.140625" style="3" bestFit="1" customWidth="1"/>
    <col min="15624" max="15872" width="9.140625" style="3"/>
    <col min="15873" max="15873" width="5.42578125" style="3" bestFit="1" customWidth="1"/>
    <col min="15874" max="15874" width="67" style="3" bestFit="1" customWidth="1"/>
    <col min="15875" max="15875" width="13.140625" style="3" bestFit="1" customWidth="1"/>
    <col min="15876" max="15876" width="27.7109375" style="3" bestFit="1" customWidth="1"/>
    <col min="15877" max="15877" width="13.5703125" style="3" bestFit="1" customWidth="1"/>
    <col min="15878" max="15878" width="10.5703125" style="3" bestFit="1" customWidth="1"/>
    <col min="15879" max="15879" width="18.140625" style="3" bestFit="1" customWidth="1"/>
    <col min="15880" max="16128" width="9.140625" style="3"/>
    <col min="16129" max="16129" width="5.42578125" style="3" bestFit="1" customWidth="1"/>
    <col min="16130" max="16130" width="67" style="3" bestFit="1" customWidth="1"/>
    <col min="16131" max="16131" width="13.140625" style="3" bestFit="1" customWidth="1"/>
    <col min="16132" max="16132" width="27.7109375" style="3" bestFit="1" customWidth="1"/>
    <col min="16133" max="16133" width="13.5703125" style="3" bestFit="1" customWidth="1"/>
    <col min="16134" max="16134" width="10.5703125" style="3" bestFit="1" customWidth="1"/>
    <col min="16135" max="16135" width="18.140625" style="3" bestFit="1" customWidth="1"/>
    <col min="16136" max="16384" width="9.140625" style="3"/>
  </cols>
  <sheetData>
    <row r="1" spans="1:9">
      <c r="A1" s="1" t="s">
        <v>0</v>
      </c>
      <c r="B1" s="263" t="s">
        <v>1636</v>
      </c>
      <c r="C1" s="263"/>
      <c r="D1" s="263"/>
      <c r="E1" s="263"/>
    </row>
    <row r="2" spans="1:9" ht="13.5" thickBot="1"/>
    <row r="3" spans="1:9" ht="15">
      <c r="B3" s="69" t="s">
        <v>2498</v>
      </c>
      <c r="C3" s="282"/>
    </row>
    <row r="4" spans="1:9" ht="15">
      <c r="B4" s="71" t="s">
        <v>2499</v>
      </c>
      <c r="C4" s="283"/>
    </row>
    <row r="5" spans="1:9" ht="15">
      <c r="B5" s="70"/>
      <c r="C5" s="283"/>
    </row>
    <row r="6" spans="1:9" ht="15">
      <c r="B6" s="71" t="s">
        <v>2381</v>
      </c>
      <c r="C6" s="283"/>
    </row>
    <row r="7" spans="1:9" ht="15">
      <c r="B7" s="70" t="s">
        <v>2398</v>
      </c>
      <c r="C7" s="283"/>
    </row>
    <row r="8" spans="1:9" ht="30.75" thickBot="1">
      <c r="B8" s="72" t="s">
        <v>2500</v>
      </c>
      <c r="C8" s="284"/>
    </row>
    <row r="10" spans="1:9">
      <c r="B10" s="3" t="s">
        <v>2</v>
      </c>
    </row>
    <row r="12" spans="1:9">
      <c r="B12" s="5" t="s">
        <v>3</v>
      </c>
      <c r="C12" s="15" t="s">
        <v>4</v>
      </c>
      <c r="D12" s="5" t="s">
        <v>5</v>
      </c>
      <c r="E12" s="5" t="s">
        <v>6</v>
      </c>
      <c r="F12" s="7" t="s">
        <v>7</v>
      </c>
      <c r="G12" s="7" t="s">
        <v>8</v>
      </c>
      <c r="H12" s="7" t="s">
        <v>9</v>
      </c>
      <c r="I12" s="8" t="s">
        <v>10</v>
      </c>
    </row>
    <row r="13" spans="1:9">
      <c r="B13" s="8" t="s">
        <v>11</v>
      </c>
    </row>
    <row r="14" spans="1:9">
      <c r="B14" s="8" t="s">
        <v>12</v>
      </c>
    </row>
    <row r="15" spans="1:9">
      <c r="B15" s="3" t="s">
        <v>2014</v>
      </c>
      <c r="C15" s="14" t="s">
        <v>13</v>
      </c>
      <c r="D15" s="3" t="s">
        <v>39</v>
      </c>
      <c r="E15" s="3" t="s">
        <v>40</v>
      </c>
      <c r="F15" s="2">
        <v>388000</v>
      </c>
      <c r="G15" s="2">
        <v>5596.9</v>
      </c>
      <c r="H15" s="2">
        <v>9.81</v>
      </c>
    </row>
    <row r="16" spans="1:9">
      <c r="B16" s="3" t="s">
        <v>2285</v>
      </c>
      <c r="C16" s="14" t="s">
        <v>13</v>
      </c>
      <c r="D16" s="3" t="s">
        <v>47</v>
      </c>
      <c r="E16" s="3" t="s">
        <v>1635</v>
      </c>
      <c r="F16" s="2">
        <v>183800</v>
      </c>
      <c r="G16" s="2">
        <v>3910.71</v>
      </c>
      <c r="H16" s="2">
        <v>6.86</v>
      </c>
    </row>
    <row r="17" spans="2:8">
      <c r="B17" s="3" t="s">
        <v>2227</v>
      </c>
      <c r="C17" s="14" t="s">
        <v>13</v>
      </c>
      <c r="D17" s="3" t="s">
        <v>225</v>
      </c>
      <c r="E17" s="3" t="s">
        <v>435</v>
      </c>
      <c r="F17" s="2">
        <v>1552340</v>
      </c>
      <c r="G17" s="2">
        <v>3207.13</v>
      </c>
      <c r="H17" s="2">
        <v>5.62</v>
      </c>
    </row>
    <row r="18" spans="2:8">
      <c r="B18" s="3" t="s">
        <v>1553</v>
      </c>
      <c r="C18" s="14" t="s">
        <v>13</v>
      </c>
      <c r="D18" s="3" t="s">
        <v>179</v>
      </c>
      <c r="E18" s="3" t="s">
        <v>181</v>
      </c>
      <c r="F18" s="2">
        <v>1293000</v>
      </c>
      <c r="G18" s="2">
        <v>2770.9</v>
      </c>
      <c r="H18" s="2">
        <v>4.8600000000000003</v>
      </c>
    </row>
    <row r="19" spans="2:8">
      <c r="B19" s="3" t="s">
        <v>2081</v>
      </c>
      <c r="C19" s="14" t="s">
        <v>13</v>
      </c>
      <c r="D19" s="3" t="s">
        <v>189</v>
      </c>
      <c r="E19" s="3" t="s">
        <v>338</v>
      </c>
      <c r="F19" s="2">
        <v>127000</v>
      </c>
      <c r="G19" s="2">
        <v>2349.5</v>
      </c>
      <c r="H19" s="2">
        <v>4.12</v>
      </c>
    </row>
    <row r="20" spans="2:8">
      <c r="B20" s="3" t="s">
        <v>2267</v>
      </c>
      <c r="C20" s="14" t="s">
        <v>13</v>
      </c>
      <c r="D20" s="3" t="s">
        <v>47</v>
      </c>
      <c r="E20" s="3" t="s">
        <v>423</v>
      </c>
      <c r="F20" s="2">
        <v>250000</v>
      </c>
      <c r="G20" s="2">
        <v>2177.88</v>
      </c>
      <c r="H20" s="2">
        <v>3.82</v>
      </c>
    </row>
    <row r="21" spans="2:8">
      <c r="B21" s="3" t="s">
        <v>1539</v>
      </c>
      <c r="C21" s="14" t="s">
        <v>13</v>
      </c>
      <c r="D21" s="3" t="s">
        <v>41</v>
      </c>
      <c r="E21" s="3" t="s">
        <v>42</v>
      </c>
      <c r="F21" s="2">
        <v>31300</v>
      </c>
      <c r="G21" s="2">
        <v>1914</v>
      </c>
      <c r="H21" s="2">
        <v>3.36</v>
      </c>
    </row>
    <row r="22" spans="2:8">
      <c r="B22" s="3" t="s">
        <v>1556</v>
      </c>
      <c r="C22" s="14" t="s">
        <v>13</v>
      </c>
      <c r="D22" s="3" t="s">
        <v>206</v>
      </c>
      <c r="E22" s="3" t="s">
        <v>207</v>
      </c>
      <c r="F22" s="2">
        <v>8300</v>
      </c>
      <c r="G22" s="2">
        <v>1895.12</v>
      </c>
      <c r="H22" s="2">
        <v>3.32</v>
      </c>
    </row>
    <row r="23" spans="2:8">
      <c r="B23" s="3" t="s">
        <v>2260</v>
      </c>
      <c r="C23" s="14" t="s">
        <v>13</v>
      </c>
      <c r="D23" s="3" t="s">
        <v>47</v>
      </c>
      <c r="E23" s="3" t="s">
        <v>1634</v>
      </c>
      <c r="F23" s="2">
        <v>94400</v>
      </c>
      <c r="G23" s="2">
        <v>1717.37</v>
      </c>
      <c r="H23" s="2">
        <v>3.01</v>
      </c>
    </row>
    <row r="24" spans="2:8">
      <c r="B24" s="3" t="s">
        <v>1573</v>
      </c>
      <c r="C24" s="14" t="s">
        <v>13</v>
      </c>
      <c r="D24" s="3" t="s">
        <v>16</v>
      </c>
      <c r="E24" s="3" t="s">
        <v>17</v>
      </c>
      <c r="F24" s="2">
        <v>82000</v>
      </c>
      <c r="G24" s="2">
        <v>1710.36</v>
      </c>
      <c r="H24" s="2">
        <v>3</v>
      </c>
    </row>
    <row r="25" spans="2:8">
      <c r="B25" s="3" t="s">
        <v>2054</v>
      </c>
      <c r="C25" s="14" t="s">
        <v>13</v>
      </c>
      <c r="D25" s="3" t="s">
        <v>30</v>
      </c>
      <c r="E25" s="3" t="s">
        <v>312</v>
      </c>
      <c r="F25" s="2">
        <v>340000</v>
      </c>
      <c r="G25" s="2">
        <v>1672.63</v>
      </c>
      <c r="H25" s="2">
        <v>2.93</v>
      </c>
    </row>
    <row r="26" spans="2:8">
      <c r="B26" s="3" t="s">
        <v>1532</v>
      </c>
      <c r="C26" s="14" t="s">
        <v>13</v>
      </c>
      <c r="D26" s="3" t="s">
        <v>41</v>
      </c>
      <c r="E26" s="3" t="s">
        <v>59</v>
      </c>
      <c r="F26" s="2">
        <v>95000</v>
      </c>
      <c r="G26" s="2">
        <v>1646.54</v>
      </c>
      <c r="H26" s="2">
        <v>2.89</v>
      </c>
    </row>
    <row r="27" spans="2:8">
      <c r="B27" s="3" t="s">
        <v>2040</v>
      </c>
      <c r="C27" s="14" t="s">
        <v>13</v>
      </c>
      <c r="D27" s="3" t="s">
        <v>41</v>
      </c>
      <c r="E27" s="3" t="s">
        <v>296</v>
      </c>
      <c r="F27" s="2">
        <v>137000</v>
      </c>
      <c r="G27" s="2">
        <v>1645.1</v>
      </c>
      <c r="H27" s="2">
        <v>2.88</v>
      </c>
    </row>
    <row r="28" spans="2:8">
      <c r="B28" s="3" t="s">
        <v>1545</v>
      </c>
      <c r="C28" s="14" t="s">
        <v>13</v>
      </c>
      <c r="D28" s="3" t="s">
        <v>24</v>
      </c>
      <c r="E28" s="3" t="s">
        <v>25</v>
      </c>
      <c r="F28" s="2">
        <v>295000</v>
      </c>
      <c r="G28" s="2">
        <v>1641.09</v>
      </c>
      <c r="H28" s="2">
        <v>2.88</v>
      </c>
    </row>
    <row r="29" spans="2:8">
      <c r="B29" s="3" t="s">
        <v>2218</v>
      </c>
      <c r="C29" s="14" t="s">
        <v>13</v>
      </c>
      <c r="D29" s="3" t="s">
        <v>47</v>
      </c>
      <c r="E29" s="3" t="s">
        <v>61</v>
      </c>
      <c r="F29" s="2">
        <v>200000</v>
      </c>
      <c r="G29" s="2">
        <v>1575.5</v>
      </c>
      <c r="H29" s="2">
        <v>2.76</v>
      </c>
    </row>
    <row r="30" spans="2:8">
      <c r="B30" s="3" t="s">
        <v>2076</v>
      </c>
      <c r="C30" s="14" t="s">
        <v>13</v>
      </c>
      <c r="D30" s="3" t="s">
        <v>41</v>
      </c>
      <c r="E30" s="3" t="s">
        <v>333</v>
      </c>
      <c r="F30" s="2">
        <v>5750</v>
      </c>
      <c r="G30" s="2">
        <v>1523.85</v>
      </c>
      <c r="H30" s="2">
        <v>2.67</v>
      </c>
    </row>
    <row r="31" spans="2:8">
      <c r="B31" s="3" t="s">
        <v>2249</v>
      </c>
      <c r="C31" s="14" t="s">
        <v>13</v>
      </c>
      <c r="D31" s="3" t="s">
        <v>47</v>
      </c>
      <c r="E31" s="3" t="s">
        <v>52</v>
      </c>
      <c r="F31" s="2">
        <v>29000</v>
      </c>
      <c r="G31" s="2">
        <v>1505.98</v>
      </c>
      <c r="H31" s="2">
        <v>2.64</v>
      </c>
    </row>
    <row r="32" spans="2:8">
      <c r="B32" s="3" t="s">
        <v>2216</v>
      </c>
      <c r="C32" s="14" t="s">
        <v>13</v>
      </c>
      <c r="D32" s="3" t="s">
        <v>189</v>
      </c>
      <c r="E32" s="3" t="s">
        <v>190</v>
      </c>
      <c r="F32" s="2">
        <v>98000</v>
      </c>
      <c r="G32" s="2">
        <v>1497.59</v>
      </c>
      <c r="H32" s="2">
        <v>2.63</v>
      </c>
    </row>
    <row r="33" spans="2:8">
      <c r="B33" s="3" t="s">
        <v>2011</v>
      </c>
      <c r="C33" s="14" t="s">
        <v>13</v>
      </c>
      <c r="D33" s="3" t="s">
        <v>49</v>
      </c>
      <c r="E33" s="3" t="s">
        <v>211</v>
      </c>
      <c r="F33" s="2">
        <v>200000</v>
      </c>
      <c r="G33" s="2">
        <v>1351.8</v>
      </c>
      <c r="H33" s="2">
        <v>2.37</v>
      </c>
    </row>
    <row r="34" spans="2:8">
      <c r="B34" s="3" t="s">
        <v>2308</v>
      </c>
      <c r="C34" s="14" t="s">
        <v>13</v>
      </c>
      <c r="D34" s="3" t="s">
        <v>47</v>
      </c>
      <c r="E34" s="3" t="s">
        <v>1633</v>
      </c>
      <c r="F34" s="2">
        <v>104000</v>
      </c>
      <c r="G34" s="2">
        <v>1324.54</v>
      </c>
      <c r="H34" s="2">
        <v>2.3199999999999998</v>
      </c>
    </row>
    <row r="35" spans="2:8">
      <c r="B35" s="3" t="s">
        <v>2340</v>
      </c>
      <c r="C35" s="14" t="s">
        <v>13</v>
      </c>
      <c r="D35" s="3" t="s">
        <v>424</v>
      </c>
      <c r="E35" s="3" t="s">
        <v>425</v>
      </c>
      <c r="F35" s="2">
        <v>270000</v>
      </c>
      <c r="G35" s="2">
        <v>1299.78</v>
      </c>
      <c r="H35" s="2">
        <v>2.2799999999999998</v>
      </c>
    </row>
    <row r="36" spans="2:8">
      <c r="B36" s="3" t="s">
        <v>2217</v>
      </c>
      <c r="C36" s="14" t="s">
        <v>13</v>
      </c>
      <c r="D36" s="3" t="s">
        <v>39</v>
      </c>
      <c r="E36" s="3" t="s">
        <v>186</v>
      </c>
      <c r="F36" s="2">
        <v>300000</v>
      </c>
      <c r="G36" s="2">
        <v>1291.95</v>
      </c>
      <c r="H36" s="2">
        <v>2.27</v>
      </c>
    </row>
    <row r="37" spans="2:8">
      <c r="B37" s="3" t="s">
        <v>2268</v>
      </c>
      <c r="C37" s="14" t="s">
        <v>13</v>
      </c>
      <c r="D37" s="3" t="s">
        <v>30</v>
      </c>
      <c r="E37" s="3" t="s">
        <v>416</v>
      </c>
      <c r="F37" s="2">
        <v>260000</v>
      </c>
      <c r="G37" s="2">
        <v>1286.22</v>
      </c>
      <c r="H37" s="2">
        <v>2.2599999999999998</v>
      </c>
    </row>
    <row r="38" spans="2:8">
      <c r="B38" s="3" t="s">
        <v>2258</v>
      </c>
      <c r="C38" s="14" t="s">
        <v>13</v>
      </c>
      <c r="D38" s="3" t="s">
        <v>225</v>
      </c>
      <c r="E38" s="3" t="s">
        <v>1632</v>
      </c>
      <c r="F38" s="2">
        <v>427000</v>
      </c>
      <c r="G38" s="2">
        <v>1237.6600000000001</v>
      </c>
      <c r="H38" s="2">
        <v>2.17</v>
      </c>
    </row>
    <row r="39" spans="2:8">
      <c r="B39" s="3" t="s">
        <v>2270</v>
      </c>
      <c r="C39" s="14" t="s">
        <v>13</v>
      </c>
      <c r="D39" s="3" t="s">
        <v>189</v>
      </c>
      <c r="E39" s="3" t="s">
        <v>1631</v>
      </c>
      <c r="F39" s="2">
        <v>2710</v>
      </c>
      <c r="G39" s="2">
        <v>1219.19</v>
      </c>
      <c r="H39" s="2">
        <v>2.14</v>
      </c>
    </row>
    <row r="40" spans="2:8">
      <c r="B40" s="3" t="s">
        <v>2252</v>
      </c>
      <c r="C40" s="14" t="s">
        <v>13</v>
      </c>
      <c r="D40" s="3" t="s">
        <v>49</v>
      </c>
      <c r="E40" s="3" t="s">
        <v>58</v>
      </c>
      <c r="F40" s="2">
        <v>1130000</v>
      </c>
      <c r="G40" s="2">
        <v>1117.57</v>
      </c>
      <c r="H40" s="2">
        <v>1.96</v>
      </c>
    </row>
    <row r="41" spans="2:8">
      <c r="B41" s="3" t="s">
        <v>2016</v>
      </c>
      <c r="C41" s="14" t="s">
        <v>13</v>
      </c>
      <c r="D41" s="3" t="s">
        <v>28</v>
      </c>
      <c r="E41" s="3" t="s">
        <v>273</v>
      </c>
      <c r="F41" s="2">
        <v>48000</v>
      </c>
      <c r="G41" s="2">
        <v>1093.06</v>
      </c>
      <c r="H41" s="2">
        <v>1.92</v>
      </c>
    </row>
    <row r="42" spans="2:8">
      <c r="B42" s="3" t="s">
        <v>2018</v>
      </c>
      <c r="C42" s="14" t="s">
        <v>13</v>
      </c>
      <c r="D42" s="3" t="s">
        <v>179</v>
      </c>
      <c r="E42" s="3" t="s">
        <v>180</v>
      </c>
      <c r="F42" s="2">
        <v>950000</v>
      </c>
      <c r="G42" s="2">
        <v>903.93</v>
      </c>
      <c r="H42" s="2">
        <v>1.58</v>
      </c>
    </row>
    <row r="43" spans="2:8">
      <c r="B43" s="3" t="s">
        <v>2012</v>
      </c>
      <c r="C43" s="14" t="s">
        <v>13</v>
      </c>
      <c r="D43" s="3" t="s">
        <v>187</v>
      </c>
      <c r="E43" s="3" t="s">
        <v>272</v>
      </c>
      <c r="F43" s="2">
        <v>126000</v>
      </c>
      <c r="G43" s="2">
        <v>901.09</v>
      </c>
      <c r="H43" s="2">
        <v>1.58</v>
      </c>
    </row>
    <row r="44" spans="2:8">
      <c r="B44" s="3" t="s">
        <v>2053</v>
      </c>
      <c r="C44" s="14" t="s">
        <v>13</v>
      </c>
      <c r="D44" s="3" t="s">
        <v>182</v>
      </c>
      <c r="E44" s="3" t="s">
        <v>183</v>
      </c>
      <c r="F44" s="2">
        <v>1400000</v>
      </c>
      <c r="G44" s="2">
        <v>840</v>
      </c>
      <c r="H44" s="2">
        <v>1.47</v>
      </c>
    </row>
    <row r="45" spans="2:8">
      <c r="B45" s="3" t="s">
        <v>2028</v>
      </c>
      <c r="C45" s="14" t="s">
        <v>13</v>
      </c>
      <c r="D45" s="3" t="s">
        <v>225</v>
      </c>
      <c r="E45" s="3" t="s">
        <v>226</v>
      </c>
      <c r="F45" s="2">
        <v>275000</v>
      </c>
      <c r="G45" s="2">
        <v>831.88</v>
      </c>
      <c r="H45" s="2">
        <v>1.46</v>
      </c>
    </row>
    <row r="46" spans="2:8">
      <c r="B46" s="3" t="s">
        <v>2341</v>
      </c>
      <c r="C46" s="14" t="s">
        <v>13</v>
      </c>
      <c r="D46" s="3" t="s">
        <v>187</v>
      </c>
      <c r="E46" s="3" t="s">
        <v>1630</v>
      </c>
      <c r="F46" s="2">
        <v>32000</v>
      </c>
      <c r="G46" s="2">
        <v>608.58000000000004</v>
      </c>
      <c r="H46" s="2">
        <v>1.07</v>
      </c>
    </row>
    <row r="47" spans="2:8">
      <c r="B47" s="3" t="s">
        <v>2339</v>
      </c>
      <c r="C47" s="14" t="s">
        <v>13</v>
      </c>
      <c r="D47" s="3" t="s">
        <v>187</v>
      </c>
      <c r="E47" s="3" t="s">
        <v>1629</v>
      </c>
      <c r="F47" s="2">
        <v>300000</v>
      </c>
      <c r="G47" s="2">
        <v>573.6</v>
      </c>
      <c r="H47" s="2">
        <v>1.01</v>
      </c>
    </row>
    <row r="48" spans="2:8">
      <c r="B48" s="3" t="s">
        <v>2342</v>
      </c>
      <c r="C48" s="14" t="s">
        <v>13</v>
      </c>
      <c r="D48" s="3" t="s">
        <v>47</v>
      </c>
      <c r="E48" s="3" t="s">
        <v>1628</v>
      </c>
      <c r="F48" s="2">
        <v>109000</v>
      </c>
      <c r="G48" s="2">
        <v>349.94</v>
      </c>
      <c r="H48" s="2">
        <v>0.61</v>
      </c>
    </row>
    <row r="49" spans="2:8">
      <c r="B49" s="8" t="s">
        <v>64</v>
      </c>
      <c r="C49" s="16"/>
      <c r="D49" s="8"/>
      <c r="E49" s="8"/>
      <c r="F49" s="10"/>
      <c r="G49" s="10">
        <f>SUM(G12:G48)</f>
        <v>56188.939999999995</v>
      </c>
      <c r="H49" s="10">
        <f>SUM(H12:H48)</f>
        <v>98.529999999999987</v>
      </c>
    </row>
    <row r="50" spans="2:8">
      <c r="B50" s="8" t="s">
        <v>427</v>
      </c>
      <c r="C50" s="16"/>
      <c r="D50" s="8"/>
      <c r="E50" s="8"/>
      <c r="F50" s="10"/>
      <c r="G50" s="10">
        <v>599.59</v>
      </c>
      <c r="H50" s="10">
        <v>1.05</v>
      </c>
    </row>
    <row r="51" spans="2:8">
      <c r="B51" s="8" t="s">
        <v>153</v>
      </c>
      <c r="C51" s="16"/>
      <c r="D51" s="8"/>
      <c r="E51" s="8"/>
      <c r="F51" s="10"/>
      <c r="G51" s="10">
        <v>56788.53</v>
      </c>
      <c r="H51" s="10">
        <v>99.57</v>
      </c>
    </row>
    <row r="52" spans="2:8">
      <c r="B52" s="8" t="s">
        <v>405</v>
      </c>
      <c r="C52" s="16"/>
      <c r="D52" s="8"/>
      <c r="E52" s="8"/>
      <c r="F52" s="10"/>
      <c r="G52" s="10">
        <v>243.23456477999946</v>
      </c>
      <c r="H52" s="10">
        <v>0.43000000000000682</v>
      </c>
    </row>
    <row r="53" spans="2:8">
      <c r="B53" s="8" t="s">
        <v>155</v>
      </c>
      <c r="C53" s="16"/>
      <c r="D53" s="8"/>
      <c r="E53" s="8"/>
      <c r="F53" s="10"/>
      <c r="G53" s="10">
        <v>57031.764564780002</v>
      </c>
      <c r="H53" s="10">
        <v>100</v>
      </c>
    </row>
    <row r="54" spans="2:8">
      <c r="B54" s="8" t="s">
        <v>156</v>
      </c>
    </row>
    <row r="55" spans="2:8">
      <c r="B55" s="8" t="s">
        <v>157</v>
      </c>
    </row>
    <row r="56" spans="2:8">
      <c r="B56" s="8" t="s">
        <v>160</v>
      </c>
    </row>
    <row r="57" spans="2:8">
      <c r="B57" s="8" t="s">
        <v>161</v>
      </c>
    </row>
    <row r="58" spans="2:8">
      <c r="B58" s="8" t="s">
        <v>162</v>
      </c>
    </row>
    <row r="59" spans="2:8">
      <c r="B59" s="8" t="s">
        <v>1627</v>
      </c>
      <c r="C59" s="16"/>
    </row>
    <row r="60" spans="2:8">
      <c r="B60" s="8" t="s">
        <v>1626</v>
      </c>
      <c r="C60" s="16"/>
    </row>
    <row r="61" spans="2:8">
      <c r="B61" s="8" t="s">
        <v>1625</v>
      </c>
      <c r="C61" s="16"/>
    </row>
    <row r="62" spans="2:8">
      <c r="B62" s="8" t="s">
        <v>1624</v>
      </c>
      <c r="C62" s="16"/>
    </row>
    <row r="63" spans="2:8">
      <c r="B63" s="8" t="s">
        <v>1623</v>
      </c>
      <c r="C63" s="16"/>
    </row>
    <row r="64" spans="2:8">
      <c r="B64" s="8" t="s">
        <v>1622</v>
      </c>
      <c r="C64" s="16"/>
    </row>
    <row r="65" spans="2:3">
      <c r="B65" s="8" t="s">
        <v>1621</v>
      </c>
      <c r="C65" s="16"/>
    </row>
    <row r="66" spans="2:3">
      <c r="B66" s="8" t="s">
        <v>1620</v>
      </c>
      <c r="C66" s="16"/>
    </row>
    <row r="67" spans="2:3">
      <c r="B67" s="8" t="s">
        <v>1619</v>
      </c>
      <c r="C67" s="16"/>
    </row>
    <row r="68" spans="2:3">
      <c r="B68" s="8" t="s">
        <v>175</v>
      </c>
    </row>
    <row r="69" spans="2:3">
      <c r="B69" s="8" t="s">
        <v>176</v>
      </c>
    </row>
  </sheetData>
  <mergeCells count="2">
    <mergeCell ref="B1:E1"/>
    <mergeCell ref="C3:C8"/>
  </mergeCells>
  <hyperlinks>
    <hyperlink ref="A1" location="Index!A1" display="Index" xr:uid="{37ACB34C-9FF1-4737-AFC7-6281EBC2FA47}"/>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67ACA-9687-4746-B21A-242E71A876E9}">
  <dimension ref="A1:I75"/>
  <sheetViews>
    <sheetView workbookViewId="0">
      <selection activeCell="B1" sqref="B1:E1"/>
    </sheetView>
  </sheetViews>
  <sheetFormatPr defaultRowHeight="12.75"/>
  <cols>
    <col min="1" max="1" width="5.42578125" style="3" bestFit="1" customWidth="1"/>
    <col min="2" max="2" width="67" style="3" bestFit="1" customWidth="1"/>
    <col min="3" max="3" width="19" style="14" customWidth="1"/>
    <col min="4" max="4" width="27.7109375" style="3" bestFit="1" customWidth="1"/>
    <col min="5" max="5" width="13.5703125" style="3" bestFit="1" customWidth="1"/>
    <col min="6" max="6" width="10.5703125" style="2" bestFit="1" customWidth="1"/>
    <col min="7" max="7" width="18.140625" style="2" bestFit="1" customWidth="1"/>
    <col min="8" max="8" width="9.140625" style="2" bestFit="1"/>
    <col min="9" max="256" width="9.140625" style="3"/>
    <col min="257" max="257" width="5.42578125" style="3" bestFit="1" customWidth="1"/>
    <col min="258" max="258" width="67" style="3" bestFit="1" customWidth="1"/>
    <col min="259" max="259" width="13.140625" style="3" bestFit="1" customWidth="1"/>
    <col min="260" max="260" width="27.7109375" style="3" bestFit="1" customWidth="1"/>
    <col min="261" max="261" width="13.5703125" style="3" bestFit="1" customWidth="1"/>
    <col min="262" max="262" width="10.5703125" style="3" bestFit="1" customWidth="1"/>
    <col min="263" max="263" width="18.140625" style="3" bestFit="1" customWidth="1"/>
    <col min="264" max="512" width="9.140625" style="3"/>
    <col min="513" max="513" width="5.42578125" style="3" bestFit="1" customWidth="1"/>
    <col min="514" max="514" width="67" style="3" bestFit="1" customWidth="1"/>
    <col min="515" max="515" width="13.140625" style="3" bestFit="1" customWidth="1"/>
    <col min="516" max="516" width="27.7109375" style="3" bestFit="1" customWidth="1"/>
    <col min="517" max="517" width="13.5703125" style="3" bestFit="1" customWidth="1"/>
    <col min="518" max="518" width="10.5703125" style="3" bestFit="1" customWidth="1"/>
    <col min="519" max="519" width="18.140625" style="3" bestFit="1" customWidth="1"/>
    <col min="520" max="768" width="9.140625" style="3"/>
    <col min="769" max="769" width="5.42578125" style="3" bestFit="1" customWidth="1"/>
    <col min="770" max="770" width="67" style="3" bestFit="1" customWidth="1"/>
    <col min="771" max="771" width="13.140625" style="3" bestFit="1" customWidth="1"/>
    <col min="772" max="772" width="27.7109375" style="3" bestFit="1" customWidth="1"/>
    <col min="773" max="773" width="13.5703125" style="3" bestFit="1" customWidth="1"/>
    <col min="774" max="774" width="10.5703125" style="3" bestFit="1" customWidth="1"/>
    <col min="775" max="775" width="18.140625" style="3" bestFit="1" customWidth="1"/>
    <col min="776" max="1024" width="9.140625" style="3"/>
    <col min="1025" max="1025" width="5.42578125" style="3" bestFit="1" customWidth="1"/>
    <col min="1026" max="1026" width="67" style="3" bestFit="1" customWidth="1"/>
    <col min="1027" max="1027" width="13.140625" style="3" bestFit="1" customWidth="1"/>
    <col min="1028" max="1028" width="27.7109375" style="3" bestFit="1" customWidth="1"/>
    <col min="1029" max="1029" width="13.5703125" style="3" bestFit="1" customWidth="1"/>
    <col min="1030" max="1030" width="10.5703125" style="3" bestFit="1" customWidth="1"/>
    <col min="1031" max="1031" width="18.140625" style="3" bestFit="1" customWidth="1"/>
    <col min="1032" max="1280" width="9.140625" style="3"/>
    <col min="1281" max="1281" width="5.42578125" style="3" bestFit="1" customWidth="1"/>
    <col min="1282" max="1282" width="67" style="3" bestFit="1" customWidth="1"/>
    <col min="1283" max="1283" width="13.140625" style="3" bestFit="1" customWidth="1"/>
    <col min="1284" max="1284" width="27.7109375" style="3" bestFit="1" customWidth="1"/>
    <col min="1285" max="1285" width="13.5703125" style="3" bestFit="1" customWidth="1"/>
    <col min="1286" max="1286" width="10.5703125" style="3" bestFit="1" customWidth="1"/>
    <col min="1287" max="1287" width="18.140625" style="3" bestFit="1" customWidth="1"/>
    <col min="1288" max="1536" width="9.140625" style="3"/>
    <col min="1537" max="1537" width="5.42578125" style="3" bestFit="1" customWidth="1"/>
    <col min="1538" max="1538" width="67" style="3" bestFit="1" customWidth="1"/>
    <col min="1539" max="1539" width="13.140625" style="3" bestFit="1" customWidth="1"/>
    <col min="1540" max="1540" width="27.7109375" style="3" bestFit="1" customWidth="1"/>
    <col min="1541" max="1541" width="13.5703125" style="3" bestFit="1" customWidth="1"/>
    <col min="1542" max="1542" width="10.5703125" style="3" bestFit="1" customWidth="1"/>
    <col min="1543" max="1543" width="18.140625" style="3" bestFit="1" customWidth="1"/>
    <col min="1544" max="1792" width="9.140625" style="3"/>
    <col min="1793" max="1793" width="5.42578125" style="3" bestFit="1" customWidth="1"/>
    <col min="1794" max="1794" width="67" style="3" bestFit="1" customWidth="1"/>
    <col min="1795" max="1795" width="13.140625" style="3" bestFit="1" customWidth="1"/>
    <col min="1796" max="1796" width="27.7109375" style="3" bestFit="1" customWidth="1"/>
    <col min="1797" max="1797" width="13.5703125" style="3" bestFit="1" customWidth="1"/>
    <col min="1798" max="1798" width="10.5703125" style="3" bestFit="1" customWidth="1"/>
    <col min="1799" max="1799" width="18.140625" style="3" bestFit="1" customWidth="1"/>
    <col min="1800" max="2048" width="9.140625" style="3"/>
    <col min="2049" max="2049" width="5.42578125" style="3" bestFit="1" customWidth="1"/>
    <col min="2050" max="2050" width="67" style="3" bestFit="1" customWidth="1"/>
    <col min="2051" max="2051" width="13.140625" style="3" bestFit="1" customWidth="1"/>
    <col min="2052" max="2052" width="27.7109375" style="3" bestFit="1" customWidth="1"/>
    <col min="2053" max="2053" width="13.5703125" style="3" bestFit="1" customWidth="1"/>
    <col min="2054" max="2054" width="10.5703125" style="3" bestFit="1" customWidth="1"/>
    <col min="2055" max="2055" width="18.140625" style="3" bestFit="1" customWidth="1"/>
    <col min="2056" max="2304" width="9.140625" style="3"/>
    <col min="2305" max="2305" width="5.42578125" style="3" bestFit="1" customWidth="1"/>
    <col min="2306" max="2306" width="67" style="3" bestFit="1" customWidth="1"/>
    <col min="2307" max="2307" width="13.140625" style="3" bestFit="1" customWidth="1"/>
    <col min="2308" max="2308" width="27.7109375" style="3" bestFit="1" customWidth="1"/>
    <col min="2309" max="2309" width="13.5703125" style="3" bestFit="1" customWidth="1"/>
    <col min="2310" max="2310" width="10.5703125" style="3" bestFit="1" customWidth="1"/>
    <col min="2311" max="2311" width="18.140625" style="3" bestFit="1" customWidth="1"/>
    <col min="2312" max="2560" width="9.140625" style="3"/>
    <col min="2561" max="2561" width="5.42578125" style="3" bestFit="1" customWidth="1"/>
    <col min="2562" max="2562" width="67" style="3" bestFit="1" customWidth="1"/>
    <col min="2563" max="2563" width="13.140625" style="3" bestFit="1" customWidth="1"/>
    <col min="2564" max="2564" width="27.7109375" style="3" bestFit="1" customWidth="1"/>
    <col min="2565" max="2565" width="13.5703125" style="3" bestFit="1" customWidth="1"/>
    <col min="2566" max="2566" width="10.5703125" style="3" bestFit="1" customWidth="1"/>
    <col min="2567" max="2567" width="18.140625" style="3" bestFit="1" customWidth="1"/>
    <col min="2568" max="2816" width="9.140625" style="3"/>
    <col min="2817" max="2817" width="5.42578125" style="3" bestFit="1" customWidth="1"/>
    <col min="2818" max="2818" width="67" style="3" bestFit="1" customWidth="1"/>
    <col min="2819" max="2819" width="13.140625" style="3" bestFit="1" customWidth="1"/>
    <col min="2820" max="2820" width="27.7109375" style="3" bestFit="1" customWidth="1"/>
    <col min="2821" max="2821" width="13.5703125" style="3" bestFit="1" customWidth="1"/>
    <col min="2822" max="2822" width="10.5703125" style="3" bestFit="1" customWidth="1"/>
    <col min="2823" max="2823" width="18.140625" style="3" bestFit="1" customWidth="1"/>
    <col min="2824" max="3072" width="9.140625" style="3"/>
    <col min="3073" max="3073" width="5.42578125" style="3" bestFit="1" customWidth="1"/>
    <col min="3074" max="3074" width="67" style="3" bestFit="1" customWidth="1"/>
    <col min="3075" max="3075" width="13.140625" style="3" bestFit="1" customWidth="1"/>
    <col min="3076" max="3076" width="27.7109375" style="3" bestFit="1" customWidth="1"/>
    <col min="3077" max="3077" width="13.5703125" style="3" bestFit="1" customWidth="1"/>
    <col min="3078" max="3078" width="10.5703125" style="3" bestFit="1" customWidth="1"/>
    <col min="3079" max="3079" width="18.140625" style="3" bestFit="1" customWidth="1"/>
    <col min="3080" max="3328" width="9.140625" style="3"/>
    <col min="3329" max="3329" width="5.42578125" style="3" bestFit="1" customWidth="1"/>
    <col min="3330" max="3330" width="67" style="3" bestFit="1" customWidth="1"/>
    <col min="3331" max="3331" width="13.140625" style="3" bestFit="1" customWidth="1"/>
    <col min="3332" max="3332" width="27.7109375" style="3" bestFit="1" customWidth="1"/>
    <col min="3333" max="3333" width="13.5703125" style="3" bestFit="1" customWidth="1"/>
    <col min="3334" max="3334" width="10.5703125" style="3" bestFit="1" customWidth="1"/>
    <col min="3335" max="3335" width="18.140625" style="3" bestFit="1" customWidth="1"/>
    <col min="3336" max="3584" width="9.140625" style="3"/>
    <col min="3585" max="3585" width="5.42578125" style="3" bestFit="1" customWidth="1"/>
    <col min="3586" max="3586" width="67" style="3" bestFit="1" customWidth="1"/>
    <col min="3587" max="3587" width="13.140625" style="3" bestFit="1" customWidth="1"/>
    <col min="3588" max="3588" width="27.7109375" style="3" bestFit="1" customWidth="1"/>
    <col min="3589" max="3589" width="13.5703125" style="3" bestFit="1" customWidth="1"/>
    <col min="3590" max="3590" width="10.5703125" style="3" bestFit="1" customWidth="1"/>
    <col min="3591" max="3591" width="18.140625" style="3" bestFit="1" customWidth="1"/>
    <col min="3592" max="3840" width="9.140625" style="3"/>
    <col min="3841" max="3841" width="5.42578125" style="3" bestFit="1" customWidth="1"/>
    <col min="3842" max="3842" width="67" style="3" bestFit="1" customWidth="1"/>
    <col min="3843" max="3843" width="13.140625" style="3" bestFit="1" customWidth="1"/>
    <col min="3844" max="3844" width="27.7109375" style="3" bestFit="1" customWidth="1"/>
    <col min="3845" max="3845" width="13.5703125" style="3" bestFit="1" customWidth="1"/>
    <col min="3846" max="3846" width="10.5703125" style="3" bestFit="1" customWidth="1"/>
    <col min="3847" max="3847" width="18.140625" style="3" bestFit="1" customWidth="1"/>
    <col min="3848" max="4096" width="9.140625" style="3"/>
    <col min="4097" max="4097" width="5.42578125" style="3" bestFit="1" customWidth="1"/>
    <col min="4098" max="4098" width="67" style="3" bestFit="1" customWidth="1"/>
    <col min="4099" max="4099" width="13.140625" style="3" bestFit="1" customWidth="1"/>
    <col min="4100" max="4100" width="27.7109375" style="3" bestFit="1" customWidth="1"/>
    <col min="4101" max="4101" width="13.5703125" style="3" bestFit="1" customWidth="1"/>
    <col min="4102" max="4102" width="10.5703125" style="3" bestFit="1" customWidth="1"/>
    <col min="4103" max="4103" width="18.140625" style="3" bestFit="1" customWidth="1"/>
    <col min="4104" max="4352" width="9.140625" style="3"/>
    <col min="4353" max="4353" width="5.42578125" style="3" bestFit="1" customWidth="1"/>
    <col min="4354" max="4354" width="67" style="3" bestFit="1" customWidth="1"/>
    <col min="4355" max="4355" width="13.140625" style="3" bestFit="1" customWidth="1"/>
    <col min="4356" max="4356" width="27.7109375" style="3" bestFit="1" customWidth="1"/>
    <col min="4357" max="4357" width="13.5703125" style="3" bestFit="1" customWidth="1"/>
    <col min="4358" max="4358" width="10.5703125" style="3" bestFit="1" customWidth="1"/>
    <col min="4359" max="4359" width="18.140625" style="3" bestFit="1" customWidth="1"/>
    <col min="4360" max="4608" width="9.140625" style="3"/>
    <col min="4609" max="4609" width="5.42578125" style="3" bestFit="1" customWidth="1"/>
    <col min="4610" max="4610" width="67" style="3" bestFit="1" customWidth="1"/>
    <col min="4611" max="4611" width="13.140625" style="3" bestFit="1" customWidth="1"/>
    <col min="4612" max="4612" width="27.7109375" style="3" bestFit="1" customWidth="1"/>
    <col min="4613" max="4613" width="13.5703125" style="3" bestFit="1" customWidth="1"/>
    <col min="4614" max="4614" width="10.5703125" style="3" bestFit="1" customWidth="1"/>
    <col min="4615" max="4615" width="18.140625" style="3" bestFit="1" customWidth="1"/>
    <col min="4616" max="4864" width="9.140625" style="3"/>
    <col min="4865" max="4865" width="5.42578125" style="3" bestFit="1" customWidth="1"/>
    <col min="4866" max="4866" width="67" style="3" bestFit="1" customWidth="1"/>
    <col min="4867" max="4867" width="13.140625" style="3" bestFit="1" customWidth="1"/>
    <col min="4868" max="4868" width="27.7109375" style="3" bestFit="1" customWidth="1"/>
    <col min="4869" max="4869" width="13.5703125" style="3" bestFit="1" customWidth="1"/>
    <col min="4870" max="4870" width="10.5703125" style="3" bestFit="1" customWidth="1"/>
    <col min="4871" max="4871" width="18.140625" style="3" bestFit="1" customWidth="1"/>
    <col min="4872" max="5120" width="9.140625" style="3"/>
    <col min="5121" max="5121" width="5.42578125" style="3" bestFit="1" customWidth="1"/>
    <col min="5122" max="5122" width="67" style="3" bestFit="1" customWidth="1"/>
    <col min="5123" max="5123" width="13.140625" style="3" bestFit="1" customWidth="1"/>
    <col min="5124" max="5124" width="27.7109375" style="3" bestFit="1" customWidth="1"/>
    <col min="5125" max="5125" width="13.5703125" style="3" bestFit="1" customWidth="1"/>
    <col min="5126" max="5126" width="10.5703125" style="3" bestFit="1" customWidth="1"/>
    <col min="5127" max="5127" width="18.140625" style="3" bestFit="1" customWidth="1"/>
    <col min="5128" max="5376" width="9.140625" style="3"/>
    <col min="5377" max="5377" width="5.42578125" style="3" bestFit="1" customWidth="1"/>
    <col min="5378" max="5378" width="67" style="3" bestFit="1" customWidth="1"/>
    <col min="5379" max="5379" width="13.140625" style="3" bestFit="1" customWidth="1"/>
    <col min="5380" max="5380" width="27.7109375" style="3" bestFit="1" customWidth="1"/>
    <col min="5381" max="5381" width="13.5703125" style="3" bestFit="1" customWidth="1"/>
    <col min="5382" max="5382" width="10.5703125" style="3" bestFit="1" customWidth="1"/>
    <col min="5383" max="5383" width="18.140625" style="3" bestFit="1" customWidth="1"/>
    <col min="5384" max="5632" width="9.140625" style="3"/>
    <col min="5633" max="5633" width="5.42578125" style="3" bestFit="1" customWidth="1"/>
    <col min="5634" max="5634" width="67" style="3" bestFit="1" customWidth="1"/>
    <col min="5635" max="5635" width="13.140625" style="3" bestFit="1" customWidth="1"/>
    <col min="5636" max="5636" width="27.7109375" style="3" bestFit="1" customWidth="1"/>
    <col min="5637" max="5637" width="13.5703125" style="3" bestFit="1" customWidth="1"/>
    <col min="5638" max="5638" width="10.5703125" style="3" bestFit="1" customWidth="1"/>
    <col min="5639" max="5639" width="18.140625" style="3" bestFit="1" customWidth="1"/>
    <col min="5640" max="5888" width="9.140625" style="3"/>
    <col min="5889" max="5889" width="5.42578125" style="3" bestFit="1" customWidth="1"/>
    <col min="5890" max="5890" width="67" style="3" bestFit="1" customWidth="1"/>
    <col min="5891" max="5891" width="13.140625" style="3" bestFit="1" customWidth="1"/>
    <col min="5892" max="5892" width="27.7109375" style="3" bestFit="1" customWidth="1"/>
    <col min="5893" max="5893" width="13.5703125" style="3" bestFit="1" customWidth="1"/>
    <col min="5894" max="5894" width="10.5703125" style="3" bestFit="1" customWidth="1"/>
    <col min="5895" max="5895" width="18.140625" style="3" bestFit="1" customWidth="1"/>
    <col min="5896" max="6144" width="9.140625" style="3"/>
    <col min="6145" max="6145" width="5.42578125" style="3" bestFit="1" customWidth="1"/>
    <col min="6146" max="6146" width="67" style="3" bestFit="1" customWidth="1"/>
    <col min="6147" max="6147" width="13.140625" style="3" bestFit="1" customWidth="1"/>
    <col min="6148" max="6148" width="27.7109375" style="3" bestFit="1" customWidth="1"/>
    <col min="6149" max="6149" width="13.5703125" style="3" bestFit="1" customWidth="1"/>
    <col min="6150" max="6150" width="10.5703125" style="3" bestFit="1" customWidth="1"/>
    <col min="6151" max="6151" width="18.140625" style="3" bestFit="1" customWidth="1"/>
    <col min="6152" max="6400" width="9.140625" style="3"/>
    <col min="6401" max="6401" width="5.42578125" style="3" bestFit="1" customWidth="1"/>
    <col min="6402" max="6402" width="67" style="3" bestFit="1" customWidth="1"/>
    <col min="6403" max="6403" width="13.140625" style="3" bestFit="1" customWidth="1"/>
    <col min="6404" max="6404" width="27.7109375" style="3" bestFit="1" customWidth="1"/>
    <col min="6405" max="6405" width="13.5703125" style="3" bestFit="1" customWidth="1"/>
    <col min="6406" max="6406" width="10.5703125" style="3" bestFit="1" customWidth="1"/>
    <col min="6407" max="6407" width="18.140625" style="3" bestFit="1" customWidth="1"/>
    <col min="6408" max="6656" width="9.140625" style="3"/>
    <col min="6657" max="6657" width="5.42578125" style="3" bestFit="1" customWidth="1"/>
    <col min="6658" max="6658" width="67" style="3" bestFit="1" customWidth="1"/>
    <col min="6659" max="6659" width="13.140625" style="3" bestFit="1" customWidth="1"/>
    <col min="6660" max="6660" width="27.7109375" style="3" bestFit="1" customWidth="1"/>
    <col min="6661" max="6661" width="13.5703125" style="3" bestFit="1" customWidth="1"/>
    <col min="6662" max="6662" width="10.5703125" style="3" bestFit="1" customWidth="1"/>
    <col min="6663" max="6663" width="18.140625" style="3" bestFit="1" customWidth="1"/>
    <col min="6664" max="6912" width="9.140625" style="3"/>
    <col min="6913" max="6913" width="5.42578125" style="3" bestFit="1" customWidth="1"/>
    <col min="6914" max="6914" width="67" style="3" bestFit="1" customWidth="1"/>
    <col min="6915" max="6915" width="13.140625" style="3" bestFit="1" customWidth="1"/>
    <col min="6916" max="6916" width="27.7109375" style="3" bestFit="1" customWidth="1"/>
    <col min="6917" max="6917" width="13.5703125" style="3" bestFit="1" customWidth="1"/>
    <col min="6918" max="6918" width="10.5703125" style="3" bestFit="1" customWidth="1"/>
    <col min="6919" max="6919" width="18.140625" style="3" bestFit="1" customWidth="1"/>
    <col min="6920" max="7168" width="9.140625" style="3"/>
    <col min="7169" max="7169" width="5.42578125" style="3" bestFit="1" customWidth="1"/>
    <col min="7170" max="7170" width="67" style="3" bestFit="1" customWidth="1"/>
    <col min="7171" max="7171" width="13.140625" style="3" bestFit="1" customWidth="1"/>
    <col min="7172" max="7172" width="27.7109375" style="3" bestFit="1" customWidth="1"/>
    <col min="7173" max="7173" width="13.5703125" style="3" bestFit="1" customWidth="1"/>
    <col min="7174" max="7174" width="10.5703125" style="3" bestFit="1" customWidth="1"/>
    <col min="7175" max="7175" width="18.140625" style="3" bestFit="1" customWidth="1"/>
    <col min="7176" max="7424" width="9.140625" style="3"/>
    <col min="7425" max="7425" width="5.42578125" style="3" bestFit="1" customWidth="1"/>
    <col min="7426" max="7426" width="67" style="3" bestFit="1" customWidth="1"/>
    <col min="7427" max="7427" width="13.140625" style="3" bestFit="1" customWidth="1"/>
    <col min="7428" max="7428" width="27.7109375" style="3" bestFit="1" customWidth="1"/>
    <col min="7429" max="7429" width="13.5703125" style="3" bestFit="1" customWidth="1"/>
    <col min="7430" max="7430" width="10.5703125" style="3" bestFit="1" customWidth="1"/>
    <col min="7431" max="7431" width="18.140625" style="3" bestFit="1" customWidth="1"/>
    <col min="7432" max="7680" width="9.140625" style="3"/>
    <col min="7681" max="7681" width="5.42578125" style="3" bestFit="1" customWidth="1"/>
    <col min="7682" max="7682" width="67" style="3" bestFit="1" customWidth="1"/>
    <col min="7683" max="7683" width="13.140625" style="3" bestFit="1" customWidth="1"/>
    <col min="7684" max="7684" width="27.7109375" style="3" bestFit="1" customWidth="1"/>
    <col min="7685" max="7685" width="13.5703125" style="3" bestFit="1" customWidth="1"/>
    <col min="7686" max="7686" width="10.5703125" style="3" bestFit="1" customWidth="1"/>
    <col min="7687" max="7687" width="18.140625" style="3" bestFit="1" customWidth="1"/>
    <col min="7688" max="7936" width="9.140625" style="3"/>
    <col min="7937" max="7937" width="5.42578125" style="3" bestFit="1" customWidth="1"/>
    <col min="7938" max="7938" width="67" style="3" bestFit="1" customWidth="1"/>
    <col min="7939" max="7939" width="13.140625" style="3" bestFit="1" customWidth="1"/>
    <col min="7940" max="7940" width="27.7109375" style="3" bestFit="1" customWidth="1"/>
    <col min="7941" max="7941" width="13.5703125" style="3" bestFit="1" customWidth="1"/>
    <col min="7942" max="7942" width="10.5703125" style="3" bestFit="1" customWidth="1"/>
    <col min="7943" max="7943" width="18.140625" style="3" bestFit="1" customWidth="1"/>
    <col min="7944" max="8192" width="9.140625" style="3"/>
    <col min="8193" max="8193" width="5.42578125" style="3" bestFit="1" customWidth="1"/>
    <col min="8194" max="8194" width="67" style="3" bestFit="1" customWidth="1"/>
    <col min="8195" max="8195" width="13.140625" style="3" bestFit="1" customWidth="1"/>
    <col min="8196" max="8196" width="27.7109375" style="3" bestFit="1" customWidth="1"/>
    <col min="8197" max="8197" width="13.5703125" style="3" bestFit="1" customWidth="1"/>
    <col min="8198" max="8198" width="10.5703125" style="3" bestFit="1" customWidth="1"/>
    <col min="8199" max="8199" width="18.140625" style="3" bestFit="1" customWidth="1"/>
    <col min="8200" max="8448" width="9.140625" style="3"/>
    <col min="8449" max="8449" width="5.42578125" style="3" bestFit="1" customWidth="1"/>
    <col min="8450" max="8450" width="67" style="3" bestFit="1" customWidth="1"/>
    <col min="8451" max="8451" width="13.140625" style="3" bestFit="1" customWidth="1"/>
    <col min="8452" max="8452" width="27.7109375" style="3" bestFit="1" customWidth="1"/>
    <col min="8453" max="8453" width="13.5703125" style="3" bestFit="1" customWidth="1"/>
    <col min="8454" max="8454" width="10.5703125" style="3" bestFit="1" customWidth="1"/>
    <col min="8455" max="8455" width="18.140625" style="3" bestFit="1" customWidth="1"/>
    <col min="8456" max="8704" width="9.140625" style="3"/>
    <col min="8705" max="8705" width="5.42578125" style="3" bestFit="1" customWidth="1"/>
    <col min="8706" max="8706" width="67" style="3" bestFit="1" customWidth="1"/>
    <col min="8707" max="8707" width="13.140625" style="3" bestFit="1" customWidth="1"/>
    <col min="8708" max="8708" width="27.7109375" style="3" bestFit="1" customWidth="1"/>
    <col min="8709" max="8709" width="13.5703125" style="3" bestFit="1" customWidth="1"/>
    <col min="8710" max="8710" width="10.5703125" style="3" bestFit="1" customWidth="1"/>
    <col min="8711" max="8711" width="18.140625" style="3" bestFit="1" customWidth="1"/>
    <col min="8712" max="8960" width="9.140625" style="3"/>
    <col min="8961" max="8961" width="5.42578125" style="3" bestFit="1" customWidth="1"/>
    <col min="8962" max="8962" width="67" style="3" bestFit="1" customWidth="1"/>
    <col min="8963" max="8963" width="13.140625" style="3" bestFit="1" customWidth="1"/>
    <col min="8964" max="8964" width="27.7109375" style="3" bestFit="1" customWidth="1"/>
    <col min="8965" max="8965" width="13.5703125" style="3" bestFit="1" customWidth="1"/>
    <col min="8966" max="8966" width="10.5703125" style="3" bestFit="1" customWidth="1"/>
    <col min="8967" max="8967" width="18.140625" style="3" bestFit="1" customWidth="1"/>
    <col min="8968" max="9216" width="9.140625" style="3"/>
    <col min="9217" max="9217" width="5.42578125" style="3" bestFit="1" customWidth="1"/>
    <col min="9218" max="9218" width="67" style="3" bestFit="1" customWidth="1"/>
    <col min="9219" max="9219" width="13.140625" style="3" bestFit="1" customWidth="1"/>
    <col min="9220" max="9220" width="27.7109375" style="3" bestFit="1" customWidth="1"/>
    <col min="9221" max="9221" width="13.5703125" style="3" bestFit="1" customWidth="1"/>
    <col min="9222" max="9222" width="10.5703125" style="3" bestFit="1" customWidth="1"/>
    <col min="9223" max="9223" width="18.140625" style="3" bestFit="1" customWidth="1"/>
    <col min="9224" max="9472" width="9.140625" style="3"/>
    <col min="9473" max="9473" width="5.42578125" style="3" bestFit="1" customWidth="1"/>
    <col min="9474" max="9474" width="67" style="3" bestFit="1" customWidth="1"/>
    <col min="9475" max="9475" width="13.140625" style="3" bestFit="1" customWidth="1"/>
    <col min="9476" max="9476" width="27.7109375" style="3" bestFit="1" customWidth="1"/>
    <col min="9477" max="9477" width="13.5703125" style="3" bestFit="1" customWidth="1"/>
    <col min="9478" max="9478" width="10.5703125" style="3" bestFit="1" customWidth="1"/>
    <col min="9479" max="9479" width="18.140625" style="3" bestFit="1" customWidth="1"/>
    <col min="9480" max="9728" width="9.140625" style="3"/>
    <col min="9729" max="9729" width="5.42578125" style="3" bestFit="1" customWidth="1"/>
    <col min="9730" max="9730" width="67" style="3" bestFit="1" customWidth="1"/>
    <col min="9731" max="9731" width="13.140625" style="3" bestFit="1" customWidth="1"/>
    <col min="9732" max="9732" width="27.7109375" style="3" bestFit="1" customWidth="1"/>
    <col min="9733" max="9733" width="13.5703125" style="3" bestFit="1" customWidth="1"/>
    <col min="9734" max="9734" width="10.5703125" style="3" bestFit="1" customWidth="1"/>
    <col min="9735" max="9735" width="18.140625" style="3" bestFit="1" customWidth="1"/>
    <col min="9736" max="9984" width="9.140625" style="3"/>
    <col min="9985" max="9985" width="5.42578125" style="3" bestFit="1" customWidth="1"/>
    <col min="9986" max="9986" width="67" style="3" bestFit="1" customWidth="1"/>
    <col min="9987" max="9987" width="13.140625" style="3" bestFit="1" customWidth="1"/>
    <col min="9988" max="9988" width="27.7109375" style="3" bestFit="1" customWidth="1"/>
    <col min="9989" max="9989" width="13.5703125" style="3" bestFit="1" customWidth="1"/>
    <col min="9990" max="9990" width="10.5703125" style="3" bestFit="1" customWidth="1"/>
    <col min="9991" max="9991" width="18.140625" style="3" bestFit="1" customWidth="1"/>
    <col min="9992" max="10240" width="9.140625" style="3"/>
    <col min="10241" max="10241" width="5.42578125" style="3" bestFit="1" customWidth="1"/>
    <col min="10242" max="10242" width="67" style="3" bestFit="1" customWidth="1"/>
    <col min="10243" max="10243" width="13.140625" style="3" bestFit="1" customWidth="1"/>
    <col min="10244" max="10244" width="27.7109375" style="3" bestFit="1" customWidth="1"/>
    <col min="10245" max="10245" width="13.5703125" style="3" bestFit="1" customWidth="1"/>
    <col min="10246" max="10246" width="10.5703125" style="3" bestFit="1" customWidth="1"/>
    <col min="10247" max="10247" width="18.140625" style="3" bestFit="1" customWidth="1"/>
    <col min="10248" max="10496" width="9.140625" style="3"/>
    <col min="10497" max="10497" width="5.42578125" style="3" bestFit="1" customWidth="1"/>
    <col min="10498" max="10498" width="67" style="3" bestFit="1" customWidth="1"/>
    <col min="10499" max="10499" width="13.140625" style="3" bestFit="1" customWidth="1"/>
    <col min="10500" max="10500" width="27.7109375" style="3" bestFit="1" customWidth="1"/>
    <col min="10501" max="10501" width="13.5703125" style="3" bestFit="1" customWidth="1"/>
    <col min="10502" max="10502" width="10.5703125" style="3" bestFit="1" customWidth="1"/>
    <col min="10503" max="10503" width="18.140625" style="3" bestFit="1" customWidth="1"/>
    <col min="10504" max="10752" width="9.140625" style="3"/>
    <col min="10753" max="10753" width="5.42578125" style="3" bestFit="1" customWidth="1"/>
    <col min="10754" max="10754" width="67" style="3" bestFit="1" customWidth="1"/>
    <col min="10755" max="10755" width="13.140625" style="3" bestFit="1" customWidth="1"/>
    <col min="10756" max="10756" width="27.7109375" style="3" bestFit="1" customWidth="1"/>
    <col min="10757" max="10757" width="13.5703125" style="3" bestFit="1" customWidth="1"/>
    <col min="10758" max="10758" width="10.5703125" style="3" bestFit="1" customWidth="1"/>
    <col min="10759" max="10759" width="18.140625" style="3" bestFit="1" customWidth="1"/>
    <col min="10760" max="11008" width="9.140625" style="3"/>
    <col min="11009" max="11009" width="5.42578125" style="3" bestFit="1" customWidth="1"/>
    <col min="11010" max="11010" width="67" style="3" bestFit="1" customWidth="1"/>
    <col min="11011" max="11011" width="13.140625" style="3" bestFit="1" customWidth="1"/>
    <col min="11012" max="11012" width="27.7109375" style="3" bestFit="1" customWidth="1"/>
    <col min="11013" max="11013" width="13.5703125" style="3" bestFit="1" customWidth="1"/>
    <col min="11014" max="11014" width="10.5703125" style="3" bestFit="1" customWidth="1"/>
    <col min="11015" max="11015" width="18.140625" style="3" bestFit="1" customWidth="1"/>
    <col min="11016" max="11264" width="9.140625" style="3"/>
    <col min="11265" max="11265" width="5.42578125" style="3" bestFit="1" customWidth="1"/>
    <col min="11266" max="11266" width="67" style="3" bestFit="1" customWidth="1"/>
    <col min="11267" max="11267" width="13.140625" style="3" bestFit="1" customWidth="1"/>
    <col min="11268" max="11268" width="27.7109375" style="3" bestFit="1" customWidth="1"/>
    <col min="11269" max="11269" width="13.5703125" style="3" bestFit="1" customWidth="1"/>
    <col min="11270" max="11270" width="10.5703125" style="3" bestFit="1" customWidth="1"/>
    <col min="11271" max="11271" width="18.140625" style="3" bestFit="1" customWidth="1"/>
    <col min="11272" max="11520" width="9.140625" style="3"/>
    <col min="11521" max="11521" width="5.42578125" style="3" bestFit="1" customWidth="1"/>
    <col min="11522" max="11522" width="67" style="3" bestFit="1" customWidth="1"/>
    <col min="11523" max="11523" width="13.140625" style="3" bestFit="1" customWidth="1"/>
    <col min="11524" max="11524" width="27.7109375" style="3" bestFit="1" customWidth="1"/>
    <col min="11525" max="11525" width="13.5703125" style="3" bestFit="1" customWidth="1"/>
    <col min="11526" max="11526" width="10.5703125" style="3" bestFit="1" customWidth="1"/>
    <col min="11527" max="11527" width="18.140625" style="3" bestFit="1" customWidth="1"/>
    <col min="11528" max="11776" width="9.140625" style="3"/>
    <col min="11777" max="11777" width="5.42578125" style="3" bestFit="1" customWidth="1"/>
    <col min="11778" max="11778" width="67" style="3" bestFit="1" customWidth="1"/>
    <col min="11779" max="11779" width="13.140625" style="3" bestFit="1" customWidth="1"/>
    <col min="11780" max="11780" width="27.7109375" style="3" bestFit="1" customWidth="1"/>
    <col min="11781" max="11781" width="13.5703125" style="3" bestFit="1" customWidth="1"/>
    <col min="11782" max="11782" width="10.5703125" style="3" bestFit="1" customWidth="1"/>
    <col min="11783" max="11783" width="18.140625" style="3" bestFit="1" customWidth="1"/>
    <col min="11784" max="12032" width="9.140625" style="3"/>
    <col min="12033" max="12033" width="5.42578125" style="3" bestFit="1" customWidth="1"/>
    <col min="12034" max="12034" width="67" style="3" bestFit="1" customWidth="1"/>
    <col min="12035" max="12035" width="13.140625" style="3" bestFit="1" customWidth="1"/>
    <col min="12036" max="12036" width="27.7109375" style="3" bestFit="1" customWidth="1"/>
    <col min="12037" max="12037" width="13.5703125" style="3" bestFit="1" customWidth="1"/>
    <col min="12038" max="12038" width="10.5703125" style="3" bestFit="1" customWidth="1"/>
    <col min="12039" max="12039" width="18.140625" style="3" bestFit="1" customWidth="1"/>
    <col min="12040" max="12288" width="9.140625" style="3"/>
    <col min="12289" max="12289" width="5.42578125" style="3" bestFit="1" customWidth="1"/>
    <col min="12290" max="12290" width="67" style="3" bestFit="1" customWidth="1"/>
    <col min="12291" max="12291" width="13.140625" style="3" bestFit="1" customWidth="1"/>
    <col min="12292" max="12292" width="27.7109375" style="3" bestFit="1" customWidth="1"/>
    <col min="12293" max="12293" width="13.5703125" style="3" bestFit="1" customWidth="1"/>
    <col min="12294" max="12294" width="10.5703125" style="3" bestFit="1" customWidth="1"/>
    <col min="12295" max="12295" width="18.140625" style="3" bestFit="1" customWidth="1"/>
    <col min="12296" max="12544" width="9.140625" style="3"/>
    <col min="12545" max="12545" width="5.42578125" style="3" bestFit="1" customWidth="1"/>
    <col min="12546" max="12546" width="67" style="3" bestFit="1" customWidth="1"/>
    <col min="12547" max="12547" width="13.140625" style="3" bestFit="1" customWidth="1"/>
    <col min="12548" max="12548" width="27.7109375" style="3" bestFit="1" customWidth="1"/>
    <col min="12549" max="12549" width="13.5703125" style="3" bestFit="1" customWidth="1"/>
    <col min="12550" max="12550" width="10.5703125" style="3" bestFit="1" customWidth="1"/>
    <col min="12551" max="12551" width="18.140625" style="3" bestFit="1" customWidth="1"/>
    <col min="12552" max="12800" width="9.140625" style="3"/>
    <col min="12801" max="12801" width="5.42578125" style="3" bestFit="1" customWidth="1"/>
    <col min="12802" max="12802" width="67" style="3" bestFit="1" customWidth="1"/>
    <col min="12803" max="12803" width="13.140625" style="3" bestFit="1" customWidth="1"/>
    <col min="12804" max="12804" width="27.7109375" style="3" bestFit="1" customWidth="1"/>
    <col min="12805" max="12805" width="13.5703125" style="3" bestFit="1" customWidth="1"/>
    <col min="12806" max="12806" width="10.5703125" style="3" bestFit="1" customWidth="1"/>
    <col min="12807" max="12807" width="18.140625" style="3" bestFit="1" customWidth="1"/>
    <col min="12808" max="13056" width="9.140625" style="3"/>
    <col min="13057" max="13057" width="5.42578125" style="3" bestFit="1" customWidth="1"/>
    <col min="13058" max="13058" width="67" style="3" bestFit="1" customWidth="1"/>
    <col min="13059" max="13059" width="13.140625" style="3" bestFit="1" customWidth="1"/>
    <col min="13060" max="13060" width="27.7109375" style="3" bestFit="1" customWidth="1"/>
    <col min="13061" max="13061" width="13.5703125" style="3" bestFit="1" customWidth="1"/>
    <col min="13062" max="13062" width="10.5703125" style="3" bestFit="1" customWidth="1"/>
    <col min="13063" max="13063" width="18.140625" style="3" bestFit="1" customWidth="1"/>
    <col min="13064" max="13312" width="9.140625" style="3"/>
    <col min="13313" max="13313" width="5.42578125" style="3" bestFit="1" customWidth="1"/>
    <col min="13314" max="13314" width="67" style="3" bestFit="1" customWidth="1"/>
    <col min="13315" max="13315" width="13.140625" style="3" bestFit="1" customWidth="1"/>
    <col min="13316" max="13316" width="27.7109375" style="3" bestFit="1" customWidth="1"/>
    <col min="13317" max="13317" width="13.5703125" style="3" bestFit="1" customWidth="1"/>
    <col min="13318" max="13318" width="10.5703125" style="3" bestFit="1" customWidth="1"/>
    <col min="13319" max="13319" width="18.140625" style="3" bestFit="1" customWidth="1"/>
    <col min="13320" max="13568" width="9.140625" style="3"/>
    <col min="13569" max="13569" width="5.42578125" style="3" bestFit="1" customWidth="1"/>
    <col min="13570" max="13570" width="67" style="3" bestFit="1" customWidth="1"/>
    <col min="13571" max="13571" width="13.140625" style="3" bestFit="1" customWidth="1"/>
    <col min="13572" max="13572" width="27.7109375" style="3" bestFit="1" customWidth="1"/>
    <col min="13573" max="13573" width="13.5703125" style="3" bestFit="1" customWidth="1"/>
    <col min="13574" max="13574" width="10.5703125" style="3" bestFit="1" customWidth="1"/>
    <col min="13575" max="13575" width="18.140625" style="3" bestFit="1" customWidth="1"/>
    <col min="13576" max="13824" width="9.140625" style="3"/>
    <col min="13825" max="13825" width="5.42578125" style="3" bestFit="1" customWidth="1"/>
    <col min="13826" max="13826" width="67" style="3" bestFit="1" customWidth="1"/>
    <col min="13827" max="13827" width="13.140625" style="3" bestFit="1" customWidth="1"/>
    <col min="13828" max="13828" width="27.7109375" style="3" bestFit="1" customWidth="1"/>
    <col min="13829" max="13829" width="13.5703125" style="3" bestFit="1" customWidth="1"/>
    <col min="13830" max="13830" width="10.5703125" style="3" bestFit="1" customWidth="1"/>
    <col min="13831" max="13831" width="18.140625" style="3" bestFit="1" customWidth="1"/>
    <col min="13832" max="14080" width="9.140625" style="3"/>
    <col min="14081" max="14081" width="5.42578125" style="3" bestFit="1" customWidth="1"/>
    <col min="14082" max="14082" width="67" style="3" bestFit="1" customWidth="1"/>
    <col min="14083" max="14083" width="13.140625" style="3" bestFit="1" customWidth="1"/>
    <col min="14084" max="14084" width="27.7109375" style="3" bestFit="1" customWidth="1"/>
    <col min="14085" max="14085" width="13.5703125" style="3" bestFit="1" customWidth="1"/>
    <col min="14086" max="14086" width="10.5703125" style="3" bestFit="1" customWidth="1"/>
    <col min="14087" max="14087" width="18.140625" style="3" bestFit="1" customWidth="1"/>
    <col min="14088" max="14336" width="9.140625" style="3"/>
    <col min="14337" max="14337" width="5.42578125" style="3" bestFit="1" customWidth="1"/>
    <col min="14338" max="14338" width="67" style="3" bestFit="1" customWidth="1"/>
    <col min="14339" max="14339" width="13.140625" style="3" bestFit="1" customWidth="1"/>
    <col min="14340" max="14340" width="27.7109375" style="3" bestFit="1" customWidth="1"/>
    <col min="14341" max="14341" width="13.5703125" style="3" bestFit="1" customWidth="1"/>
    <col min="14342" max="14342" width="10.5703125" style="3" bestFit="1" customWidth="1"/>
    <col min="14343" max="14343" width="18.140625" style="3" bestFit="1" customWidth="1"/>
    <col min="14344" max="14592" width="9.140625" style="3"/>
    <col min="14593" max="14593" width="5.42578125" style="3" bestFit="1" customWidth="1"/>
    <col min="14594" max="14594" width="67" style="3" bestFit="1" customWidth="1"/>
    <col min="14595" max="14595" width="13.140625" style="3" bestFit="1" customWidth="1"/>
    <col min="14596" max="14596" width="27.7109375" style="3" bestFit="1" customWidth="1"/>
    <col min="14597" max="14597" width="13.5703125" style="3" bestFit="1" customWidth="1"/>
    <col min="14598" max="14598" width="10.5703125" style="3" bestFit="1" customWidth="1"/>
    <col min="14599" max="14599" width="18.140625" style="3" bestFit="1" customWidth="1"/>
    <col min="14600" max="14848" width="9.140625" style="3"/>
    <col min="14849" max="14849" width="5.42578125" style="3" bestFit="1" customWidth="1"/>
    <col min="14850" max="14850" width="67" style="3" bestFit="1" customWidth="1"/>
    <col min="14851" max="14851" width="13.140625" style="3" bestFit="1" customWidth="1"/>
    <col min="14852" max="14852" width="27.7109375" style="3" bestFit="1" customWidth="1"/>
    <col min="14853" max="14853" width="13.5703125" style="3" bestFit="1" customWidth="1"/>
    <col min="14854" max="14854" width="10.5703125" style="3" bestFit="1" customWidth="1"/>
    <col min="14855" max="14855" width="18.140625" style="3" bestFit="1" customWidth="1"/>
    <col min="14856" max="15104" width="9.140625" style="3"/>
    <col min="15105" max="15105" width="5.42578125" style="3" bestFit="1" customWidth="1"/>
    <col min="15106" max="15106" width="67" style="3" bestFit="1" customWidth="1"/>
    <col min="15107" max="15107" width="13.140625" style="3" bestFit="1" customWidth="1"/>
    <col min="15108" max="15108" width="27.7109375" style="3" bestFit="1" customWidth="1"/>
    <col min="15109" max="15109" width="13.5703125" style="3" bestFit="1" customWidth="1"/>
    <col min="15110" max="15110" width="10.5703125" style="3" bestFit="1" customWidth="1"/>
    <col min="15111" max="15111" width="18.140625" style="3" bestFit="1" customWidth="1"/>
    <col min="15112" max="15360" width="9.140625" style="3"/>
    <col min="15361" max="15361" width="5.42578125" style="3" bestFit="1" customWidth="1"/>
    <col min="15362" max="15362" width="67" style="3" bestFit="1" customWidth="1"/>
    <col min="15363" max="15363" width="13.140625" style="3" bestFit="1" customWidth="1"/>
    <col min="15364" max="15364" width="27.7109375" style="3" bestFit="1" customWidth="1"/>
    <col min="15365" max="15365" width="13.5703125" style="3" bestFit="1" customWidth="1"/>
    <col min="15366" max="15366" width="10.5703125" style="3" bestFit="1" customWidth="1"/>
    <col min="15367" max="15367" width="18.140625" style="3" bestFit="1" customWidth="1"/>
    <col min="15368" max="15616" width="9.140625" style="3"/>
    <col min="15617" max="15617" width="5.42578125" style="3" bestFit="1" customWidth="1"/>
    <col min="15618" max="15618" width="67" style="3" bestFit="1" customWidth="1"/>
    <col min="15619" max="15619" width="13.140625" style="3" bestFit="1" customWidth="1"/>
    <col min="15620" max="15620" width="27.7109375" style="3" bestFit="1" customWidth="1"/>
    <col min="15621" max="15621" width="13.5703125" style="3" bestFit="1" customWidth="1"/>
    <col min="15622" max="15622" width="10.5703125" style="3" bestFit="1" customWidth="1"/>
    <col min="15623" max="15623" width="18.140625" style="3" bestFit="1" customWidth="1"/>
    <col min="15624" max="15872" width="9.140625" style="3"/>
    <col min="15873" max="15873" width="5.42578125" style="3" bestFit="1" customWidth="1"/>
    <col min="15874" max="15874" width="67" style="3" bestFit="1" customWidth="1"/>
    <col min="15875" max="15875" width="13.140625" style="3" bestFit="1" customWidth="1"/>
    <col min="15876" max="15876" width="27.7109375" style="3" bestFit="1" customWidth="1"/>
    <col min="15877" max="15877" width="13.5703125" style="3" bestFit="1" customWidth="1"/>
    <col min="15878" max="15878" width="10.5703125" style="3" bestFit="1" customWidth="1"/>
    <col min="15879" max="15879" width="18.140625" style="3" bestFit="1" customWidth="1"/>
    <col min="15880" max="16128" width="9.140625" style="3"/>
    <col min="16129" max="16129" width="5.42578125" style="3" bestFit="1" customWidth="1"/>
    <col min="16130" max="16130" width="67" style="3" bestFit="1" customWidth="1"/>
    <col min="16131" max="16131" width="13.140625" style="3" bestFit="1" customWidth="1"/>
    <col min="16132" max="16132" width="27.7109375" style="3" bestFit="1" customWidth="1"/>
    <col min="16133" max="16133" width="13.5703125" style="3" bestFit="1" customWidth="1"/>
    <col min="16134" max="16134" width="10.5703125" style="3" bestFit="1" customWidth="1"/>
    <col min="16135" max="16135" width="18.140625" style="3" bestFit="1" customWidth="1"/>
    <col min="16136" max="16384" width="9.140625" style="3"/>
  </cols>
  <sheetData>
    <row r="1" spans="1:9">
      <c r="A1" s="1" t="s">
        <v>0</v>
      </c>
      <c r="B1" s="263" t="s">
        <v>1800</v>
      </c>
      <c r="C1" s="263"/>
      <c r="D1" s="263"/>
      <c r="E1" s="263"/>
    </row>
    <row r="2" spans="1:9" ht="13.5" thickBot="1"/>
    <row r="3" spans="1:9" ht="15">
      <c r="B3" s="69" t="s">
        <v>2505</v>
      </c>
      <c r="C3" s="282"/>
    </row>
    <row r="4" spans="1:9" ht="15">
      <c r="B4" s="71" t="s">
        <v>2506</v>
      </c>
      <c r="C4" s="283"/>
    </row>
    <row r="5" spans="1:9" ht="15">
      <c r="B5" s="71" t="s">
        <v>2381</v>
      </c>
      <c r="C5" s="283"/>
    </row>
    <row r="6" spans="1:9" ht="15">
      <c r="B6" s="71" t="s">
        <v>2398</v>
      </c>
      <c r="C6" s="283"/>
    </row>
    <row r="7" spans="1:9" ht="45.75" thickBot="1">
      <c r="B7" s="72" t="s">
        <v>2507</v>
      </c>
      <c r="C7" s="284"/>
    </row>
    <row r="9" spans="1:9">
      <c r="B9" s="3" t="s">
        <v>2</v>
      </c>
    </row>
    <row r="11" spans="1:9">
      <c r="B11" s="5" t="s">
        <v>3</v>
      </c>
      <c r="C11" s="15" t="s">
        <v>4</v>
      </c>
      <c r="D11" s="5" t="s">
        <v>5</v>
      </c>
      <c r="E11" s="5" t="s">
        <v>6</v>
      </c>
      <c r="F11" s="7" t="s">
        <v>7</v>
      </c>
      <c r="G11" s="7" t="s">
        <v>8</v>
      </c>
      <c r="H11" s="7" t="s">
        <v>9</v>
      </c>
      <c r="I11" s="8" t="s">
        <v>10</v>
      </c>
    </row>
    <row r="12" spans="1:9">
      <c r="B12" s="8" t="s">
        <v>11</v>
      </c>
    </row>
    <row r="13" spans="1:9">
      <c r="B13" s="8" t="s">
        <v>12</v>
      </c>
    </row>
    <row r="14" spans="1:9">
      <c r="B14" s="3" t="s">
        <v>1571</v>
      </c>
      <c r="C14" s="14" t="s">
        <v>13</v>
      </c>
      <c r="D14" s="3" t="s">
        <v>21</v>
      </c>
      <c r="E14" s="3" t="s">
        <v>23</v>
      </c>
      <c r="F14" s="2">
        <v>667000</v>
      </c>
      <c r="G14" s="2">
        <v>8359.51</v>
      </c>
      <c r="H14" s="2">
        <v>11.1</v>
      </c>
    </row>
    <row r="15" spans="1:9">
      <c r="B15" s="3" t="s">
        <v>1562</v>
      </c>
      <c r="C15" s="14" t="s">
        <v>13</v>
      </c>
      <c r="D15" s="3" t="s">
        <v>21</v>
      </c>
      <c r="E15" s="3" t="s">
        <v>22</v>
      </c>
      <c r="F15" s="2">
        <v>265000</v>
      </c>
      <c r="G15" s="2">
        <v>7669.9</v>
      </c>
      <c r="H15" s="2">
        <v>10.18</v>
      </c>
    </row>
    <row r="16" spans="1:9">
      <c r="B16" s="3" t="s">
        <v>1568</v>
      </c>
      <c r="C16" s="14" t="s">
        <v>13</v>
      </c>
      <c r="D16" s="3" t="s">
        <v>21</v>
      </c>
      <c r="E16" s="3" t="s">
        <v>178</v>
      </c>
      <c r="F16" s="2">
        <v>465000</v>
      </c>
      <c r="G16" s="2">
        <v>4228.9399999999996</v>
      </c>
      <c r="H16" s="2">
        <v>5.61</v>
      </c>
    </row>
    <row r="17" spans="2:8">
      <c r="B17" s="3" t="s">
        <v>1561</v>
      </c>
      <c r="C17" s="14" t="s">
        <v>13</v>
      </c>
      <c r="D17" s="3" t="s">
        <v>28</v>
      </c>
      <c r="E17" s="3" t="s">
        <v>36</v>
      </c>
      <c r="F17" s="2">
        <v>158000</v>
      </c>
      <c r="G17" s="2">
        <v>3368.64</v>
      </c>
      <c r="H17" s="2">
        <v>4.47</v>
      </c>
    </row>
    <row r="18" spans="2:8">
      <c r="B18" s="3" t="s">
        <v>1557</v>
      </c>
      <c r="C18" s="14" t="s">
        <v>13</v>
      </c>
      <c r="D18" s="3" t="s">
        <v>28</v>
      </c>
      <c r="E18" s="3" t="s">
        <v>201</v>
      </c>
      <c r="F18" s="2">
        <v>420000</v>
      </c>
      <c r="G18" s="2">
        <v>2558.4299999999998</v>
      </c>
      <c r="H18" s="2">
        <v>3.4</v>
      </c>
    </row>
    <row r="19" spans="2:8">
      <c r="B19" s="3" t="s">
        <v>2025</v>
      </c>
      <c r="C19" s="14" t="s">
        <v>13</v>
      </c>
      <c r="D19" s="3" t="s">
        <v>21</v>
      </c>
      <c r="E19" s="3" t="s">
        <v>220</v>
      </c>
      <c r="F19" s="2">
        <v>235000</v>
      </c>
      <c r="G19" s="2">
        <v>2159.3000000000002</v>
      </c>
      <c r="H19" s="2">
        <v>2.87</v>
      </c>
    </row>
    <row r="20" spans="2:8">
      <c r="B20" s="3" t="s">
        <v>1718</v>
      </c>
      <c r="C20" s="14" t="s">
        <v>13</v>
      </c>
      <c r="D20" s="3" t="s">
        <v>1717</v>
      </c>
      <c r="E20" s="3" t="s">
        <v>1716</v>
      </c>
      <c r="F20" s="2">
        <v>1875000</v>
      </c>
      <c r="G20" s="2">
        <v>2081.25</v>
      </c>
      <c r="H20" s="2">
        <v>2.76</v>
      </c>
    </row>
    <row r="21" spans="2:8">
      <c r="B21" s="3" t="s">
        <v>2281</v>
      </c>
      <c r="C21" s="14" t="s">
        <v>13</v>
      </c>
      <c r="D21" s="3" t="s">
        <v>21</v>
      </c>
      <c r="E21" s="3" t="s">
        <v>1701</v>
      </c>
      <c r="F21" s="2">
        <v>77000</v>
      </c>
      <c r="G21" s="2">
        <v>2046.54</v>
      </c>
      <c r="H21" s="2">
        <v>2.72</v>
      </c>
    </row>
    <row r="22" spans="2:8">
      <c r="B22" s="3" t="s">
        <v>2093</v>
      </c>
      <c r="C22" s="14" t="s">
        <v>13</v>
      </c>
      <c r="D22" s="3" t="s">
        <v>43</v>
      </c>
      <c r="E22" s="3" t="s">
        <v>350</v>
      </c>
      <c r="F22" s="2">
        <v>75000</v>
      </c>
      <c r="G22" s="2">
        <v>2041.54</v>
      </c>
      <c r="H22" s="2">
        <v>2.71</v>
      </c>
    </row>
    <row r="23" spans="2:8">
      <c r="B23" s="3" t="s">
        <v>1532</v>
      </c>
      <c r="C23" s="14" t="s">
        <v>13</v>
      </c>
      <c r="D23" s="3" t="s">
        <v>41</v>
      </c>
      <c r="E23" s="3" t="s">
        <v>59</v>
      </c>
      <c r="F23" s="2">
        <v>115000</v>
      </c>
      <c r="G23" s="2">
        <v>1993.18</v>
      </c>
      <c r="H23" s="2">
        <v>2.65</v>
      </c>
    </row>
    <row r="24" spans="2:8">
      <c r="B24" s="3" t="s">
        <v>2274</v>
      </c>
      <c r="C24" s="14" t="s">
        <v>13</v>
      </c>
      <c r="D24" s="3" t="s">
        <v>54</v>
      </c>
      <c r="E24" s="3" t="s">
        <v>1782</v>
      </c>
      <c r="F24" s="2">
        <v>267000</v>
      </c>
      <c r="G24" s="2">
        <v>1913.86</v>
      </c>
      <c r="H24" s="2">
        <v>2.54</v>
      </c>
    </row>
    <row r="25" spans="2:8">
      <c r="B25" s="3" t="s">
        <v>2343</v>
      </c>
      <c r="C25" s="14" t="s">
        <v>13</v>
      </c>
      <c r="D25" s="3" t="s">
        <v>47</v>
      </c>
      <c r="E25" s="3" t="s">
        <v>1799</v>
      </c>
      <c r="F25" s="2">
        <v>370000</v>
      </c>
      <c r="G25" s="2">
        <v>1878.12</v>
      </c>
      <c r="H25" s="2">
        <v>2.4900000000000002</v>
      </c>
    </row>
    <row r="26" spans="2:8">
      <c r="B26" s="3" t="s">
        <v>2292</v>
      </c>
      <c r="C26" s="14" t="s">
        <v>13</v>
      </c>
      <c r="D26" s="3" t="s">
        <v>43</v>
      </c>
      <c r="E26" s="3" t="s">
        <v>1670</v>
      </c>
      <c r="F26" s="2">
        <v>93750</v>
      </c>
      <c r="G26" s="2">
        <v>1733.95</v>
      </c>
      <c r="H26" s="2">
        <v>2.2999999999999998</v>
      </c>
    </row>
    <row r="27" spans="2:8">
      <c r="B27" s="3" t="s">
        <v>2081</v>
      </c>
      <c r="C27" s="14" t="s">
        <v>13</v>
      </c>
      <c r="D27" s="3" t="s">
        <v>189</v>
      </c>
      <c r="E27" s="3" t="s">
        <v>338</v>
      </c>
      <c r="F27" s="2">
        <v>93000</v>
      </c>
      <c r="G27" s="2">
        <v>1720.5</v>
      </c>
      <c r="H27" s="2">
        <v>2.2799999999999998</v>
      </c>
    </row>
    <row r="28" spans="2:8">
      <c r="B28" s="3" t="s">
        <v>1554</v>
      </c>
      <c r="C28" s="14" t="s">
        <v>13</v>
      </c>
      <c r="D28" s="3" t="s">
        <v>215</v>
      </c>
      <c r="E28" s="3" t="s">
        <v>275</v>
      </c>
      <c r="F28" s="2">
        <v>113000</v>
      </c>
      <c r="G28" s="2">
        <v>1589.8</v>
      </c>
      <c r="H28" s="2">
        <v>2.11</v>
      </c>
    </row>
    <row r="29" spans="2:8">
      <c r="B29" s="3" t="s">
        <v>1543</v>
      </c>
      <c r="C29" s="14" t="s">
        <v>13</v>
      </c>
      <c r="D29" s="3" t="s">
        <v>28</v>
      </c>
      <c r="E29" s="3" t="s">
        <v>1542</v>
      </c>
      <c r="F29" s="2">
        <v>270000</v>
      </c>
      <c r="G29" s="2">
        <v>1509.17</v>
      </c>
      <c r="H29" s="2">
        <v>2</v>
      </c>
    </row>
    <row r="30" spans="2:8">
      <c r="B30" s="3" t="s">
        <v>2047</v>
      </c>
      <c r="C30" s="14" t="s">
        <v>13</v>
      </c>
      <c r="D30" s="3" t="s">
        <v>43</v>
      </c>
      <c r="E30" s="3" t="s">
        <v>214</v>
      </c>
      <c r="F30" s="2">
        <v>145000</v>
      </c>
      <c r="G30" s="2">
        <v>1476.61</v>
      </c>
      <c r="H30" s="2">
        <v>1.96</v>
      </c>
    </row>
    <row r="31" spans="2:8">
      <c r="B31" s="3" t="s">
        <v>2016</v>
      </c>
      <c r="C31" s="14" t="s">
        <v>13</v>
      </c>
      <c r="D31" s="3" t="s">
        <v>28</v>
      </c>
      <c r="E31" s="3" t="s">
        <v>273</v>
      </c>
      <c r="F31" s="2">
        <v>64000</v>
      </c>
      <c r="G31" s="2">
        <v>1457.41</v>
      </c>
      <c r="H31" s="2">
        <v>1.94</v>
      </c>
    </row>
    <row r="32" spans="2:8">
      <c r="B32" s="3" t="s">
        <v>2224</v>
      </c>
      <c r="C32" s="14" t="s">
        <v>13</v>
      </c>
      <c r="D32" s="3" t="s">
        <v>28</v>
      </c>
      <c r="E32" s="3" t="s">
        <v>195</v>
      </c>
      <c r="F32" s="2">
        <v>65000</v>
      </c>
      <c r="G32" s="2">
        <v>1402.77</v>
      </c>
      <c r="H32" s="2">
        <v>1.86</v>
      </c>
    </row>
    <row r="33" spans="2:8">
      <c r="B33" s="3" t="s">
        <v>2285</v>
      </c>
      <c r="C33" s="14" t="s">
        <v>13</v>
      </c>
      <c r="D33" s="3" t="s">
        <v>47</v>
      </c>
      <c r="E33" s="3" t="s">
        <v>1635</v>
      </c>
      <c r="F33" s="2">
        <v>64000</v>
      </c>
      <c r="G33" s="2">
        <v>1361.73</v>
      </c>
      <c r="H33" s="2">
        <v>1.81</v>
      </c>
    </row>
    <row r="34" spans="2:8">
      <c r="B34" s="3" t="s">
        <v>1527</v>
      </c>
      <c r="C34" s="14" t="s">
        <v>13</v>
      </c>
      <c r="D34" s="3" t="s">
        <v>43</v>
      </c>
      <c r="E34" s="3" t="s">
        <v>194</v>
      </c>
      <c r="F34" s="2">
        <v>160000</v>
      </c>
      <c r="G34" s="2">
        <v>1259.28</v>
      </c>
      <c r="H34" s="2">
        <v>1.67</v>
      </c>
    </row>
    <row r="35" spans="2:8">
      <c r="B35" s="3" t="s">
        <v>2344</v>
      </c>
      <c r="C35" s="14" t="s">
        <v>13</v>
      </c>
      <c r="D35" s="3" t="s">
        <v>218</v>
      </c>
      <c r="E35" s="3" t="s">
        <v>426</v>
      </c>
      <c r="F35" s="2">
        <v>42000</v>
      </c>
      <c r="G35" s="2">
        <v>1257.56</v>
      </c>
      <c r="H35" s="2">
        <v>1.67</v>
      </c>
    </row>
    <row r="36" spans="2:8">
      <c r="B36" s="3" t="s">
        <v>2218</v>
      </c>
      <c r="C36" s="14" t="s">
        <v>13</v>
      </c>
      <c r="D36" s="3" t="s">
        <v>47</v>
      </c>
      <c r="E36" s="3" t="s">
        <v>61</v>
      </c>
      <c r="F36" s="2">
        <v>150000</v>
      </c>
      <c r="G36" s="2">
        <v>1181.6300000000001</v>
      </c>
      <c r="H36" s="2">
        <v>1.57</v>
      </c>
    </row>
    <row r="37" spans="2:8">
      <c r="B37" s="3" t="s">
        <v>2345</v>
      </c>
      <c r="C37" s="14" t="s">
        <v>13</v>
      </c>
      <c r="D37" s="3" t="s">
        <v>215</v>
      </c>
      <c r="E37" s="3" t="s">
        <v>1798</v>
      </c>
      <c r="F37" s="2">
        <v>380000</v>
      </c>
      <c r="G37" s="2">
        <v>1163.56</v>
      </c>
      <c r="H37" s="2">
        <v>1.54</v>
      </c>
    </row>
    <row r="38" spans="2:8">
      <c r="B38" s="3" t="s">
        <v>2287</v>
      </c>
      <c r="C38" s="14" t="s">
        <v>13</v>
      </c>
      <c r="D38" s="3" t="s">
        <v>21</v>
      </c>
      <c r="E38" s="3" t="s">
        <v>1693</v>
      </c>
      <c r="F38" s="2">
        <v>70000</v>
      </c>
      <c r="G38" s="2">
        <v>1152.83</v>
      </c>
      <c r="H38" s="2">
        <v>1.53</v>
      </c>
    </row>
    <row r="39" spans="2:8">
      <c r="B39" s="3" t="s">
        <v>2215</v>
      </c>
      <c r="C39" s="14" t="s">
        <v>13</v>
      </c>
      <c r="D39" s="3" t="s">
        <v>215</v>
      </c>
      <c r="E39" s="3" t="s">
        <v>418</v>
      </c>
      <c r="F39" s="2">
        <v>35000</v>
      </c>
      <c r="G39" s="2">
        <v>1131.45</v>
      </c>
      <c r="H39" s="2">
        <v>1.5</v>
      </c>
    </row>
    <row r="40" spans="2:8">
      <c r="B40" s="3" t="s">
        <v>1547</v>
      </c>
      <c r="C40" s="14" t="s">
        <v>13</v>
      </c>
      <c r="D40" s="3" t="s">
        <v>41</v>
      </c>
      <c r="E40" s="3" t="s">
        <v>327</v>
      </c>
      <c r="F40" s="2">
        <v>410000</v>
      </c>
      <c r="G40" s="2">
        <v>1121.3499999999999</v>
      </c>
      <c r="H40" s="2">
        <v>1.49</v>
      </c>
    </row>
    <row r="41" spans="2:8">
      <c r="B41" s="3" t="s">
        <v>2282</v>
      </c>
      <c r="C41" s="14" t="s">
        <v>13</v>
      </c>
      <c r="D41" s="3" t="s">
        <v>47</v>
      </c>
      <c r="E41" s="3" t="s">
        <v>1797</v>
      </c>
      <c r="F41" s="2">
        <v>55000</v>
      </c>
      <c r="G41" s="2">
        <v>1115.1500000000001</v>
      </c>
      <c r="H41" s="2">
        <v>1.48</v>
      </c>
    </row>
    <row r="42" spans="2:8">
      <c r="B42" s="3" t="s">
        <v>2279</v>
      </c>
      <c r="C42" s="14" t="s">
        <v>13</v>
      </c>
      <c r="D42" s="3" t="s">
        <v>189</v>
      </c>
      <c r="E42" s="3" t="s">
        <v>1779</v>
      </c>
      <c r="F42" s="2">
        <v>81696</v>
      </c>
      <c r="G42" s="2">
        <v>1110.53</v>
      </c>
      <c r="H42" s="2">
        <v>1.47</v>
      </c>
    </row>
    <row r="43" spans="2:8">
      <c r="B43" s="3" t="s">
        <v>2284</v>
      </c>
      <c r="C43" s="14" t="s">
        <v>13</v>
      </c>
      <c r="D43" s="3" t="s">
        <v>54</v>
      </c>
      <c r="E43" s="3" t="s">
        <v>1796</v>
      </c>
      <c r="F43" s="2">
        <v>116849</v>
      </c>
      <c r="G43" s="2">
        <v>1030.78</v>
      </c>
      <c r="H43" s="2">
        <v>1.37</v>
      </c>
    </row>
    <row r="44" spans="2:8">
      <c r="B44" s="3" t="s">
        <v>1556</v>
      </c>
      <c r="C44" s="14" t="s">
        <v>13</v>
      </c>
      <c r="D44" s="3" t="s">
        <v>206</v>
      </c>
      <c r="E44" s="3" t="s">
        <v>207</v>
      </c>
      <c r="F44" s="2">
        <v>4500</v>
      </c>
      <c r="G44" s="2">
        <v>1027.47</v>
      </c>
      <c r="H44" s="2">
        <v>1.36</v>
      </c>
    </row>
    <row r="45" spans="2:8">
      <c r="B45" s="3" t="s">
        <v>2268</v>
      </c>
      <c r="C45" s="14" t="s">
        <v>13</v>
      </c>
      <c r="D45" s="3" t="s">
        <v>30</v>
      </c>
      <c r="E45" s="3" t="s">
        <v>416</v>
      </c>
      <c r="F45" s="2">
        <v>200000</v>
      </c>
      <c r="G45" s="2">
        <v>989.4</v>
      </c>
      <c r="H45" s="2">
        <v>1.31</v>
      </c>
    </row>
    <row r="46" spans="2:8">
      <c r="B46" s="3" t="s">
        <v>2346</v>
      </c>
      <c r="C46" s="14" t="s">
        <v>13</v>
      </c>
      <c r="D46" s="3" t="s">
        <v>339</v>
      </c>
      <c r="E46" s="3" t="s">
        <v>1795</v>
      </c>
      <c r="F46" s="2">
        <v>98800</v>
      </c>
      <c r="G46" s="2">
        <v>915.23</v>
      </c>
      <c r="H46" s="2">
        <v>1.22</v>
      </c>
    </row>
    <row r="47" spans="2:8">
      <c r="B47" s="3" t="s">
        <v>2311</v>
      </c>
      <c r="C47" s="14" t="s">
        <v>13</v>
      </c>
      <c r="D47" s="3" t="s">
        <v>215</v>
      </c>
      <c r="E47" s="3" t="s">
        <v>1794</v>
      </c>
      <c r="F47" s="2">
        <v>326600</v>
      </c>
      <c r="G47" s="2">
        <v>883.94</v>
      </c>
      <c r="H47" s="2">
        <v>1.17</v>
      </c>
    </row>
    <row r="48" spans="2:8">
      <c r="B48" s="3" t="s">
        <v>2301</v>
      </c>
      <c r="C48" s="14" t="s">
        <v>13</v>
      </c>
      <c r="D48" s="3" t="s">
        <v>28</v>
      </c>
      <c r="E48" s="3" t="s">
        <v>1793</v>
      </c>
      <c r="F48" s="2">
        <v>743000</v>
      </c>
      <c r="G48" s="2">
        <v>875.63</v>
      </c>
      <c r="H48" s="2">
        <v>1.1599999999999999</v>
      </c>
    </row>
    <row r="49" spans="2:8">
      <c r="B49" s="3" t="s">
        <v>2053</v>
      </c>
      <c r="C49" s="14" t="s">
        <v>13</v>
      </c>
      <c r="D49" s="3" t="s">
        <v>182</v>
      </c>
      <c r="E49" s="3" t="s">
        <v>183</v>
      </c>
      <c r="F49" s="2">
        <v>1400000</v>
      </c>
      <c r="G49" s="2">
        <v>840</v>
      </c>
      <c r="H49" s="2">
        <v>1.1200000000000001</v>
      </c>
    </row>
    <row r="50" spans="2:8">
      <c r="B50" s="3" t="s">
        <v>2347</v>
      </c>
      <c r="C50" s="14" t="s">
        <v>13</v>
      </c>
      <c r="D50" s="3" t="s">
        <v>215</v>
      </c>
      <c r="E50" s="3" t="s">
        <v>1792</v>
      </c>
      <c r="F50" s="2">
        <v>200000</v>
      </c>
      <c r="G50" s="2">
        <v>831.9</v>
      </c>
      <c r="H50" s="2">
        <v>1.1000000000000001</v>
      </c>
    </row>
    <row r="51" spans="2:8">
      <c r="B51" s="3" t="s">
        <v>1551</v>
      </c>
      <c r="C51" s="14" t="s">
        <v>13</v>
      </c>
      <c r="D51" s="3" t="s">
        <v>47</v>
      </c>
      <c r="E51" s="3" t="s">
        <v>208</v>
      </c>
      <c r="F51" s="2">
        <v>62000</v>
      </c>
      <c r="G51" s="2">
        <v>829</v>
      </c>
      <c r="H51" s="2">
        <v>1.1000000000000001</v>
      </c>
    </row>
    <row r="52" spans="2:8">
      <c r="B52" s="3" t="s">
        <v>2037</v>
      </c>
      <c r="C52" s="14" t="s">
        <v>13</v>
      </c>
      <c r="D52" s="3" t="s">
        <v>30</v>
      </c>
      <c r="E52" s="3" t="s">
        <v>294</v>
      </c>
      <c r="F52" s="2">
        <v>280000</v>
      </c>
      <c r="G52" s="2">
        <v>714.42</v>
      </c>
      <c r="H52" s="2">
        <v>0.95</v>
      </c>
    </row>
    <row r="53" spans="2:8">
      <c r="B53" s="3" t="s">
        <v>2249</v>
      </c>
      <c r="C53" s="14" t="s">
        <v>13</v>
      </c>
      <c r="D53" s="3" t="s">
        <v>47</v>
      </c>
      <c r="E53" s="3" t="s">
        <v>52</v>
      </c>
      <c r="F53" s="2">
        <v>13700</v>
      </c>
      <c r="G53" s="2">
        <v>711.45</v>
      </c>
      <c r="H53" s="2">
        <v>0.94</v>
      </c>
    </row>
    <row r="54" spans="2:8">
      <c r="B54" s="3" t="s">
        <v>1531</v>
      </c>
      <c r="C54" s="14" t="s">
        <v>13</v>
      </c>
      <c r="D54" s="3" t="s">
        <v>62</v>
      </c>
      <c r="E54" s="3" t="s">
        <v>63</v>
      </c>
      <c r="F54" s="2">
        <v>30000</v>
      </c>
      <c r="G54" s="2">
        <v>653.13</v>
      </c>
      <c r="H54" s="2">
        <v>0.87</v>
      </c>
    </row>
    <row r="55" spans="2:8">
      <c r="B55" s="3" t="s">
        <v>2216</v>
      </c>
      <c r="C55" s="14" t="s">
        <v>13</v>
      </c>
      <c r="D55" s="3" t="s">
        <v>189</v>
      </c>
      <c r="E55" s="3" t="s">
        <v>190</v>
      </c>
      <c r="F55" s="2">
        <v>35000</v>
      </c>
      <c r="G55" s="2">
        <v>534.85</v>
      </c>
      <c r="H55" s="2">
        <v>0.71</v>
      </c>
    </row>
    <row r="56" spans="2:8">
      <c r="B56" s="8" t="s">
        <v>64</v>
      </c>
      <c r="C56" s="16"/>
      <c r="D56" s="8"/>
      <c r="E56" s="8"/>
      <c r="F56" s="10"/>
      <c r="G56" s="10">
        <f>SUM(G11:G55)</f>
        <v>73881.689999999988</v>
      </c>
      <c r="H56" s="10">
        <f>SUM(H11:H55)</f>
        <v>98.059999999999988</v>
      </c>
    </row>
    <row r="57" spans="2:8">
      <c r="B57" s="8" t="s">
        <v>153</v>
      </c>
      <c r="C57" s="16"/>
      <c r="D57" s="8"/>
      <c r="E57" s="8"/>
      <c r="F57" s="10"/>
      <c r="G57" s="10">
        <v>73881.69</v>
      </c>
      <c r="H57" s="10">
        <v>98.09</v>
      </c>
    </row>
    <row r="58" spans="2:8">
      <c r="B58" s="8" t="s">
        <v>405</v>
      </c>
      <c r="C58" s="16"/>
      <c r="D58" s="8"/>
      <c r="E58" s="8"/>
      <c r="F58" s="10"/>
      <c r="G58" s="10">
        <v>1435.4974935100036</v>
      </c>
      <c r="H58" s="10">
        <v>1.9099999999999966</v>
      </c>
    </row>
    <row r="59" spans="2:8">
      <c r="B59" s="8" t="s">
        <v>155</v>
      </c>
      <c r="C59" s="16"/>
      <c r="D59" s="8"/>
      <c r="E59" s="8"/>
      <c r="F59" s="10"/>
      <c r="G59" s="10">
        <v>75317.187493510006</v>
      </c>
      <c r="H59" s="10">
        <v>100</v>
      </c>
    </row>
    <row r="60" spans="2:8">
      <c r="B60" s="8" t="s">
        <v>156</v>
      </c>
    </row>
    <row r="61" spans="2:8">
      <c r="B61" s="8" t="s">
        <v>157</v>
      </c>
    </row>
    <row r="62" spans="2:8">
      <c r="B62" s="8" t="s">
        <v>160</v>
      </c>
    </row>
    <row r="63" spans="2:8">
      <c r="B63" s="8" t="s">
        <v>161</v>
      </c>
    </row>
    <row r="64" spans="2:8">
      <c r="B64" s="8" t="s">
        <v>162</v>
      </c>
    </row>
    <row r="65" spans="2:3">
      <c r="B65" s="8" t="s">
        <v>1791</v>
      </c>
      <c r="C65" s="16"/>
    </row>
    <row r="66" spans="2:3">
      <c r="B66" s="8" t="s">
        <v>1790</v>
      </c>
      <c r="C66" s="16"/>
    </row>
    <row r="67" spans="2:3">
      <c r="B67" s="8" t="s">
        <v>1789</v>
      </c>
      <c r="C67" s="16"/>
    </row>
    <row r="68" spans="2:3">
      <c r="B68" s="8" t="s">
        <v>1788</v>
      </c>
      <c r="C68" s="16"/>
    </row>
    <row r="69" spans="2:3">
      <c r="B69" s="8" t="s">
        <v>1787</v>
      </c>
      <c r="C69" s="16"/>
    </row>
    <row r="70" spans="2:3">
      <c r="B70" s="8" t="s">
        <v>1786</v>
      </c>
      <c r="C70" s="16"/>
    </row>
    <row r="71" spans="2:3">
      <c r="B71" s="8" t="s">
        <v>1785</v>
      </c>
      <c r="C71" s="16"/>
    </row>
    <row r="72" spans="2:3">
      <c r="B72" s="8" t="s">
        <v>1784</v>
      </c>
      <c r="C72" s="16"/>
    </row>
    <row r="73" spans="2:3">
      <c r="B73" s="8" t="s">
        <v>1736</v>
      </c>
      <c r="C73" s="16"/>
    </row>
    <row r="74" spans="2:3">
      <c r="B74" s="8" t="s">
        <v>175</v>
      </c>
    </row>
    <row r="75" spans="2:3">
      <c r="B75" s="8" t="s">
        <v>176</v>
      </c>
    </row>
  </sheetData>
  <mergeCells count="2">
    <mergeCell ref="B1:E1"/>
    <mergeCell ref="C3:C7"/>
  </mergeCells>
  <hyperlinks>
    <hyperlink ref="A1" location="Index!A1" display="Index" xr:uid="{8C3FA3FA-A058-4729-83F3-063767C1438A}"/>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CC02B-9EBB-4F07-A68F-B8DAFCD10F72}">
  <dimension ref="A1:I76"/>
  <sheetViews>
    <sheetView workbookViewId="0">
      <selection activeCell="B1" sqref="B1:E1"/>
    </sheetView>
  </sheetViews>
  <sheetFormatPr defaultRowHeight="12.75"/>
  <cols>
    <col min="1" max="1" width="5.42578125" style="3" bestFit="1" customWidth="1"/>
    <col min="2" max="2" width="67" style="3" bestFit="1" customWidth="1"/>
    <col min="3" max="3" width="23.42578125" style="14" customWidth="1"/>
    <col min="4" max="4" width="27.42578125" style="3" bestFit="1" customWidth="1"/>
    <col min="5" max="5" width="13.5703125" style="3" bestFit="1" customWidth="1"/>
    <col min="6" max="6" width="10.28515625" style="2" bestFit="1" customWidth="1"/>
    <col min="7" max="7" width="18.140625" style="2" bestFit="1" customWidth="1"/>
    <col min="8" max="8" width="9.140625" style="2"/>
    <col min="9" max="256" width="9.140625" style="3"/>
    <col min="257" max="257" width="5.42578125" style="3" bestFit="1" customWidth="1"/>
    <col min="258" max="258" width="67" style="3" bestFit="1" customWidth="1"/>
    <col min="259" max="259" width="13.140625" style="3" bestFit="1" customWidth="1"/>
    <col min="260" max="260" width="27.42578125" style="3" bestFit="1" customWidth="1"/>
    <col min="261" max="261" width="13.5703125" style="3" bestFit="1" customWidth="1"/>
    <col min="262" max="262" width="10.28515625" style="3" bestFit="1" customWidth="1"/>
    <col min="263" max="263" width="18.140625" style="3" bestFit="1" customWidth="1"/>
    <col min="264" max="512" width="9.140625" style="3"/>
    <col min="513" max="513" width="5.42578125" style="3" bestFit="1" customWidth="1"/>
    <col min="514" max="514" width="67" style="3" bestFit="1" customWidth="1"/>
    <col min="515" max="515" width="13.140625" style="3" bestFit="1" customWidth="1"/>
    <col min="516" max="516" width="27.42578125" style="3" bestFit="1" customWidth="1"/>
    <col min="517" max="517" width="13.5703125" style="3" bestFit="1" customWidth="1"/>
    <col min="518" max="518" width="10.28515625" style="3" bestFit="1" customWidth="1"/>
    <col min="519" max="519" width="18.140625" style="3" bestFit="1" customWidth="1"/>
    <col min="520" max="768" width="9.140625" style="3"/>
    <col min="769" max="769" width="5.42578125" style="3" bestFit="1" customWidth="1"/>
    <col min="770" max="770" width="67" style="3" bestFit="1" customWidth="1"/>
    <col min="771" max="771" width="13.140625" style="3" bestFit="1" customWidth="1"/>
    <col min="772" max="772" width="27.42578125" style="3" bestFit="1" customWidth="1"/>
    <col min="773" max="773" width="13.5703125" style="3" bestFit="1" customWidth="1"/>
    <col min="774" max="774" width="10.28515625" style="3" bestFit="1" customWidth="1"/>
    <col min="775" max="775" width="18.140625" style="3" bestFit="1" customWidth="1"/>
    <col min="776" max="1024" width="9.140625" style="3"/>
    <col min="1025" max="1025" width="5.42578125" style="3" bestFit="1" customWidth="1"/>
    <col min="1026" max="1026" width="67" style="3" bestFit="1" customWidth="1"/>
    <col min="1027" max="1027" width="13.140625" style="3" bestFit="1" customWidth="1"/>
    <col min="1028" max="1028" width="27.42578125" style="3" bestFit="1" customWidth="1"/>
    <col min="1029" max="1029" width="13.5703125" style="3" bestFit="1" customWidth="1"/>
    <col min="1030" max="1030" width="10.28515625" style="3" bestFit="1" customWidth="1"/>
    <col min="1031" max="1031" width="18.140625" style="3" bestFit="1" customWidth="1"/>
    <col min="1032" max="1280" width="9.140625" style="3"/>
    <col min="1281" max="1281" width="5.42578125" style="3" bestFit="1" customWidth="1"/>
    <col min="1282" max="1282" width="67" style="3" bestFit="1" customWidth="1"/>
    <col min="1283" max="1283" width="13.140625" style="3" bestFit="1" customWidth="1"/>
    <col min="1284" max="1284" width="27.42578125" style="3" bestFit="1" customWidth="1"/>
    <col min="1285" max="1285" width="13.5703125" style="3" bestFit="1" customWidth="1"/>
    <col min="1286" max="1286" width="10.28515625" style="3" bestFit="1" customWidth="1"/>
    <col min="1287" max="1287" width="18.140625" style="3" bestFit="1" customWidth="1"/>
    <col min="1288" max="1536" width="9.140625" style="3"/>
    <col min="1537" max="1537" width="5.42578125" style="3" bestFit="1" customWidth="1"/>
    <col min="1538" max="1538" width="67" style="3" bestFit="1" customWidth="1"/>
    <col min="1539" max="1539" width="13.140625" style="3" bestFit="1" customWidth="1"/>
    <col min="1540" max="1540" width="27.42578125" style="3" bestFit="1" customWidth="1"/>
    <col min="1541" max="1541" width="13.5703125" style="3" bestFit="1" customWidth="1"/>
    <col min="1542" max="1542" width="10.28515625" style="3" bestFit="1" customWidth="1"/>
    <col min="1543" max="1543" width="18.140625" style="3" bestFit="1" customWidth="1"/>
    <col min="1544" max="1792" width="9.140625" style="3"/>
    <col min="1793" max="1793" width="5.42578125" style="3" bestFit="1" customWidth="1"/>
    <col min="1794" max="1794" width="67" style="3" bestFit="1" customWidth="1"/>
    <col min="1795" max="1795" width="13.140625" style="3" bestFit="1" customWidth="1"/>
    <col min="1796" max="1796" width="27.42578125" style="3" bestFit="1" customWidth="1"/>
    <col min="1797" max="1797" width="13.5703125" style="3" bestFit="1" customWidth="1"/>
    <col min="1798" max="1798" width="10.28515625" style="3" bestFit="1" customWidth="1"/>
    <col min="1799" max="1799" width="18.140625" style="3" bestFit="1" customWidth="1"/>
    <col min="1800" max="2048" width="9.140625" style="3"/>
    <col min="2049" max="2049" width="5.42578125" style="3" bestFit="1" customWidth="1"/>
    <col min="2050" max="2050" width="67" style="3" bestFit="1" customWidth="1"/>
    <col min="2051" max="2051" width="13.140625" style="3" bestFit="1" customWidth="1"/>
    <col min="2052" max="2052" width="27.42578125" style="3" bestFit="1" customWidth="1"/>
    <col min="2053" max="2053" width="13.5703125" style="3" bestFit="1" customWidth="1"/>
    <col min="2054" max="2054" width="10.28515625" style="3" bestFit="1" customWidth="1"/>
    <col min="2055" max="2055" width="18.140625" style="3" bestFit="1" customWidth="1"/>
    <col min="2056" max="2304" width="9.140625" style="3"/>
    <col min="2305" max="2305" width="5.42578125" style="3" bestFit="1" customWidth="1"/>
    <col min="2306" max="2306" width="67" style="3" bestFit="1" customWidth="1"/>
    <col min="2307" max="2307" width="13.140625" style="3" bestFit="1" customWidth="1"/>
    <col min="2308" max="2308" width="27.42578125" style="3" bestFit="1" customWidth="1"/>
    <col min="2309" max="2309" width="13.5703125" style="3" bestFit="1" customWidth="1"/>
    <col min="2310" max="2310" width="10.28515625" style="3" bestFit="1" customWidth="1"/>
    <col min="2311" max="2311" width="18.140625" style="3" bestFit="1" customWidth="1"/>
    <col min="2312" max="2560" width="9.140625" style="3"/>
    <col min="2561" max="2561" width="5.42578125" style="3" bestFit="1" customWidth="1"/>
    <col min="2562" max="2562" width="67" style="3" bestFit="1" customWidth="1"/>
    <col min="2563" max="2563" width="13.140625" style="3" bestFit="1" customWidth="1"/>
    <col min="2564" max="2564" width="27.42578125" style="3" bestFit="1" customWidth="1"/>
    <col min="2565" max="2565" width="13.5703125" style="3" bestFit="1" customWidth="1"/>
    <col min="2566" max="2566" width="10.28515625" style="3" bestFit="1" customWidth="1"/>
    <col min="2567" max="2567" width="18.140625" style="3" bestFit="1" customWidth="1"/>
    <col min="2568" max="2816" width="9.140625" style="3"/>
    <col min="2817" max="2817" width="5.42578125" style="3" bestFit="1" customWidth="1"/>
    <col min="2818" max="2818" width="67" style="3" bestFit="1" customWidth="1"/>
    <col min="2819" max="2819" width="13.140625" style="3" bestFit="1" customWidth="1"/>
    <col min="2820" max="2820" width="27.42578125" style="3" bestFit="1" customWidth="1"/>
    <col min="2821" max="2821" width="13.5703125" style="3" bestFit="1" customWidth="1"/>
    <col min="2822" max="2822" width="10.28515625" style="3" bestFit="1" customWidth="1"/>
    <col min="2823" max="2823" width="18.140625" style="3" bestFit="1" customWidth="1"/>
    <col min="2824" max="3072" width="9.140625" style="3"/>
    <col min="3073" max="3073" width="5.42578125" style="3" bestFit="1" customWidth="1"/>
    <col min="3074" max="3074" width="67" style="3" bestFit="1" customWidth="1"/>
    <col min="3075" max="3075" width="13.140625" style="3" bestFit="1" customWidth="1"/>
    <col min="3076" max="3076" width="27.42578125" style="3" bestFit="1" customWidth="1"/>
    <col min="3077" max="3077" width="13.5703125" style="3" bestFit="1" customWidth="1"/>
    <col min="3078" max="3078" width="10.28515625" style="3" bestFit="1" customWidth="1"/>
    <col min="3079" max="3079" width="18.140625" style="3" bestFit="1" customWidth="1"/>
    <col min="3080" max="3328" width="9.140625" style="3"/>
    <col min="3329" max="3329" width="5.42578125" style="3" bestFit="1" customWidth="1"/>
    <col min="3330" max="3330" width="67" style="3" bestFit="1" customWidth="1"/>
    <col min="3331" max="3331" width="13.140625" style="3" bestFit="1" customWidth="1"/>
    <col min="3332" max="3332" width="27.42578125" style="3" bestFit="1" customWidth="1"/>
    <col min="3333" max="3333" width="13.5703125" style="3" bestFit="1" customWidth="1"/>
    <col min="3334" max="3334" width="10.28515625" style="3" bestFit="1" customWidth="1"/>
    <col min="3335" max="3335" width="18.140625" style="3" bestFit="1" customWidth="1"/>
    <col min="3336" max="3584" width="9.140625" style="3"/>
    <col min="3585" max="3585" width="5.42578125" style="3" bestFit="1" customWidth="1"/>
    <col min="3586" max="3586" width="67" style="3" bestFit="1" customWidth="1"/>
    <col min="3587" max="3587" width="13.140625" style="3" bestFit="1" customWidth="1"/>
    <col min="3588" max="3588" width="27.42578125" style="3" bestFit="1" customWidth="1"/>
    <col min="3589" max="3589" width="13.5703125" style="3" bestFit="1" customWidth="1"/>
    <col min="3590" max="3590" width="10.28515625" style="3" bestFit="1" customWidth="1"/>
    <col min="3591" max="3591" width="18.140625" style="3" bestFit="1" customWidth="1"/>
    <col min="3592" max="3840" width="9.140625" style="3"/>
    <col min="3841" max="3841" width="5.42578125" style="3" bestFit="1" customWidth="1"/>
    <col min="3842" max="3842" width="67" style="3" bestFit="1" customWidth="1"/>
    <col min="3843" max="3843" width="13.140625" style="3" bestFit="1" customWidth="1"/>
    <col min="3844" max="3844" width="27.42578125" style="3" bestFit="1" customWidth="1"/>
    <col min="3845" max="3845" width="13.5703125" style="3" bestFit="1" customWidth="1"/>
    <col min="3846" max="3846" width="10.28515625" style="3" bestFit="1" customWidth="1"/>
    <col min="3847" max="3847" width="18.140625" style="3" bestFit="1" customWidth="1"/>
    <col min="3848" max="4096" width="9.140625" style="3"/>
    <col min="4097" max="4097" width="5.42578125" style="3" bestFit="1" customWidth="1"/>
    <col min="4098" max="4098" width="67" style="3" bestFit="1" customWidth="1"/>
    <col min="4099" max="4099" width="13.140625" style="3" bestFit="1" customWidth="1"/>
    <col min="4100" max="4100" width="27.42578125" style="3" bestFit="1" customWidth="1"/>
    <col min="4101" max="4101" width="13.5703125" style="3" bestFit="1" customWidth="1"/>
    <col min="4102" max="4102" width="10.28515625" style="3" bestFit="1" customWidth="1"/>
    <col min="4103" max="4103" width="18.140625" style="3" bestFit="1" customWidth="1"/>
    <col min="4104" max="4352" width="9.140625" style="3"/>
    <col min="4353" max="4353" width="5.42578125" style="3" bestFit="1" customWidth="1"/>
    <col min="4354" max="4354" width="67" style="3" bestFit="1" customWidth="1"/>
    <col min="4355" max="4355" width="13.140625" style="3" bestFit="1" customWidth="1"/>
    <col min="4356" max="4356" width="27.42578125" style="3" bestFit="1" customWidth="1"/>
    <col min="4357" max="4357" width="13.5703125" style="3" bestFit="1" customWidth="1"/>
    <col min="4358" max="4358" width="10.28515625" style="3" bestFit="1" customWidth="1"/>
    <col min="4359" max="4359" width="18.140625" style="3" bestFit="1" customWidth="1"/>
    <col min="4360" max="4608" width="9.140625" style="3"/>
    <col min="4609" max="4609" width="5.42578125" style="3" bestFit="1" customWidth="1"/>
    <col min="4610" max="4610" width="67" style="3" bestFit="1" customWidth="1"/>
    <col min="4611" max="4611" width="13.140625" style="3" bestFit="1" customWidth="1"/>
    <col min="4612" max="4612" width="27.42578125" style="3" bestFit="1" customWidth="1"/>
    <col min="4613" max="4613" width="13.5703125" style="3" bestFit="1" customWidth="1"/>
    <col min="4614" max="4614" width="10.28515625" style="3" bestFit="1" customWidth="1"/>
    <col min="4615" max="4615" width="18.140625" style="3" bestFit="1" customWidth="1"/>
    <col min="4616" max="4864" width="9.140625" style="3"/>
    <col min="4865" max="4865" width="5.42578125" style="3" bestFit="1" customWidth="1"/>
    <col min="4866" max="4866" width="67" style="3" bestFit="1" customWidth="1"/>
    <col min="4867" max="4867" width="13.140625" style="3" bestFit="1" customWidth="1"/>
    <col min="4868" max="4868" width="27.42578125" style="3" bestFit="1" customWidth="1"/>
    <col min="4869" max="4869" width="13.5703125" style="3" bestFit="1" customWidth="1"/>
    <col min="4870" max="4870" width="10.28515625" style="3" bestFit="1" customWidth="1"/>
    <col min="4871" max="4871" width="18.140625" style="3" bestFit="1" customWidth="1"/>
    <col min="4872" max="5120" width="9.140625" style="3"/>
    <col min="5121" max="5121" width="5.42578125" style="3" bestFit="1" customWidth="1"/>
    <col min="5122" max="5122" width="67" style="3" bestFit="1" customWidth="1"/>
    <col min="5123" max="5123" width="13.140625" style="3" bestFit="1" customWidth="1"/>
    <col min="5124" max="5124" width="27.42578125" style="3" bestFit="1" customWidth="1"/>
    <col min="5125" max="5125" width="13.5703125" style="3" bestFit="1" customWidth="1"/>
    <col min="5126" max="5126" width="10.28515625" style="3" bestFit="1" customWidth="1"/>
    <col min="5127" max="5127" width="18.140625" style="3" bestFit="1" customWidth="1"/>
    <col min="5128" max="5376" width="9.140625" style="3"/>
    <col min="5377" max="5377" width="5.42578125" style="3" bestFit="1" customWidth="1"/>
    <col min="5378" max="5378" width="67" style="3" bestFit="1" customWidth="1"/>
    <col min="5379" max="5379" width="13.140625" style="3" bestFit="1" customWidth="1"/>
    <col min="5380" max="5380" width="27.42578125" style="3" bestFit="1" customWidth="1"/>
    <col min="5381" max="5381" width="13.5703125" style="3" bestFit="1" customWidth="1"/>
    <col min="5382" max="5382" width="10.28515625" style="3" bestFit="1" customWidth="1"/>
    <col min="5383" max="5383" width="18.140625" style="3" bestFit="1" customWidth="1"/>
    <col min="5384" max="5632" width="9.140625" style="3"/>
    <col min="5633" max="5633" width="5.42578125" style="3" bestFit="1" customWidth="1"/>
    <col min="5634" max="5634" width="67" style="3" bestFit="1" customWidth="1"/>
    <col min="5635" max="5635" width="13.140625" style="3" bestFit="1" customWidth="1"/>
    <col min="5636" max="5636" width="27.42578125" style="3" bestFit="1" customWidth="1"/>
    <col min="5637" max="5637" width="13.5703125" style="3" bestFit="1" customWidth="1"/>
    <col min="5638" max="5638" width="10.28515625" style="3" bestFit="1" customWidth="1"/>
    <col min="5639" max="5639" width="18.140625" style="3" bestFit="1" customWidth="1"/>
    <col min="5640" max="5888" width="9.140625" style="3"/>
    <col min="5889" max="5889" width="5.42578125" style="3" bestFit="1" customWidth="1"/>
    <col min="5890" max="5890" width="67" style="3" bestFit="1" customWidth="1"/>
    <col min="5891" max="5891" width="13.140625" style="3" bestFit="1" customWidth="1"/>
    <col min="5892" max="5892" width="27.42578125" style="3" bestFit="1" customWidth="1"/>
    <col min="5893" max="5893" width="13.5703125" style="3" bestFit="1" customWidth="1"/>
    <col min="5894" max="5894" width="10.28515625" style="3" bestFit="1" customWidth="1"/>
    <col min="5895" max="5895" width="18.140625" style="3" bestFit="1" customWidth="1"/>
    <col min="5896" max="6144" width="9.140625" style="3"/>
    <col min="6145" max="6145" width="5.42578125" style="3" bestFit="1" customWidth="1"/>
    <col min="6146" max="6146" width="67" style="3" bestFit="1" customWidth="1"/>
    <col min="6147" max="6147" width="13.140625" style="3" bestFit="1" customWidth="1"/>
    <col min="6148" max="6148" width="27.42578125" style="3" bestFit="1" customWidth="1"/>
    <col min="6149" max="6149" width="13.5703125" style="3" bestFit="1" customWidth="1"/>
    <col min="6150" max="6150" width="10.28515625" style="3" bestFit="1" customWidth="1"/>
    <col min="6151" max="6151" width="18.140625" style="3" bestFit="1" customWidth="1"/>
    <col min="6152" max="6400" width="9.140625" style="3"/>
    <col min="6401" max="6401" width="5.42578125" style="3" bestFit="1" customWidth="1"/>
    <col min="6402" max="6402" width="67" style="3" bestFit="1" customWidth="1"/>
    <col min="6403" max="6403" width="13.140625" style="3" bestFit="1" customWidth="1"/>
    <col min="6404" max="6404" width="27.42578125" style="3" bestFit="1" customWidth="1"/>
    <col min="6405" max="6405" width="13.5703125" style="3" bestFit="1" customWidth="1"/>
    <col min="6406" max="6406" width="10.28515625" style="3" bestFit="1" customWidth="1"/>
    <col min="6407" max="6407" width="18.140625" style="3" bestFit="1" customWidth="1"/>
    <col min="6408" max="6656" width="9.140625" style="3"/>
    <col min="6657" max="6657" width="5.42578125" style="3" bestFit="1" customWidth="1"/>
    <col min="6658" max="6658" width="67" style="3" bestFit="1" customWidth="1"/>
    <col min="6659" max="6659" width="13.140625" style="3" bestFit="1" customWidth="1"/>
    <col min="6660" max="6660" width="27.42578125" style="3" bestFit="1" customWidth="1"/>
    <col min="6661" max="6661" width="13.5703125" style="3" bestFit="1" customWidth="1"/>
    <col min="6662" max="6662" width="10.28515625" style="3" bestFit="1" customWidth="1"/>
    <col min="6663" max="6663" width="18.140625" style="3" bestFit="1" customWidth="1"/>
    <col min="6664" max="6912" width="9.140625" style="3"/>
    <col min="6913" max="6913" width="5.42578125" style="3" bestFit="1" customWidth="1"/>
    <col min="6914" max="6914" width="67" style="3" bestFit="1" customWidth="1"/>
    <col min="6915" max="6915" width="13.140625" style="3" bestFit="1" customWidth="1"/>
    <col min="6916" max="6916" width="27.42578125" style="3" bestFit="1" customWidth="1"/>
    <col min="6917" max="6917" width="13.5703125" style="3" bestFit="1" customWidth="1"/>
    <col min="6918" max="6918" width="10.28515625" style="3" bestFit="1" customWidth="1"/>
    <col min="6919" max="6919" width="18.140625" style="3" bestFit="1" customWidth="1"/>
    <col min="6920" max="7168" width="9.140625" style="3"/>
    <col min="7169" max="7169" width="5.42578125" style="3" bestFit="1" customWidth="1"/>
    <col min="7170" max="7170" width="67" style="3" bestFit="1" customWidth="1"/>
    <col min="7171" max="7171" width="13.140625" style="3" bestFit="1" customWidth="1"/>
    <col min="7172" max="7172" width="27.42578125" style="3" bestFit="1" customWidth="1"/>
    <col min="7173" max="7173" width="13.5703125" style="3" bestFit="1" customWidth="1"/>
    <col min="7174" max="7174" width="10.28515625" style="3" bestFit="1" customWidth="1"/>
    <col min="7175" max="7175" width="18.140625" style="3" bestFit="1" customWidth="1"/>
    <col min="7176" max="7424" width="9.140625" style="3"/>
    <col min="7425" max="7425" width="5.42578125" style="3" bestFit="1" customWidth="1"/>
    <col min="7426" max="7426" width="67" style="3" bestFit="1" customWidth="1"/>
    <col min="7427" max="7427" width="13.140625" style="3" bestFit="1" customWidth="1"/>
    <col min="7428" max="7428" width="27.42578125" style="3" bestFit="1" customWidth="1"/>
    <col min="7429" max="7429" width="13.5703125" style="3" bestFit="1" customWidth="1"/>
    <col min="7430" max="7430" width="10.28515625" style="3" bestFit="1" customWidth="1"/>
    <col min="7431" max="7431" width="18.140625" style="3" bestFit="1" customWidth="1"/>
    <col min="7432" max="7680" width="9.140625" style="3"/>
    <col min="7681" max="7681" width="5.42578125" style="3" bestFit="1" customWidth="1"/>
    <col min="7682" max="7682" width="67" style="3" bestFit="1" customWidth="1"/>
    <col min="7683" max="7683" width="13.140625" style="3" bestFit="1" customWidth="1"/>
    <col min="7684" max="7684" width="27.42578125" style="3" bestFit="1" customWidth="1"/>
    <col min="7685" max="7685" width="13.5703125" style="3" bestFit="1" customWidth="1"/>
    <col min="7686" max="7686" width="10.28515625" style="3" bestFit="1" customWidth="1"/>
    <col min="7687" max="7687" width="18.140625" style="3" bestFit="1" customWidth="1"/>
    <col min="7688" max="7936" width="9.140625" style="3"/>
    <col min="7937" max="7937" width="5.42578125" style="3" bestFit="1" customWidth="1"/>
    <col min="7938" max="7938" width="67" style="3" bestFit="1" customWidth="1"/>
    <col min="7939" max="7939" width="13.140625" style="3" bestFit="1" customWidth="1"/>
    <col min="7940" max="7940" width="27.42578125" style="3" bestFit="1" customWidth="1"/>
    <col min="7941" max="7941" width="13.5703125" style="3" bestFit="1" customWidth="1"/>
    <col min="7942" max="7942" width="10.28515625" style="3" bestFit="1" customWidth="1"/>
    <col min="7943" max="7943" width="18.140625" style="3" bestFit="1" customWidth="1"/>
    <col min="7944" max="8192" width="9.140625" style="3"/>
    <col min="8193" max="8193" width="5.42578125" style="3" bestFit="1" customWidth="1"/>
    <col min="8194" max="8194" width="67" style="3" bestFit="1" customWidth="1"/>
    <col min="8195" max="8195" width="13.140625" style="3" bestFit="1" customWidth="1"/>
    <col min="8196" max="8196" width="27.42578125" style="3" bestFit="1" customWidth="1"/>
    <col min="8197" max="8197" width="13.5703125" style="3" bestFit="1" customWidth="1"/>
    <col min="8198" max="8198" width="10.28515625" style="3" bestFit="1" customWidth="1"/>
    <col min="8199" max="8199" width="18.140625" style="3" bestFit="1" customWidth="1"/>
    <col min="8200" max="8448" width="9.140625" style="3"/>
    <col min="8449" max="8449" width="5.42578125" style="3" bestFit="1" customWidth="1"/>
    <col min="8450" max="8450" width="67" style="3" bestFit="1" customWidth="1"/>
    <col min="8451" max="8451" width="13.140625" style="3" bestFit="1" customWidth="1"/>
    <col min="8452" max="8452" width="27.42578125" style="3" bestFit="1" customWidth="1"/>
    <col min="8453" max="8453" width="13.5703125" style="3" bestFit="1" customWidth="1"/>
    <col min="8454" max="8454" width="10.28515625" style="3" bestFit="1" customWidth="1"/>
    <col min="8455" max="8455" width="18.140625" style="3" bestFit="1" customWidth="1"/>
    <col min="8456" max="8704" width="9.140625" style="3"/>
    <col min="8705" max="8705" width="5.42578125" style="3" bestFit="1" customWidth="1"/>
    <col min="8706" max="8706" width="67" style="3" bestFit="1" customWidth="1"/>
    <col min="8707" max="8707" width="13.140625" style="3" bestFit="1" customWidth="1"/>
    <col min="8708" max="8708" width="27.42578125" style="3" bestFit="1" customWidth="1"/>
    <col min="8709" max="8709" width="13.5703125" style="3" bestFit="1" customWidth="1"/>
    <col min="8710" max="8710" width="10.28515625" style="3" bestFit="1" customWidth="1"/>
    <col min="8711" max="8711" width="18.140625" style="3" bestFit="1" customWidth="1"/>
    <col min="8712" max="8960" width="9.140625" style="3"/>
    <col min="8961" max="8961" width="5.42578125" style="3" bestFit="1" customWidth="1"/>
    <col min="8962" max="8962" width="67" style="3" bestFit="1" customWidth="1"/>
    <col min="8963" max="8963" width="13.140625" style="3" bestFit="1" customWidth="1"/>
    <col min="8964" max="8964" width="27.42578125" style="3" bestFit="1" customWidth="1"/>
    <col min="8965" max="8965" width="13.5703125" style="3" bestFit="1" customWidth="1"/>
    <col min="8966" max="8966" width="10.28515625" style="3" bestFit="1" customWidth="1"/>
    <col min="8967" max="8967" width="18.140625" style="3" bestFit="1" customWidth="1"/>
    <col min="8968" max="9216" width="9.140625" style="3"/>
    <col min="9217" max="9217" width="5.42578125" style="3" bestFit="1" customWidth="1"/>
    <col min="9218" max="9218" width="67" style="3" bestFit="1" customWidth="1"/>
    <col min="9219" max="9219" width="13.140625" style="3" bestFit="1" customWidth="1"/>
    <col min="9220" max="9220" width="27.42578125" style="3" bestFit="1" customWidth="1"/>
    <col min="9221" max="9221" width="13.5703125" style="3" bestFit="1" customWidth="1"/>
    <col min="9222" max="9222" width="10.28515625" style="3" bestFit="1" customWidth="1"/>
    <col min="9223" max="9223" width="18.140625" style="3" bestFit="1" customWidth="1"/>
    <col min="9224" max="9472" width="9.140625" style="3"/>
    <col min="9473" max="9473" width="5.42578125" style="3" bestFit="1" customWidth="1"/>
    <col min="9474" max="9474" width="67" style="3" bestFit="1" customWidth="1"/>
    <col min="9475" max="9475" width="13.140625" style="3" bestFit="1" customWidth="1"/>
    <col min="9476" max="9476" width="27.42578125" style="3" bestFit="1" customWidth="1"/>
    <col min="9477" max="9477" width="13.5703125" style="3" bestFit="1" customWidth="1"/>
    <col min="9478" max="9478" width="10.28515625" style="3" bestFit="1" customWidth="1"/>
    <col min="9479" max="9479" width="18.140625" style="3" bestFit="1" customWidth="1"/>
    <col min="9480" max="9728" width="9.140625" style="3"/>
    <col min="9729" max="9729" width="5.42578125" style="3" bestFit="1" customWidth="1"/>
    <col min="9730" max="9730" width="67" style="3" bestFit="1" customWidth="1"/>
    <col min="9731" max="9731" width="13.140625" style="3" bestFit="1" customWidth="1"/>
    <col min="9732" max="9732" width="27.42578125" style="3" bestFit="1" customWidth="1"/>
    <col min="9733" max="9733" width="13.5703125" style="3" bestFit="1" customWidth="1"/>
    <col min="9734" max="9734" width="10.28515625" style="3" bestFit="1" customWidth="1"/>
    <col min="9735" max="9735" width="18.140625" style="3" bestFit="1" customWidth="1"/>
    <col min="9736" max="9984" width="9.140625" style="3"/>
    <col min="9985" max="9985" width="5.42578125" style="3" bestFit="1" customWidth="1"/>
    <col min="9986" max="9986" width="67" style="3" bestFit="1" customWidth="1"/>
    <col min="9987" max="9987" width="13.140625" style="3" bestFit="1" customWidth="1"/>
    <col min="9988" max="9988" width="27.42578125" style="3" bestFit="1" customWidth="1"/>
    <col min="9989" max="9989" width="13.5703125" style="3" bestFit="1" customWidth="1"/>
    <col min="9990" max="9990" width="10.28515625" style="3" bestFit="1" customWidth="1"/>
    <col min="9991" max="9991" width="18.140625" style="3" bestFit="1" customWidth="1"/>
    <col min="9992" max="10240" width="9.140625" style="3"/>
    <col min="10241" max="10241" width="5.42578125" style="3" bestFit="1" customWidth="1"/>
    <col min="10242" max="10242" width="67" style="3" bestFit="1" customWidth="1"/>
    <col min="10243" max="10243" width="13.140625" style="3" bestFit="1" customWidth="1"/>
    <col min="10244" max="10244" width="27.42578125" style="3" bestFit="1" customWidth="1"/>
    <col min="10245" max="10245" width="13.5703125" style="3" bestFit="1" customWidth="1"/>
    <col min="10246" max="10246" width="10.28515625" style="3" bestFit="1" customWidth="1"/>
    <col min="10247" max="10247" width="18.140625" style="3" bestFit="1" customWidth="1"/>
    <col min="10248" max="10496" width="9.140625" style="3"/>
    <col min="10497" max="10497" width="5.42578125" style="3" bestFit="1" customWidth="1"/>
    <col min="10498" max="10498" width="67" style="3" bestFit="1" customWidth="1"/>
    <col min="10499" max="10499" width="13.140625" style="3" bestFit="1" customWidth="1"/>
    <col min="10500" max="10500" width="27.42578125" style="3" bestFit="1" customWidth="1"/>
    <col min="10501" max="10501" width="13.5703125" style="3" bestFit="1" customWidth="1"/>
    <col min="10502" max="10502" width="10.28515625" style="3" bestFit="1" customWidth="1"/>
    <col min="10503" max="10503" width="18.140625" style="3" bestFit="1" customWidth="1"/>
    <col min="10504" max="10752" width="9.140625" style="3"/>
    <col min="10753" max="10753" width="5.42578125" style="3" bestFit="1" customWidth="1"/>
    <col min="10754" max="10754" width="67" style="3" bestFit="1" customWidth="1"/>
    <col min="10755" max="10755" width="13.140625" style="3" bestFit="1" customWidth="1"/>
    <col min="10756" max="10756" width="27.42578125" style="3" bestFit="1" customWidth="1"/>
    <col min="10757" max="10757" width="13.5703125" style="3" bestFit="1" customWidth="1"/>
    <col min="10758" max="10758" width="10.28515625" style="3" bestFit="1" customWidth="1"/>
    <col min="10759" max="10759" width="18.140625" style="3" bestFit="1" customWidth="1"/>
    <col min="10760" max="11008" width="9.140625" style="3"/>
    <col min="11009" max="11009" width="5.42578125" style="3" bestFit="1" customWidth="1"/>
    <col min="11010" max="11010" width="67" style="3" bestFit="1" customWidth="1"/>
    <col min="11011" max="11011" width="13.140625" style="3" bestFit="1" customWidth="1"/>
    <col min="11012" max="11012" width="27.42578125" style="3" bestFit="1" customWidth="1"/>
    <col min="11013" max="11013" width="13.5703125" style="3" bestFit="1" customWidth="1"/>
    <col min="11014" max="11014" width="10.28515625" style="3" bestFit="1" customWidth="1"/>
    <col min="11015" max="11015" width="18.140625" style="3" bestFit="1" customWidth="1"/>
    <col min="11016" max="11264" width="9.140625" style="3"/>
    <col min="11265" max="11265" width="5.42578125" style="3" bestFit="1" customWidth="1"/>
    <col min="11266" max="11266" width="67" style="3" bestFit="1" customWidth="1"/>
    <col min="11267" max="11267" width="13.140625" style="3" bestFit="1" customWidth="1"/>
    <col min="11268" max="11268" width="27.42578125" style="3" bestFit="1" customWidth="1"/>
    <col min="11269" max="11269" width="13.5703125" style="3" bestFit="1" customWidth="1"/>
    <col min="11270" max="11270" width="10.28515625" style="3" bestFit="1" customWidth="1"/>
    <col min="11271" max="11271" width="18.140625" style="3" bestFit="1" customWidth="1"/>
    <col min="11272" max="11520" width="9.140625" style="3"/>
    <col min="11521" max="11521" width="5.42578125" style="3" bestFit="1" customWidth="1"/>
    <col min="11522" max="11522" width="67" style="3" bestFit="1" customWidth="1"/>
    <col min="11523" max="11523" width="13.140625" style="3" bestFit="1" customWidth="1"/>
    <col min="11524" max="11524" width="27.42578125" style="3" bestFit="1" customWidth="1"/>
    <col min="11525" max="11525" width="13.5703125" style="3" bestFit="1" customWidth="1"/>
    <col min="11526" max="11526" width="10.28515625" style="3" bestFit="1" customWidth="1"/>
    <col min="11527" max="11527" width="18.140625" style="3" bestFit="1" customWidth="1"/>
    <col min="11528" max="11776" width="9.140625" style="3"/>
    <col min="11777" max="11777" width="5.42578125" style="3" bestFit="1" customWidth="1"/>
    <col min="11778" max="11778" width="67" style="3" bestFit="1" customWidth="1"/>
    <col min="11779" max="11779" width="13.140625" style="3" bestFit="1" customWidth="1"/>
    <col min="11780" max="11780" width="27.42578125" style="3" bestFit="1" customWidth="1"/>
    <col min="11781" max="11781" width="13.5703125" style="3" bestFit="1" customWidth="1"/>
    <col min="11782" max="11782" width="10.28515625" style="3" bestFit="1" customWidth="1"/>
    <col min="11783" max="11783" width="18.140625" style="3" bestFit="1" customWidth="1"/>
    <col min="11784" max="12032" width="9.140625" style="3"/>
    <col min="12033" max="12033" width="5.42578125" style="3" bestFit="1" customWidth="1"/>
    <col min="12034" max="12034" width="67" style="3" bestFit="1" customWidth="1"/>
    <col min="12035" max="12035" width="13.140625" style="3" bestFit="1" customWidth="1"/>
    <col min="12036" max="12036" width="27.42578125" style="3" bestFit="1" customWidth="1"/>
    <col min="12037" max="12037" width="13.5703125" style="3" bestFit="1" customWidth="1"/>
    <col min="12038" max="12038" width="10.28515625" style="3" bestFit="1" customWidth="1"/>
    <col min="12039" max="12039" width="18.140625" style="3" bestFit="1" customWidth="1"/>
    <col min="12040" max="12288" width="9.140625" style="3"/>
    <col min="12289" max="12289" width="5.42578125" style="3" bestFit="1" customWidth="1"/>
    <col min="12290" max="12290" width="67" style="3" bestFit="1" customWidth="1"/>
    <col min="12291" max="12291" width="13.140625" style="3" bestFit="1" customWidth="1"/>
    <col min="12292" max="12292" width="27.42578125" style="3" bestFit="1" customWidth="1"/>
    <col min="12293" max="12293" width="13.5703125" style="3" bestFit="1" customWidth="1"/>
    <col min="12294" max="12294" width="10.28515625" style="3" bestFit="1" customWidth="1"/>
    <col min="12295" max="12295" width="18.140625" style="3" bestFit="1" customWidth="1"/>
    <col min="12296" max="12544" width="9.140625" style="3"/>
    <col min="12545" max="12545" width="5.42578125" style="3" bestFit="1" customWidth="1"/>
    <col min="12546" max="12546" width="67" style="3" bestFit="1" customWidth="1"/>
    <col min="12547" max="12547" width="13.140625" style="3" bestFit="1" customWidth="1"/>
    <col min="12548" max="12548" width="27.42578125" style="3" bestFit="1" customWidth="1"/>
    <col min="12549" max="12549" width="13.5703125" style="3" bestFit="1" customWidth="1"/>
    <col min="12550" max="12550" width="10.28515625" style="3" bestFit="1" customWidth="1"/>
    <col min="12551" max="12551" width="18.140625" style="3" bestFit="1" customWidth="1"/>
    <col min="12552" max="12800" width="9.140625" style="3"/>
    <col min="12801" max="12801" width="5.42578125" style="3" bestFit="1" customWidth="1"/>
    <col min="12802" max="12802" width="67" style="3" bestFit="1" customWidth="1"/>
    <col min="12803" max="12803" width="13.140625" style="3" bestFit="1" customWidth="1"/>
    <col min="12804" max="12804" width="27.42578125" style="3" bestFit="1" customWidth="1"/>
    <col min="12805" max="12805" width="13.5703125" style="3" bestFit="1" customWidth="1"/>
    <col min="12806" max="12806" width="10.28515625" style="3" bestFit="1" customWidth="1"/>
    <col min="12807" max="12807" width="18.140625" style="3" bestFit="1" customWidth="1"/>
    <col min="12808" max="13056" width="9.140625" style="3"/>
    <col min="13057" max="13057" width="5.42578125" style="3" bestFit="1" customWidth="1"/>
    <col min="13058" max="13058" width="67" style="3" bestFit="1" customWidth="1"/>
    <col min="13059" max="13059" width="13.140625" style="3" bestFit="1" customWidth="1"/>
    <col min="13060" max="13060" width="27.42578125" style="3" bestFit="1" customWidth="1"/>
    <col min="13061" max="13061" width="13.5703125" style="3" bestFit="1" customWidth="1"/>
    <col min="13062" max="13062" width="10.28515625" style="3" bestFit="1" customWidth="1"/>
    <col min="13063" max="13063" width="18.140625" style="3" bestFit="1" customWidth="1"/>
    <col min="13064" max="13312" width="9.140625" style="3"/>
    <col min="13313" max="13313" width="5.42578125" style="3" bestFit="1" customWidth="1"/>
    <col min="13314" max="13314" width="67" style="3" bestFit="1" customWidth="1"/>
    <col min="13315" max="13315" width="13.140625" style="3" bestFit="1" customWidth="1"/>
    <col min="13316" max="13316" width="27.42578125" style="3" bestFit="1" customWidth="1"/>
    <col min="13317" max="13317" width="13.5703125" style="3" bestFit="1" customWidth="1"/>
    <col min="13318" max="13318" width="10.28515625" style="3" bestFit="1" customWidth="1"/>
    <col min="13319" max="13319" width="18.140625" style="3" bestFit="1" customWidth="1"/>
    <col min="13320" max="13568" width="9.140625" style="3"/>
    <col min="13569" max="13569" width="5.42578125" style="3" bestFit="1" customWidth="1"/>
    <col min="13570" max="13570" width="67" style="3" bestFit="1" customWidth="1"/>
    <col min="13571" max="13571" width="13.140625" style="3" bestFit="1" customWidth="1"/>
    <col min="13572" max="13572" width="27.42578125" style="3" bestFit="1" customWidth="1"/>
    <col min="13573" max="13573" width="13.5703125" style="3" bestFit="1" customWidth="1"/>
    <col min="13574" max="13574" width="10.28515625" style="3" bestFit="1" customWidth="1"/>
    <col min="13575" max="13575" width="18.140625" style="3" bestFit="1" customWidth="1"/>
    <col min="13576" max="13824" width="9.140625" style="3"/>
    <col min="13825" max="13825" width="5.42578125" style="3" bestFit="1" customWidth="1"/>
    <col min="13826" max="13826" width="67" style="3" bestFit="1" customWidth="1"/>
    <col min="13827" max="13827" width="13.140625" style="3" bestFit="1" customWidth="1"/>
    <col min="13828" max="13828" width="27.42578125" style="3" bestFit="1" customWidth="1"/>
    <col min="13829" max="13829" width="13.5703125" style="3" bestFit="1" customWidth="1"/>
    <col min="13830" max="13830" width="10.28515625" style="3" bestFit="1" customWidth="1"/>
    <col min="13831" max="13831" width="18.140625" style="3" bestFit="1" customWidth="1"/>
    <col min="13832" max="14080" width="9.140625" style="3"/>
    <col min="14081" max="14081" width="5.42578125" style="3" bestFit="1" customWidth="1"/>
    <col min="14082" max="14082" width="67" style="3" bestFit="1" customWidth="1"/>
    <col min="14083" max="14083" width="13.140625" style="3" bestFit="1" customWidth="1"/>
    <col min="14084" max="14084" width="27.42578125" style="3" bestFit="1" customWidth="1"/>
    <col min="14085" max="14085" width="13.5703125" style="3" bestFit="1" customWidth="1"/>
    <col min="14086" max="14086" width="10.28515625" style="3" bestFit="1" customWidth="1"/>
    <col min="14087" max="14087" width="18.140625" style="3" bestFit="1" customWidth="1"/>
    <col min="14088" max="14336" width="9.140625" style="3"/>
    <col min="14337" max="14337" width="5.42578125" style="3" bestFit="1" customWidth="1"/>
    <col min="14338" max="14338" width="67" style="3" bestFit="1" customWidth="1"/>
    <col min="14339" max="14339" width="13.140625" style="3" bestFit="1" customWidth="1"/>
    <col min="14340" max="14340" width="27.42578125" style="3" bestFit="1" customWidth="1"/>
    <col min="14341" max="14341" width="13.5703125" style="3" bestFit="1" customWidth="1"/>
    <col min="14342" max="14342" width="10.28515625" style="3" bestFit="1" customWidth="1"/>
    <col min="14343" max="14343" width="18.140625" style="3" bestFit="1" customWidth="1"/>
    <col min="14344" max="14592" width="9.140625" style="3"/>
    <col min="14593" max="14593" width="5.42578125" style="3" bestFit="1" customWidth="1"/>
    <col min="14594" max="14594" width="67" style="3" bestFit="1" customWidth="1"/>
    <col min="14595" max="14595" width="13.140625" style="3" bestFit="1" customWidth="1"/>
    <col min="14596" max="14596" width="27.42578125" style="3" bestFit="1" customWidth="1"/>
    <col min="14597" max="14597" width="13.5703125" style="3" bestFit="1" customWidth="1"/>
    <col min="14598" max="14598" width="10.28515625" style="3" bestFit="1" customWidth="1"/>
    <col min="14599" max="14599" width="18.140625" style="3" bestFit="1" customWidth="1"/>
    <col min="14600" max="14848" width="9.140625" style="3"/>
    <col min="14849" max="14849" width="5.42578125" style="3" bestFit="1" customWidth="1"/>
    <col min="14850" max="14850" width="67" style="3" bestFit="1" customWidth="1"/>
    <col min="14851" max="14851" width="13.140625" style="3" bestFit="1" customWidth="1"/>
    <col min="14852" max="14852" width="27.42578125" style="3" bestFit="1" customWidth="1"/>
    <col min="14853" max="14853" width="13.5703125" style="3" bestFit="1" customWidth="1"/>
    <col min="14854" max="14854" width="10.28515625" style="3" bestFit="1" customWidth="1"/>
    <col min="14855" max="14855" width="18.140625" style="3" bestFit="1" customWidth="1"/>
    <col min="14856" max="15104" width="9.140625" style="3"/>
    <col min="15105" max="15105" width="5.42578125" style="3" bestFit="1" customWidth="1"/>
    <col min="15106" max="15106" width="67" style="3" bestFit="1" customWidth="1"/>
    <col min="15107" max="15107" width="13.140625" style="3" bestFit="1" customWidth="1"/>
    <col min="15108" max="15108" width="27.42578125" style="3" bestFit="1" customWidth="1"/>
    <col min="15109" max="15109" width="13.5703125" style="3" bestFit="1" customWidth="1"/>
    <col min="15110" max="15110" width="10.28515625" style="3" bestFit="1" customWidth="1"/>
    <col min="15111" max="15111" width="18.140625" style="3" bestFit="1" customWidth="1"/>
    <col min="15112" max="15360" width="9.140625" style="3"/>
    <col min="15361" max="15361" width="5.42578125" style="3" bestFit="1" customWidth="1"/>
    <col min="15362" max="15362" width="67" style="3" bestFit="1" customWidth="1"/>
    <col min="15363" max="15363" width="13.140625" style="3" bestFit="1" customWidth="1"/>
    <col min="15364" max="15364" width="27.42578125" style="3" bestFit="1" customWidth="1"/>
    <col min="15365" max="15365" width="13.5703125" style="3" bestFit="1" customWidth="1"/>
    <col min="15366" max="15366" width="10.28515625" style="3" bestFit="1" customWidth="1"/>
    <col min="15367" max="15367" width="18.140625" style="3" bestFit="1" customWidth="1"/>
    <col min="15368" max="15616" width="9.140625" style="3"/>
    <col min="15617" max="15617" width="5.42578125" style="3" bestFit="1" customWidth="1"/>
    <col min="15618" max="15618" width="67" style="3" bestFit="1" customWidth="1"/>
    <col min="15619" max="15619" width="13.140625" style="3" bestFit="1" customWidth="1"/>
    <col min="15620" max="15620" width="27.42578125" style="3" bestFit="1" customWidth="1"/>
    <col min="15621" max="15621" width="13.5703125" style="3" bestFit="1" customWidth="1"/>
    <col min="15622" max="15622" width="10.28515625" style="3" bestFit="1" customWidth="1"/>
    <col min="15623" max="15623" width="18.140625" style="3" bestFit="1" customWidth="1"/>
    <col min="15624" max="15872" width="9.140625" style="3"/>
    <col min="15873" max="15873" width="5.42578125" style="3" bestFit="1" customWidth="1"/>
    <col min="15874" max="15874" width="67" style="3" bestFit="1" customWidth="1"/>
    <col min="15875" max="15875" width="13.140625" style="3" bestFit="1" customWidth="1"/>
    <col min="15876" max="15876" width="27.42578125" style="3" bestFit="1" customWidth="1"/>
    <col min="15877" max="15877" width="13.5703125" style="3" bestFit="1" customWidth="1"/>
    <col min="15878" max="15878" width="10.28515625" style="3" bestFit="1" customWidth="1"/>
    <col min="15879" max="15879" width="18.140625" style="3" bestFit="1" customWidth="1"/>
    <col min="15880" max="16128" width="9.140625" style="3"/>
    <col min="16129" max="16129" width="5.42578125" style="3" bestFit="1" customWidth="1"/>
    <col min="16130" max="16130" width="67" style="3" bestFit="1" customWidth="1"/>
    <col min="16131" max="16131" width="13.140625" style="3" bestFit="1" customWidth="1"/>
    <col min="16132" max="16132" width="27.42578125" style="3" bestFit="1" customWidth="1"/>
    <col min="16133" max="16133" width="13.5703125" style="3" bestFit="1" customWidth="1"/>
    <col min="16134" max="16134" width="10.28515625" style="3" bestFit="1" customWidth="1"/>
    <col min="16135" max="16135" width="18.140625" style="3" bestFit="1" customWidth="1"/>
    <col min="16136" max="16384" width="9.140625" style="3"/>
  </cols>
  <sheetData>
    <row r="1" spans="1:9">
      <c r="A1" s="1" t="s">
        <v>0</v>
      </c>
      <c r="B1" s="263" t="s">
        <v>414</v>
      </c>
      <c r="C1" s="263"/>
      <c r="D1" s="263"/>
      <c r="E1" s="263"/>
    </row>
    <row r="2" spans="1:9" ht="13.5" thickBot="1"/>
    <row r="3" spans="1:9" ht="15">
      <c r="B3" s="69" t="s">
        <v>2508</v>
      </c>
      <c r="C3" s="282"/>
    </row>
    <row r="4" spans="1:9" ht="45">
      <c r="B4" s="71" t="s">
        <v>2509</v>
      </c>
      <c r="C4" s="283"/>
    </row>
    <row r="5" spans="1:9" ht="15">
      <c r="B5" s="71" t="s">
        <v>2381</v>
      </c>
      <c r="C5" s="283"/>
    </row>
    <row r="6" spans="1:9" ht="30.75" thickBot="1">
      <c r="B6" s="72" t="s">
        <v>2510</v>
      </c>
      <c r="C6" s="284"/>
    </row>
    <row r="8" spans="1:9">
      <c r="B8" s="3" t="s">
        <v>2</v>
      </c>
    </row>
    <row r="10" spans="1:9">
      <c r="B10" s="5" t="s">
        <v>3</v>
      </c>
      <c r="C10" s="15" t="s">
        <v>4</v>
      </c>
      <c r="D10" s="5" t="s">
        <v>5</v>
      </c>
      <c r="E10" s="5" t="s">
        <v>6</v>
      </c>
      <c r="F10" s="7" t="s">
        <v>7</v>
      </c>
      <c r="G10" s="7" t="s">
        <v>8</v>
      </c>
      <c r="H10" s="7" t="s">
        <v>9</v>
      </c>
      <c r="I10" s="8" t="s">
        <v>10</v>
      </c>
    </row>
    <row r="11" spans="1:9">
      <c r="B11" s="8" t="s">
        <v>11</v>
      </c>
    </row>
    <row r="12" spans="1:9">
      <c r="B12" s="8" t="s">
        <v>12</v>
      </c>
    </row>
    <row r="13" spans="1:9">
      <c r="B13" s="3" t="s">
        <v>1572</v>
      </c>
      <c r="C13" s="14" t="s">
        <v>13</v>
      </c>
      <c r="D13" s="3" t="s">
        <v>14</v>
      </c>
      <c r="E13" s="3" t="s">
        <v>15</v>
      </c>
      <c r="F13" s="2">
        <v>277000</v>
      </c>
      <c r="G13" s="2">
        <v>1655.77</v>
      </c>
      <c r="H13" s="2">
        <v>7.38</v>
      </c>
    </row>
    <row r="14" spans="1:9">
      <c r="B14" s="3" t="s">
        <v>1573</v>
      </c>
      <c r="C14" s="14" t="s">
        <v>13</v>
      </c>
      <c r="D14" s="3" t="s">
        <v>16</v>
      </c>
      <c r="E14" s="3" t="s">
        <v>17</v>
      </c>
      <c r="F14" s="2">
        <v>78000</v>
      </c>
      <c r="G14" s="2">
        <v>1626.92</v>
      </c>
      <c r="H14" s="2">
        <v>7.25</v>
      </c>
    </row>
    <row r="15" spans="1:9">
      <c r="B15" s="3" t="s">
        <v>261</v>
      </c>
      <c r="C15" s="14" t="s">
        <v>13</v>
      </c>
      <c r="D15" s="3" t="s">
        <v>14</v>
      </c>
      <c r="E15" s="3" t="s">
        <v>18</v>
      </c>
      <c r="F15" s="2">
        <v>102200</v>
      </c>
      <c r="G15" s="2">
        <v>1568.16</v>
      </c>
      <c r="H15" s="2">
        <v>6.99</v>
      </c>
    </row>
    <row r="16" spans="1:9">
      <c r="B16" s="3" t="s">
        <v>1571</v>
      </c>
      <c r="C16" s="14" t="s">
        <v>13</v>
      </c>
      <c r="D16" s="3" t="s">
        <v>21</v>
      </c>
      <c r="E16" s="3" t="s">
        <v>23</v>
      </c>
      <c r="F16" s="2">
        <v>87500</v>
      </c>
      <c r="G16" s="2">
        <v>1096.6400000000001</v>
      </c>
      <c r="H16" s="2">
        <v>4.8899999999999997</v>
      </c>
    </row>
    <row r="17" spans="2:8">
      <c r="B17" s="3" t="s">
        <v>1562</v>
      </c>
      <c r="C17" s="14" t="s">
        <v>13</v>
      </c>
      <c r="D17" s="3" t="s">
        <v>21</v>
      </c>
      <c r="E17" s="3" t="s">
        <v>22</v>
      </c>
      <c r="F17" s="2">
        <v>32000</v>
      </c>
      <c r="G17" s="2">
        <v>926.18</v>
      </c>
      <c r="H17" s="2">
        <v>4.13</v>
      </c>
    </row>
    <row r="18" spans="2:8">
      <c r="B18" s="3" t="s">
        <v>2089</v>
      </c>
      <c r="C18" s="14" t="s">
        <v>13</v>
      </c>
      <c r="D18" s="3" t="s">
        <v>14</v>
      </c>
      <c r="E18" s="3" t="s">
        <v>35</v>
      </c>
      <c r="F18" s="2">
        <v>43600</v>
      </c>
      <c r="G18" s="2">
        <v>776.23</v>
      </c>
      <c r="H18" s="2">
        <v>3.46</v>
      </c>
    </row>
    <row r="19" spans="2:8">
      <c r="B19" s="3" t="s">
        <v>2015</v>
      </c>
      <c r="C19" s="14" t="s">
        <v>13</v>
      </c>
      <c r="D19" s="3" t="s">
        <v>26</v>
      </c>
      <c r="E19" s="3" t="s">
        <v>27</v>
      </c>
      <c r="F19" s="2">
        <v>26800</v>
      </c>
      <c r="G19" s="2">
        <v>680.56</v>
      </c>
      <c r="H19" s="2">
        <v>3.03</v>
      </c>
    </row>
    <row r="20" spans="2:8">
      <c r="B20" s="3" t="s">
        <v>1545</v>
      </c>
      <c r="C20" s="14" t="s">
        <v>13</v>
      </c>
      <c r="D20" s="3" t="s">
        <v>24</v>
      </c>
      <c r="E20" s="3" t="s">
        <v>25</v>
      </c>
      <c r="F20" s="2">
        <v>111500</v>
      </c>
      <c r="G20" s="2">
        <v>620.27</v>
      </c>
      <c r="H20" s="2">
        <v>2.76</v>
      </c>
    </row>
    <row r="21" spans="2:8">
      <c r="B21" s="3" t="s">
        <v>1546</v>
      </c>
      <c r="C21" s="14" t="s">
        <v>13</v>
      </c>
      <c r="D21" s="3" t="s">
        <v>54</v>
      </c>
      <c r="E21" s="3" t="s">
        <v>346</v>
      </c>
      <c r="F21" s="2">
        <v>720</v>
      </c>
      <c r="G21" s="2">
        <v>608.39</v>
      </c>
      <c r="H21" s="2">
        <v>2.71</v>
      </c>
    </row>
    <row r="22" spans="2:8">
      <c r="B22" s="3" t="s">
        <v>1570</v>
      </c>
      <c r="C22" s="14" t="s">
        <v>13</v>
      </c>
      <c r="D22" s="3" t="s">
        <v>14</v>
      </c>
      <c r="E22" s="3" t="s">
        <v>184</v>
      </c>
      <c r="F22" s="2">
        <v>74000</v>
      </c>
      <c r="G22" s="2">
        <v>536.35</v>
      </c>
      <c r="H22" s="2">
        <v>2.39</v>
      </c>
    </row>
    <row r="23" spans="2:8">
      <c r="B23" s="3" t="s">
        <v>1554</v>
      </c>
      <c r="C23" s="14" t="s">
        <v>13</v>
      </c>
      <c r="D23" s="3" t="s">
        <v>215</v>
      </c>
      <c r="E23" s="3" t="s">
        <v>275</v>
      </c>
      <c r="F23" s="2">
        <v>37000</v>
      </c>
      <c r="G23" s="2">
        <v>520.54999999999995</v>
      </c>
      <c r="H23" s="2">
        <v>2.3199999999999998</v>
      </c>
    </row>
    <row r="24" spans="2:8">
      <c r="B24" s="3" t="s">
        <v>1569</v>
      </c>
      <c r="C24" s="14" t="s">
        <v>13</v>
      </c>
      <c r="D24" s="3" t="s">
        <v>28</v>
      </c>
      <c r="E24" s="3" t="s">
        <v>34</v>
      </c>
      <c r="F24" s="2">
        <v>250000</v>
      </c>
      <c r="G24" s="2">
        <v>509.63</v>
      </c>
      <c r="H24" s="2">
        <v>2.27</v>
      </c>
    </row>
    <row r="25" spans="2:8">
      <c r="B25" s="3" t="s">
        <v>1561</v>
      </c>
      <c r="C25" s="14" t="s">
        <v>13</v>
      </c>
      <c r="D25" s="3" t="s">
        <v>28</v>
      </c>
      <c r="E25" s="3" t="s">
        <v>36</v>
      </c>
      <c r="F25" s="2">
        <v>22300</v>
      </c>
      <c r="G25" s="2">
        <v>475.45</v>
      </c>
      <c r="H25" s="2">
        <v>2.12</v>
      </c>
    </row>
    <row r="26" spans="2:8">
      <c r="B26" s="3" t="s">
        <v>2032</v>
      </c>
      <c r="C26" s="14" t="s">
        <v>13</v>
      </c>
      <c r="D26" s="3" t="s">
        <v>43</v>
      </c>
      <c r="E26" s="3" t="s">
        <v>287</v>
      </c>
      <c r="F26" s="2">
        <v>109200</v>
      </c>
      <c r="G26" s="2">
        <v>475.24</v>
      </c>
      <c r="H26" s="2">
        <v>2.12</v>
      </c>
    </row>
    <row r="27" spans="2:8">
      <c r="B27" s="3" t="s">
        <v>2220</v>
      </c>
      <c r="C27" s="14" t="s">
        <v>13</v>
      </c>
      <c r="D27" s="3" t="s">
        <v>21</v>
      </c>
      <c r="E27" s="3" t="s">
        <v>199</v>
      </c>
      <c r="F27" s="2">
        <v>25700</v>
      </c>
      <c r="G27" s="2">
        <v>425.73</v>
      </c>
      <c r="H27" s="2">
        <v>1.9</v>
      </c>
    </row>
    <row r="28" spans="2:8">
      <c r="B28" s="3" t="s">
        <v>1563</v>
      </c>
      <c r="C28" s="14" t="s">
        <v>13</v>
      </c>
      <c r="D28" s="3" t="s">
        <v>43</v>
      </c>
      <c r="E28" s="3" t="s">
        <v>185</v>
      </c>
      <c r="F28" s="2">
        <v>9600</v>
      </c>
      <c r="G28" s="2">
        <v>424.95</v>
      </c>
      <c r="H28" s="2">
        <v>1.89</v>
      </c>
    </row>
    <row r="29" spans="2:8">
      <c r="B29" s="3" t="s">
        <v>2264</v>
      </c>
      <c r="C29" s="14" t="s">
        <v>13</v>
      </c>
      <c r="D29" s="3" t="s">
        <v>21</v>
      </c>
      <c r="E29" s="3" t="s">
        <v>415</v>
      </c>
      <c r="F29" s="2">
        <v>100000</v>
      </c>
      <c r="G29" s="2">
        <v>410.3</v>
      </c>
      <c r="H29" s="2">
        <v>1.83</v>
      </c>
    </row>
    <row r="30" spans="2:8">
      <c r="B30" s="3" t="s">
        <v>2268</v>
      </c>
      <c r="C30" s="14" t="s">
        <v>13</v>
      </c>
      <c r="D30" s="3" t="s">
        <v>30</v>
      </c>
      <c r="E30" s="3" t="s">
        <v>416</v>
      </c>
      <c r="F30" s="2">
        <v>80000</v>
      </c>
      <c r="G30" s="2">
        <v>395.76</v>
      </c>
      <c r="H30" s="2">
        <v>1.76</v>
      </c>
    </row>
    <row r="31" spans="2:8">
      <c r="B31" s="3" t="s">
        <v>2295</v>
      </c>
      <c r="C31" s="14" t="s">
        <v>13</v>
      </c>
      <c r="D31" s="3" t="s">
        <v>215</v>
      </c>
      <c r="E31" s="3" t="s">
        <v>417</v>
      </c>
      <c r="F31" s="2">
        <v>224000</v>
      </c>
      <c r="G31" s="2">
        <v>391.44</v>
      </c>
      <c r="H31" s="2">
        <v>1.74</v>
      </c>
    </row>
    <row r="32" spans="2:8">
      <c r="B32" s="3" t="s">
        <v>1541</v>
      </c>
      <c r="C32" s="14" t="s">
        <v>13</v>
      </c>
      <c r="D32" s="3" t="s">
        <v>26</v>
      </c>
      <c r="E32" s="3" t="s">
        <v>200</v>
      </c>
      <c r="F32" s="2">
        <v>27000</v>
      </c>
      <c r="G32" s="2">
        <v>385.02</v>
      </c>
      <c r="H32" s="2">
        <v>1.72</v>
      </c>
    </row>
    <row r="33" spans="2:8">
      <c r="B33" s="3" t="s">
        <v>2014</v>
      </c>
      <c r="C33" s="14" t="s">
        <v>13</v>
      </c>
      <c r="D33" s="3" t="s">
        <v>39</v>
      </c>
      <c r="E33" s="3" t="s">
        <v>40</v>
      </c>
      <c r="F33" s="2">
        <v>26000</v>
      </c>
      <c r="G33" s="2">
        <v>375.05</v>
      </c>
      <c r="H33" s="2">
        <v>1.67</v>
      </c>
    </row>
    <row r="34" spans="2:8">
      <c r="B34" s="3" t="s">
        <v>2215</v>
      </c>
      <c r="C34" s="14" t="s">
        <v>13</v>
      </c>
      <c r="D34" s="3" t="s">
        <v>215</v>
      </c>
      <c r="E34" s="3" t="s">
        <v>418</v>
      </c>
      <c r="F34" s="2">
        <v>11500</v>
      </c>
      <c r="G34" s="2">
        <v>371.76</v>
      </c>
      <c r="H34" s="2">
        <v>1.66</v>
      </c>
    </row>
    <row r="35" spans="2:8">
      <c r="B35" s="3" t="s">
        <v>2313</v>
      </c>
      <c r="C35" s="14" t="s">
        <v>13</v>
      </c>
      <c r="D35" s="3" t="s">
        <v>14</v>
      </c>
      <c r="E35" s="3" t="s">
        <v>419</v>
      </c>
      <c r="F35" s="2">
        <v>605000</v>
      </c>
      <c r="G35" s="2">
        <v>360.88</v>
      </c>
      <c r="H35" s="2">
        <v>1.61</v>
      </c>
    </row>
    <row r="36" spans="2:8">
      <c r="B36" s="3" t="s">
        <v>1539</v>
      </c>
      <c r="C36" s="14" t="s">
        <v>13</v>
      </c>
      <c r="D36" s="3" t="s">
        <v>41</v>
      </c>
      <c r="E36" s="3" t="s">
        <v>42</v>
      </c>
      <c r="F36" s="2">
        <v>5900</v>
      </c>
      <c r="G36" s="2">
        <v>360.79</v>
      </c>
      <c r="H36" s="2">
        <v>1.61</v>
      </c>
    </row>
    <row r="37" spans="2:8">
      <c r="B37" s="3" t="s">
        <v>1540</v>
      </c>
      <c r="C37" s="14" t="s">
        <v>13</v>
      </c>
      <c r="D37" s="3" t="s">
        <v>43</v>
      </c>
      <c r="E37" s="3" t="s">
        <v>213</v>
      </c>
      <c r="F37" s="2">
        <v>10400</v>
      </c>
      <c r="G37" s="2">
        <v>349.76</v>
      </c>
      <c r="H37" s="2">
        <v>1.56</v>
      </c>
    </row>
    <row r="38" spans="2:8">
      <c r="B38" s="3" t="s">
        <v>1526</v>
      </c>
      <c r="C38" s="14" t="s">
        <v>13</v>
      </c>
      <c r="D38" s="3" t="s">
        <v>21</v>
      </c>
      <c r="E38" s="3" t="s">
        <v>319</v>
      </c>
      <c r="F38" s="2">
        <v>21500</v>
      </c>
      <c r="G38" s="2">
        <v>343.95</v>
      </c>
      <c r="H38" s="2">
        <v>1.53</v>
      </c>
    </row>
    <row r="39" spans="2:8">
      <c r="B39" s="3" t="s">
        <v>2317</v>
      </c>
      <c r="C39" s="14" t="s">
        <v>13</v>
      </c>
      <c r="D39" s="3" t="s">
        <v>21</v>
      </c>
      <c r="E39" s="3" t="s">
        <v>420</v>
      </c>
      <c r="F39" s="2">
        <v>147000</v>
      </c>
      <c r="G39" s="2">
        <v>333.54</v>
      </c>
      <c r="H39" s="2">
        <v>1.49</v>
      </c>
    </row>
    <row r="40" spans="2:8">
      <c r="B40" s="3" t="s">
        <v>2054</v>
      </c>
      <c r="C40" s="14" t="s">
        <v>13</v>
      </c>
      <c r="D40" s="3" t="s">
        <v>30</v>
      </c>
      <c r="E40" s="3" t="s">
        <v>312</v>
      </c>
      <c r="F40" s="2">
        <v>63000</v>
      </c>
      <c r="G40" s="2">
        <v>309.93</v>
      </c>
      <c r="H40" s="2">
        <v>1.38</v>
      </c>
    </row>
    <row r="41" spans="2:8">
      <c r="B41" s="3" t="s">
        <v>2013</v>
      </c>
      <c r="C41" s="14" t="s">
        <v>13</v>
      </c>
      <c r="D41" s="3" t="s">
        <v>43</v>
      </c>
      <c r="E41" s="3" t="s">
        <v>197</v>
      </c>
      <c r="F41" s="2">
        <v>52000</v>
      </c>
      <c r="G41" s="2">
        <v>309.19</v>
      </c>
      <c r="H41" s="2">
        <v>1.38</v>
      </c>
    </row>
    <row r="42" spans="2:8">
      <c r="B42" s="3" t="s">
        <v>1558</v>
      </c>
      <c r="C42" s="14" t="s">
        <v>13</v>
      </c>
      <c r="D42" s="3" t="s">
        <v>26</v>
      </c>
      <c r="E42" s="3" t="s">
        <v>304</v>
      </c>
      <c r="F42" s="2">
        <v>44000</v>
      </c>
      <c r="G42" s="2">
        <v>308.29000000000002</v>
      </c>
      <c r="H42" s="2">
        <v>1.37</v>
      </c>
    </row>
    <row r="43" spans="2:8">
      <c r="B43" s="3" t="s">
        <v>1557</v>
      </c>
      <c r="C43" s="14" t="s">
        <v>13</v>
      </c>
      <c r="D43" s="3" t="s">
        <v>28</v>
      </c>
      <c r="E43" s="3" t="s">
        <v>201</v>
      </c>
      <c r="F43" s="2">
        <v>50000</v>
      </c>
      <c r="G43" s="2">
        <v>304.58</v>
      </c>
      <c r="H43" s="2">
        <v>1.36</v>
      </c>
    </row>
    <row r="44" spans="2:8">
      <c r="B44" s="3" t="s">
        <v>1538</v>
      </c>
      <c r="C44" s="14" t="s">
        <v>13</v>
      </c>
      <c r="D44" s="3" t="s">
        <v>62</v>
      </c>
      <c r="E44" s="3" t="s">
        <v>196</v>
      </c>
      <c r="F44" s="2">
        <v>5900</v>
      </c>
      <c r="G44" s="2">
        <v>303.39</v>
      </c>
      <c r="H44" s="2">
        <v>1.35</v>
      </c>
    </row>
    <row r="45" spans="2:8">
      <c r="B45" s="3" t="s">
        <v>2334</v>
      </c>
      <c r="C45" s="14" t="s">
        <v>13</v>
      </c>
      <c r="D45" s="3" t="s">
        <v>32</v>
      </c>
      <c r="E45" s="3" t="s">
        <v>421</v>
      </c>
      <c r="F45" s="2">
        <v>22000</v>
      </c>
      <c r="G45" s="2">
        <v>301.10000000000002</v>
      </c>
      <c r="H45" s="2">
        <v>1.34</v>
      </c>
    </row>
    <row r="46" spans="2:8">
      <c r="B46" s="3" t="s">
        <v>1532</v>
      </c>
      <c r="C46" s="14" t="s">
        <v>13</v>
      </c>
      <c r="D46" s="3" t="s">
        <v>41</v>
      </c>
      <c r="E46" s="3" t="s">
        <v>59</v>
      </c>
      <c r="F46" s="2">
        <v>17000</v>
      </c>
      <c r="G46" s="2">
        <v>294.64</v>
      </c>
      <c r="H46" s="2">
        <v>1.31</v>
      </c>
    </row>
    <row r="47" spans="2:8">
      <c r="B47" s="3" t="s">
        <v>2252</v>
      </c>
      <c r="C47" s="14" t="s">
        <v>13</v>
      </c>
      <c r="D47" s="3" t="s">
        <v>49</v>
      </c>
      <c r="E47" s="3" t="s">
        <v>58</v>
      </c>
      <c r="F47" s="2">
        <v>290000</v>
      </c>
      <c r="G47" s="2">
        <v>286.81</v>
      </c>
      <c r="H47" s="2">
        <v>1.28</v>
      </c>
    </row>
    <row r="48" spans="2:8">
      <c r="B48" s="3" t="s">
        <v>2315</v>
      </c>
      <c r="C48" s="14" t="s">
        <v>13</v>
      </c>
      <c r="D48" s="3" t="s">
        <v>14</v>
      </c>
      <c r="E48" s="3" t="s">
        <v>422</v>
      </c>
      <c r="F48" s="2">
        <v>240000</v>
      </c>
      <c r="G48" s="2">
        <v>279.36</v>
      </c>
      <c r="H48" s="2">
        <v>1.25</v>
      </c>
    </row>
    <row r="49" spans="2:8">
      <c r="B49" s="3" t="s">
        <v>2267</v>
      </c>
      <c r="C49" s="14" t="s">
        <v>13</v>
      </c>
      <c r="D49" s="3" t="s">
        <v>47</v>
      </c>
      <c r="E49" s="3" t="s">
        <v>423</v>
      </c>
      <c r="F49" s="2">
        <v>31000</v>
      </c>
      <c r="G49" s="2">
        <v>270.06</v>
      </c>
      <c r="H49" s="2">
        <v>1.2</v>
      </c>
    </row>
    <row r="50" spans="2:8">
      <c r="B50" s="3" t="s">
        <v>2340</v>
      </c>
      <c r="C50" s="14" t="s">
        <v>13</v>
      </c>
      <c r="D50" s="3" t="s">
        <v>424</v>
      </c>
      <c r="E50" s="3" t="s">
        <v>425</v>
      </c>
      <c r="F50" s="2">
        <v>54000</v>
      </c>
      <c r="G50" s="2">
        <v>259.95999999999998</v>
      </c>
      <c r="H50" s="2">
        <v>1.1599999999999999</v>
      </c>
    </row>
    <row r="51" spans="2:8">
      <c r="B51" s="3" t="s">
        <v>1544</v>
      </c>
      <c r="C51" s="14" t="s">
        <v>13</v>
      </c>
      <c r="D51" s="3" t="s">
        <v>26</v>
      </c>
      <c r="E51" s="3" t="s">
        <v>322</v>
      </c>
      <c r="F51" s="2">
        <v>19400</v>
      </c>
      <c r="G51" s="2">
        <v>252.14</v>
      </c>
      <c r="H51" s="2">
        <v>1.1200000000000001</v>
      </c>
    </row>
    <row r="52" spans="2:8">
      <c r="B52" s="3" t="s">
        <v>2344</v>
      </c>
      <c r="C52" s="14" t="s">
        <v>13</v>
      </c>
      <c r="D52" s="3" t="s">
        <v>218</v>
      </c>
      <c r="E52" s="3" t="s">
        <v>426</v>
      </c>
      <c r="F52" s="2">
        <v>8200</v>
      </c>
      <c r="G52" s="2">
        <v>245.52</v>
      </c>
      <c r="H52" s="2">
        <v>1.0900000000000001</v>
      </c>
    </row>
    <row r="53" spans="2:8">
      <c r="B53" s="3" t="s">
        <v>2093</v>
      </c>
      <c r="C53" s="14" t="s">
        <v>13</v>
      </c>
      <c r="D53" s="3" t="s">
        <v>43</v>
      </c>
      <c r="E53" s="3" t="s">
        <v>350</v>
      </c>
      <c r="F53" s="2">
        <v>9000</v>
      </c>
      <c r="G53" s="2">
        <v>244.98</v>
      </c>
      <c r="H53" s="2">
        <v>1.0900000000000001</v>
      </c>
    </row>
    <row r="54" spans="2:8">
      <c r="B54" s="3" t="s">
        <v>1556</v>
      </c>
      <c r="C54" s="14" t="s">
        <v>13</v>
      </c>
      <c r="D54" s="3" t="s">
        <v>206</v>
      </c>
      <c r="E54" s="3" t="s">
        <v>207</v>
      </c>
      <c r="F54" s="2">
        <v>1000</v>
      </c>
      <c r="G54" s="2">
        <v>228.33</v>
      </c>
      <c r="H54" s="2">
        <v>1.02</v>
      </c>
    </row>
    <row r="55" spans="2:8">
      <c r="B55" s="3" t="s">
        <v>2027</v>
      </c>
      <c r="C55" s="14" t="s">
        <v>13</v>
      </c>
      <c r="D55" s="3" t="s">
        <v>28</v>
      </c>
      <c r="E55" s="3" t="s">
        <v>283</v>
      </c>
      <c r="F55" s="2">
        <v>42000</v>
      </c>
      <c r="G55" s="2">
        <v>224.74</v>
      </c>
      <c r="H55" s="2">
        <v>1</v>
      </c>
    </row>
    <row r="56" spans="2:8">
      <c r="B56" s="3" t="s">
        <v>2073</v>
      </c>
      <c r="C56" s="14" t="s">
        <v>13</v>
      </c>
      <c r="D56" s="3" t="s">
        <v>28</v>
      </c>
      <c r="E56" s="3" t="s">
        <v>212</v>
      </c>
      <c r="F56" s="2">
        <v>55000</v>
      </c>
      <c r="G56" s="2">
        <v>218.65</v>
      </c>
      <c r="H56" s="2">
        <v>0.97</v>
      </c>
    </row>
    <row r="57" spans="2:8">
      <c r="B57" s="8" t="s">
        <v>64</v>
      </c>
      <c r="C57" s="16"/>
      <c r="D57" s="8"/>
      <c r="E57" s="8"/>
      <c r="F57" s="10"/>
      <c r="G57" s="10">
        <f>SUM(G10:G56)</f>
        <v>21646.940000000006</v>
      </c>
      <c r="H57" s="10">
        <f>SUM(H10:H56)</f>
        <v>96.46</v>
      </c>
    </row>
    <row r="58" spans="2:8">
      <c r="B58" s="8" t="s">
        <v>427</v>
      </c>
      <c r="C58" s="16"/>
      <c r="D58" s="8"/>
      <c r="E58" s="8"/>
      <c r="F58" s="10"/>
      <c r="G58" s="10">
        <v>790.99</v>
      </c>
      <c r="H58" s="10">
        <v>3.52</v>
      </c>
    </row>
    <row r="59" spans="2:8">
      <c r="B59" s="8" t="s">
        <v>153</v>
      </c>
      <c r="C59" s="16"/>
      <c r="D59" s="8"/>
      <c r="E59" s="8"/>
      <c r="F59" s="10"/>
      <c r="G59" s="10">
        <v>22437.93</v>
      </c>
      <c r="H59" s="10">
        <v>100</v>
      </c>
    </row>
    <row r="60" spans="2:8">
      <c r="B60" s="8" t="s">
        <v>154</v>
      </c>
      <c r="C60" s="16"/>
      <c r="D60" s="8"/>
      <c r="E60" s="8"/>
      <c r="F60" s="10"/>
      <c r="G60" s="10">
        <v>-0.63500349999799255</v>
      </c>
      <c r="H60" s="10">
        <v>0</v>
      </c>
    </row>
    <row r="61" spans="2:8">
      <c r="B61" s="8" t="s">
        <v>155</v>
      </c>
      <c r="C61" s="16"/>
      <c r="D61" s="8"/>
      <c r="E61" s="8"/>
      <c r="F61" s="10"/>
      <c r="G61" s="10">
        <v>22437.294996500001</v>
      </c>
      <c r="H61" s="10">
        <v>100</v>
      </c>
    </row>
    <row r="62" spans="2:8">
      <c r="B62" s="3" t="s">
        <v>156</v>
      </c>
    </row>
    <row r="63" spans="2:8">
      <c r="B63" s="3" t="s">
        <v>157</v>
      </c>
    </row>
    <row r="65" spans="2:3" ht="25.5">
      <c r="B65" s="11" t="s">
        <v>158</v>
      </c>
      <c r="C65" s="14" t="s">
        <v>159</v>
      </c>
    </row>
    <row r="66" spans="2:3">
      <c r="B66" s="8"/>
    </row>
    <row r="67" spans="2:3">
      <c r="B67" s="8" t="s">
        <v>160</v>
      </c>
    </row>
    <row r="68" spans="2:3">
      <c r="B68" s="8" t="s">
        <v>161</v>
      </c>
    </row>
    <row r="69" spans="2:3">
      <c r="B69" s="8" t="s">
        <v>162</v>
      </c>
    </row>
    <row r="70" spans="2:3">
      <c r="B70" s="8" t="s">
        <v>428</v>
      </c>
      <c r="C70" s="16"/>
    </row>
    <row r="71" spans="2:3">
      <c r="B71" s="8" t="s">
        <v>429</v>
      </c>
      <c r="C71" s="16"/>
    </row>
    <row r="72" spans="2:3">
      <c r="B72" s="8" t="s">
        <v>430</v>
      </c>
      <c r="C72" s="16"/>
    </row>
    <row r="73" spans="2:3">
      <c r="B73" s="8" t="s">
        <v>431</v>
      </c>
      <c r="C73" s="16"/>
    </row>
    <row r="74" spans="2:3">
      <c r="B74" s="8" t="s">
        <v>2365</v>
      </c>
      <c r="C74" s="16"/>
    </row>
    <row r="75" spans="2:3">
      <c r="B75" s="8" t="s">
        <v>175</v>
      </c>
    </row>
    <row r="76" spans="2:3">
      <c r="B76" s="8" t="s">
        <v>176</v>
      </c>
    </row>
  </sheetData>
  <mergeCells count="2">
    <mergeCell ref="B1:E1"/>
    <mergeCell ref="C3:C6"/>
  </mergeCells>
  <hyperlinks>
    <hyperlink ref="A1" location="Index!A1" display="Index" xr:uid="{4BE42B6A-F32E-4380-92A5-5C4F7DBF130C}"/>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A7A25-FA74-489B-AE34-ABE7B0EAD14F}">
  <dimension ref="A1:I65"/>
  <sheetViews>
    <sheetView workbookViewId="0">
      <selection activeCell="B1" sqref="B1:E1"/>
    </sheetView>
  </sheetViews>
  <sheetFormatPr defaultRowHeight="12.75"/>
  <cols>
    <col min="1" max="1" width="5.42578125" style="3" bestFit="1" customWidth="1"/>
    <col min="2" max="2" width="67" style="3" bestFit="1" customWidth="1"/>
    <col min="3" max="3" width="19.140625" style="14" customWidth="1"/>
    <col min="4" max="4" width="27.7109375" style="3" bestFit="1" customWidth="1"/>
    <col min="5" max="5" width="13.5703125" style="3" bestFit="1" customWidth="1"/>
    <col min="6" max="6" width="10.5703125" style="2" bestFit="1" customWidth="1"/>
    <col min="7" max="7" width="18.140625" style="2" bestFit="1" customWidth="1"/>
    <col min="8" max="8" width="9.140625" style="2" bestFit="1"/>
    <col min="9" max="256" width="9.140625" style="3"/>
    <col min="257" max="257" width="5.42578125" style="3" bestFit="1" customWidth="1"/>
    <col min="258" max="258" width="67" style="3" bestFit="1" customWidth="1"/>
    <col min="259" max="259" width="13.140625" style="3" bestFit="1" customWidth="1"/>
    <col min="260" max="260" width="27.7109375" style="3" bestFit="1" customWidth="1"/>
    <col min="261" max="261" width="13.5703125" style="3" bestFit="1" customWidth="1"/>
    <col min="262" max="262" width="10.5703125" style="3" bestFit="1" customWidth="1"/>
    <col min="263" max="263" width="18.140625" style="3" bestFit="1" customWidth="1"/>
    <col min="264" max="512" width="9.140625" style="3"/>
    <col min="513" max="513" width="5.42578125" style="3" bestFit="1" customWidth="1"/>
    <col min="514" max="514" width="67" style="3" bestFit="1" customWidth="1"/>
    <col min="515" max="515" width="13.140625" style="3" bestFit="1" customWidth="1"/>
    <col min="516" max="516" width="27.7109375" style="3" bestFit="1" customWidth="1"/>
    <col min="517" max="517" width="13.5703125" style="3" bestFit="1" customWidth="1"/>
    <col min="518" max="518" width="10.5703125" style="3" bestFit="1" customWidth="1"/>
    <col min="519" max="519" width="18.140625" style="3" bestFit="1" customWidth="1"/>
    <col min="520" max="768" width="9.140625" style="3"/>
    <col min="769" max="769" width="5.42578125" style="3" bestFit="1" customWidth="1"/>
    <col min="770" max="770" width="67" style="3" bestFit="1" customWidth="1"/>
    <col min="771" max="771" width="13.140625" style="3" bestFit="1" customWidth="1"/>
    <col min="772" max="772" width="27.7109375" style="3" bestFit="1" customWidth="1"/>
    <col min="773" max="773" width="13.5703125" style="3" bestFit="1" customWidth="1"/>
    <col min="774" max="774" width="10.5703125" style="3" bestFit="1" customWidth="1"/>
    <col min="775" max="775" width="18.140625" style="3" bestFit="1" customWidth="1"/>
    <col min="776" max="1024" width="9.140625" style="3"/>
    <col min="1025" max="1025" width="5.42578125" style="3" bestFit="1" customWidth="1"/>
    <col min="1026" max="1026" width="67" style="3" bestFit="1" customWidth="1"/>
    <col min="1027" max="1027" width="13.140625" style="3" bestFit="1" customWidth="1"/>
    <col min="1028" max="1028" width="27.7109375" style="3" bestFit="1" customWidth="1"/>
    <col min="1029" max="1029" width="13.5703125" style="3" bestFit="1" customWidth="1"/>
    <col min="1030" max="1030" width="10.5703125" style="3" bestFit="1" customWidth="1"/>
    <col min="1031" max="1031" width="18.140625" style="3" bestFit="1" customWidth="1"/>
    <col min="1032" max="1280" width="9.140625" style="3"/>
    <col min="1281" max="1281" width="5.42578125" style="3" bestFit="1" customWidth="1"/>
    <col min="1282" max="1282" width="67" style="3" bestFit="1" customWidth="1"/>
    <col min="1283" max="1283" width="13.140625" style="3" bestFit="1" customWidth="1"/>
    <col min="1284" max="1284" width="27.7109375" style="3" bestFit="1" customWidth="1"/>
    <col min="1285" max="1285" width="13.5703125" style="3" bestFit="1" customWidth="1"/>
    <col min="1286" max="1286" width="10.5703125" style="3" bestFit="1" customWidth="1"/>
    <col min="1287" max="1287" width="18.140625" style="3" bestFit="1" customWidth="1"/>
    <col min="1288" max="1536" width="9.140625" style="3"/>
    <col min="1537" max="1537" width="5.42578125" style="3" bestFit="1" customWidth="1"/>
    <col min="1538" max="1538" width="67" style="3" bestFit="1" customWidth="1"/>
    <col min="1539" max="1539" width="13.140625" style="3" bestFit="1" customWidth="1"/>
    <col min="1540" max="1540" width="27.7109375" style="3" bestFit="1" customWidth="1"/>
    <col min="1541" max="1541" width="13.5703125" style="3" bestFit="1" customWidth="1"/>
    <col min="1542" max="1542" width="10.5703125" style="3" bestFit="1" customWidth="1"/>
    <col min="1543" max="1543" width="18.140625" style="3" bestFit="1" customWidth="1"/>
    <col min="1544" max="1792" width="9.140625" style="3"/>
    <col min="1793" max="1793" width="5.42578125" style="3" bestFit="1" customWidth="1"/>
    <col min="1794" max="1794" width="67" style="3" bestFit="1" customWidth="1"/>
    <col min="1795" max="1795" width="13.140625" style="3" bestFit="1" customWidth="1"/>
    <col min="1796" max="1796" width="27.7109375" style="3" bestFit="1" customWidth="1"/>
    <col min="1797" max="1797" width="13.5703125" style="3" bestFit="1" customWidth="1"/>
    <col min="1798" max="1798" width="10.5703125" style="3" bestFit="1" customWidth="1"/>
    <col min="1799" max="1799" width="18.140625" style="3" bestFit="1" customWidth="1"/>
    <col min="1800" max="2048" width="9.140625" style="3"/>
    <col min="2049" max="2049" width="5.42578125" style="3" bestFit="1" customWidth="1"/>
    <col min="2050" max="2050" width="67" style="3" bestFit="1" customWidth="1"/>
    <col min="2051" max="2051" width="13.140625" style="3" bestFit="1" customWidth="1"/>
    <col min="2052" max="2052" width="27.7109375" style="3" bestFit="1" customWidth="1"/>
    <col min="2053" max="2053" width="13.5703125" style="3" bestFit="1" customWidth="1"/>
    <col min="2054" max="2054" width="10.5703125" style="3" bestFit="1" customWidth="1"/>
    <col min="2055" max="2055" width="18.140625" style="3" bestFit="1" customWidth="1"/>
    <col min="2056" max="2304" width="9.140625" style="3"/>
    <col min="2305" max="2305" width="5.42578125" style="3" bestFit="1" customWidth="1"/>
    <col min="2306" max="2306" width="67" style="3" bestFit="1" customWidth="1"/>
    <col min="2307" max="2307" width="13.140625" style="3" bestFit="1" customWidth="1"/>
    <col min="2308" max="2308" width="27.7109375" style="3" bestFit="1" customWidth="1"/>
    <col min="2309" max="2309" width="13.5703125" style="3" bestFit="1" customWidth="1"/>
    <col min="2310" max="2310" width="10.5703125" style="3" bestFit="1" customWidth="1"/>
    <col min="2311" max="2311" width="18.140625" style="3" bestFit="1" customWidth="1"/>
    <col min="2312" max="2560" width="9.140625" style="3"/>
    <col min="2561" max="2561" width="5.42578125" style="3" bestFit="1" customWidth="1"/>
    <col min="2562" max="2562" width="67" style="3" bestFit="1" customWidth="1"/>
    <col min="2563" max="2563" width="13.140625" style="3" bestFit="1" customWidth="1"/>
    <col min="2564" max="2564" width="27.7109375" style="3" bestFit="1" customWidth="1"/>
    <col min="2565" max="2565" width="13.5703125" style="3" bestFit="1" customWidth="1"/>
    <col min="2566" max="2566" width="10.5703125" style="3" bestFit="1" customWidth="1"/>
    <col min="2567" max="2567" width="18.140625" style="3" bestFit="1" customWidth="1"/>
    <col min="2568" max="2816" width="9.140625" style="3"/>
    <col min="2817" max="2817" width="5.42578125" style="3" bestFit="1" customWidth="1"/>
    <col min="2818" max="2818" width="67" style="3" bestFit="1" customWidth="1"/>
    <col min="2819" max="2819" width="13.140625" style="3" bestFit="1" customWidth="1"/>
    <col min="2820" max="2820" width="27.7109375" style="3" bestFit="1" customWidth="1"/>
    <col min="2821" max="2821" width="13.5703125" style="3" bestFit="1" customWidth="1"/>
    <col min="2822" max="2822" width="10.5703125" style="3" bestFit="1" customWidth="1"/>
    <col min="2823" max="2823" width="18.140625" style="3" bestFit="1" customWidth="1"/>
    <col min="2824" max="3072" width="9.140625" style="3"/>
    <col min="3073" max="3073" width="5.42578125" style="3" bestFit="1" customWidth="1"/>
    <col min="3074" max="3074" width="67" style="3" bestFit="1" customWidth="1"/>
    <col min="3075" max="3075" width="13.140625" style="3" bestFit="1" customWidth="1"/>
    <col min="3076" max="3076" width="27.7109375" style="3" bestFit="1" customWidth="1"/>
    <col min="3077" max="3077" width="13.5703125" style="3" bestFit="1" customWidth="1"/>
    <col min="3078" max="3078" width="10.5703125" style="3" bestFit="1" customWidth="1"/>
    <col min="3079" max="3079" width="18.140625" style="3" bestFit="1" customWidth="1"/>
    <col min="3080" max="3328" width="9.140625" style="3"/>
    <col min="3329" max="3329" width="5.42578125" style="3" bestFit="1" customWidth="1"/>
    <col min="3330" max="3330" width="67" style="3" bestFit="1" customWidth="1"/>
    <col min="3331" max="3331" width="13.140625" style="3" bestFit="1" customWidth="1"/>
    <col min="3332" max="3332" width="27.7109375" style="3" bestFit="1" customWidth="1"/>
    <col min="3333" max="3333" width="13.5703125" style="3" bestFit="1" customWidth="1"/>
    <col min="3334" max="3334" width="10.5703125" style="3" bestFit="1" customWidth="1"/>
    <col min="3335" max="3335" width="18.140625" style="3" bestFit="1" customWidth="1"/>
    <col min="3336" max="3584" width="9.140625" style="3"/>
    <col min="3585" max="3585" width="5.42578125" style="3" bestFit="1" customWidth="1"/>
    <col min="3586" max="3586" width="67" style="3" bestFit="1" customWidth="1"/>
    <col min="3587" max="3587" width="13.140625" style="3" bestFit="1" customWidth="1"/>
    <col min="3588" max="3588" width="27.7109375" style="3" bestFit="1" customWidth="1"/>
    <col min="3589" max="3589" width="13.5703125" style="3" bestFit="1" customWidth="1"/>
    <col min="3590" max="3590" width="10.5703125" style="3" bestFit="1" customWidth="1"/>
    <col min="3591" max="3591" width="18.140625" style="3" bestFit="1" customWidth="1"/>
    <col min="3592" max="3840" width="9.140625" style="3"/>
    <col min="3841" max="3841" width="5.42578125" style="3" bestFit="1" customWidth="1"/>
    <col min="3842" max="3842" width="67" style="3" bestFit="1" customWidth="1"/>
    <col min="3843" max="3843" width="13.140625" style="3" bestFit="1" customWidth="1"/>
    <col min="3844" max="3844" width="27.7109375" style="3" bestFit="1" customWidth="1"/>
    <col min="3845" max="3845" width="13.5703125" style="3" bestFit="1" customWidth="1"/>
    <col min="3846" max="3846" width="10.5703125" style="3" bestFit="1" customWidth="1"/>
    <col min="3847" max="3847" width="18.140625" style="3" bestFit="1" customWidth="1"/>
    <col min="3848" max="4096" width="9.140625" style="3"/>
    <col min="4097" max="4097" width="5.42578125" style="3" bestFit="1" customWidth="1"/>
    <col min="4098" max="4098" width="67" style="3" bestFit="1" customWidth="1"/>
    <col min="4099" max="4099" width="13.140625" style="3" bestFit="1" customWidth="1"/>
    <col min="4100" max="4100" width="27.7109375" style="3" bestFit="1" customWidth="1"/>
    <col min="4101" max="4101" width="13.5703125" style="3" bestFit="1" customWidth="1"/>
    <col min="4102" max="4102" width="10.5703125" style="3" bestFit="1" customWidth="1"/>
    <col min="4103" max="4103" width="18.140625" style="3" bestFit="1" customWidth="1"/>
    <col min="4104" max="4352" width="9.140625" style="3"/>
    <col min="4353" max="4353" width="5.42578125" style="3" bestFit="1" customWidth="1"/>
    <col min="4354" max="4354" width="67" style="3" bestFit="1" customWidth="1"/>
    <col min="4355" max="4355" width="13.140625" style="3" bestFit="1" customWidth="1"/>
    <col min="4356" max="4356" width="27.7109375" style="3" bestFit="1" customWidth="1"/>
    <col min="4357" max="4357" width="13.5703125" style="3" bestFit="1" customWidth="1"/>
    <col min="4358" max="4358" width="10.5703125" style="3" bestFit="1" customWidth="1"/>
    <col min="4359" max="4359" width="18.140625" style="3" bestFit="1" customWidth="1"/>
    <col min="4360" max="4608" width="9.140625" style="3"/>
    <col min="4609" max="4609" width="5.42578125" style="3" bestFit="1" customWidth="1"/>
    <col min="4610" max="4610" width="67" style="3" bestFit="1" customWidth="1"/>
    <col min="4611" max="4611" width="13.140625" style="3" bestFit="1" customWidth="1"/>
    <col min="4612" max="4612" width="27.7109375" style="3" bestFit="1" customWidth="1"/>
    <col min="4613" max="4613" width="13.5703125" style="3" bestFit="1" customWidth="1"/>
    <col min="4614" max="4614" width="10.5703125" style="3" bestFit="1" customWidth="1"/>
    <col min="4615" max="4615" width="18.140625" style="3" bestFit="1" customWidth="1"/>
    <col min="4616" max="4864" width="9.140625" style="3"/>
    <col min="4865" max="4865" width="5.42578125" style="3" bestFit="1" customWidth="1"/>
    <col min="4866" max="4866" width="67" style="3" bestFit="1" customWidth="1"/>
    <col min="4867" max="4867" width="13.140625" style="3" bestFit="1" customWidth="1"/>
    <col min="4868" max="4868" width="27.7109375" style="3" bestFit="1" customWidth="1"/>
    <col min="4869" max="4869" width="13.5703125" style="3" bestFit="1" customWidth="1"/>
    <col min="4870" max="4870" width="10.5703125" style="3" bestFit="1" customWidth="1"/>
    <col min="4871" max="4871" width="18.140625" style="3" bestFit="1" customWidth="1"/>
    <col min="4872" max="5120" width="9.140625" style="3"/>
    <col min="5121" max="5121" width="5.42578125" style="3" bestFit="1" customWidth="1"/>
    <col min="5122" max="5122" width="67" style="3" bestFit="1" customWidth="1"/>
    <col min="5123" max="5123" width="13.140625" style="3" bestFit="1" customWidth="1"/>
    <col min="5124" max="5124" width="27.7109375" style="3" bestFit="1" customWidth="1"/>
    <col min="5125" max="5125" width="13.5703125" style="3" bestFit="1" customWidth="1"/>
    <col min="5126" max="5126" width="10.5703125" style="3" bestFit="1" customWidth="1"/>
    <col min="5127" max="5127" width="18.140625" style="3" bestFit="1" customWidth="1"/>
    <col min="5128" max="5376" width="9.140625" style="3"/>
    <col min="5377" max="5377" width="5.42578125" style="3" bestFit="1" customWidth="1"/>
    <col min="5378" max="5378" width="67" style="3" bestFit="1" customWidth="1"/>
    <col min="5379" max="5379" width="13.140625" style="3" bestFit="1" customWidth="1"/>
    <col min="5380" max="5380" width="27.7109375" style="3" bestFit="1" customWidth="1"/>
    <col min="5381" max="5381" width="13.5703125" style="3" bestFit="1" customWidth="1"/>
    <col min="5382" max="5382" width="10.5703125" style="3" bestFit="1" customWidth="1"/>
    <col min="5383" max="5383" width="18.140625" style="3" bestFit="1" customWidth="1"/>
    <col min="5384" max="5632" width="9.140625" style="3"/>
    <col min="5633" max="5633" width="5.42578125" style="3" bestFit="1" customWidth="1"/>
    <col min="5634" max="5634" width="67" style="3" bestFit="1" customWidth="1"/>
    <col min="5635" max="5635" width="13.140625" style="3" bestFit="1" customWidth="1"/>
    <col min="5636" max="5636" width="27.7109375" style="3" bestFit="1" customWidth="1"/>
    <col min="5637" max="5637" width="13.5703125" style="3" bestFit="1" customWidth="1"/>
    <col min="5638" max="5638" width="10.5703125" style="3" bestFit="1" customWidth="1"/>
    <col min="5639" max="5639" width="18.140625" style="3" bestFit="1" customWidth="1"/>
    <col min="5640" max="5888" width="9.140625" style="3"/>
    <col min="5889" max="5889" width="5.42578125" style="3" bestFit="1" customWidth="1"/>
    <col min="5890" max="5890" width="67" style="3" bestFit="1" customWidth="1"/>
    <col min="5891" max="5891" width="13.140625" style="3" bestFit="1" customWidth="1"/>
    <col min="5892" max="5892" width="27.7109375" style="3" bestFit="1" customWidth="1"/>
    <col min="5893" max="5893" width="13.5703125" style="3" bestFit="1" customWidth="1"/>
    <col min="5894" max="5894" width="10.5703125" style="3" bestFit="1" customWidth="1"/>
    <col min="5895" max="5895" width="18.140625" style="3" bestFit="1" customWidth="1"/>
    <col min="5896" max="6144" width="9.140625" style="3"/>
    <col min="6145" max="6145" width="5.42578125" style="3" bestFit="1" customWidth="1"/>
    <col min="6146" max="6146" width="67" style="3" bestFit="1" customWidth="1"/>
    <col min="6147" max="6147" width="13.140625" style="3" bestFit="1" customWidth="1"/>
    <col min="6148" max="6148" width="27.7109375" style="3" bestFit="1" customWidth="1"/>
    <col min="6149" max="6149" width="13.5703125" style="3" bestFit="1" customWidth="1"/>
    <col min="6150" max="6150" width="10.5703125" style="3" bestFit="1" customWidth="1"/>
    <col min="6151" max="6151" width="18.140625" style="3" bestFit="1" customWidth="1"/>
    <col min="6152" max="6400" width="9.140625" style="3"/>
    <col min="6401" max="6401" width="5.42578125" style="3" bestFit="1" customWidth="1"/>
    <col min="6402" max="6402" width="67" style="3" bestFit="1" customWidth="1"/>
    <col min="6403" max="6403" width="13.140625" style="3" bestFit="1" customWidth="1"/>
    <col min="6404" max="6404" width="27.7109375" style="3" bestFit="1" customWidth="1"/>
    <col min="6405" max="6405" width="13.5703125" style="3" bestFit="1" customWidth="1"/>
    <col min="6406" max="6406" width="10.5703125" style="3" bestFit="1" customWidth="1"/>
    <col min="6407" max="6407" width="18.140625" style="3" bestFit="1" customWidth="1"/>
    <col min="6408" max="6656" width="9.140625" style="3"/>
    <col min="6657" max="6657" width="5.42578125" style="3" bestFit="1" customWidth="1"/>
    <col min="6658" max="6658" width="67" style="3" bestFit="1" customWidth="1"/>
    <col min="6659" max="6659" width="13.140625" style="3" bestFit="1" customWidth="1"/>
    <col min="6660" max="6660" width="27.7109375" style="3" bestFit="1" customWidth="1"/>
    <col min="6661" max="6661" width="13.5703125" style="3" bestFit="1" customWidth="1"/>
    <col min="6662" max="6662" width="10.5703125" style="3" bestFit="1" customWidth="1"/>
    <col min="6663" max="6663" width="18.140625" style="3" bestFit="1" customWidth="1"/>
    <col min="6664" max="6912" width="9.140625" style="3"/>
    <col min="6913" max="6913" width="5.42578125" style="3" bestFit="1" customWidth="1"/>
    <col min="6914" max="6914" width="67" style="3" bestFit="1" customWidth="1"/>
    <col min="6915" max="6915" width="13.140625" style="3" bestFit="1" customWidth="1"/>
    <col min="6916" max="6916" width="27.7109375" style="3" bestFit="1" customWidth="1"/>
    <col min="6917" max="6917" width="13.5703125" style="3" bestFit="1" customWidth="1"/>
    <col min="6918" max="6918" width="10.5703125" style="3" bestFit="1" customWidth="1"/>
    <col min="6919" max="6919" width="18.140625" style="3" bestFit="1" customWidth="1"/>
    <col min="6920" max="7168" width="9.140625" style="3"/>
    <col min="7169" max="7169" width="5.42578125" style="3" bestFit="1" customWidth="1"/>
    <col min="7170" max="7170" width="67" style="3" bestFit="1" customWidth="1"/>
    <col min="7171" max="7171" width="13.140625" style="3" bestFit="1" customWidth="1"/>
    <col min="7172" max="7172" width="27.7109375" style="3" bestFit="1" customWidth="1"/>
    <col min="7173" max="7173" width="13.5703125" style="3" bestFit="1" customWidth="1"/>
    <col min="7174" max="7174" width="10.5703125" style="3" bestFit="1" customWidth="1"/>
    <col min="7175" max="7175" width="18.140625" style="3" bestFit="1" customWidth="1"/>
    <col min="7176" max="7424" width="9.140625" style="3"/>
    <col min="7425" max="7425" width="5.42578125" style="3" bestFit="1" customWidth="1"/>
    <col min="7426" max="7426" width="67" style="3" bestFit="1" customWidth="1"/>
    <col min="7427" max="7427" width="13.140625" style="3" bestFit="1" customWidth="1"/>
    <col min="7428" max="7428" width="27.7109375" style="3" bestFit="1" customWidth="1"/>
    <col min="7429" max="7429" width="13.5703125" style="3" bestFit="1" customWidth="1"/>
    <col min="7430" max="7430" width="10.5703125" style="3" bestFit="1" customWidth="1"/>
    <col min="7431" max="7431" width="18.140625" style="3" bestFit="1" customWidth="1"/>
    <col min="7432" max="7680" width="9.140625" style="3"/>
    <col min="7681" max="7681" width="5.42578125" style="3" bestFit="1" customWidth="1"/>
    <col min="7682" max="7682" width="67" style="3" bestFit="1" customWidth="1"/>
    <col min="7683" max="7683" width="13.140625" style="3" bestFit="1" customWidth="1"/>
    <col min="7684" max="7684" width="27.7109375" style="3" bestFit="1" customWidth="1"/>
    <col min="7685" max="7685" width="13.5703125" style="3" bestFit="1" customWidth="1"/>
    <col min="7686" max="7686" width="10.5703125" style="3" bestFit="1" customWidth="1"/>
    <col min="7687" max="7687" width="18.140625" style="3" bestFit="1" customWidth="1"/>
    <col min="7688" max="7936" width="9.140625" style="3"/>
    <col min="7937" max="7937" width="5.42578125" style="3" bestFit="1" customWidth="1"/>
    <col min="7938" max="7938" width="67" style="3" bestFit="1" customWidth="1"/>
    <col min="7939" max="7939" width="13.140625" style="3" bestFit="1" customWidth="1"/>
    <col min="7940" max="7940" width="27.7109375" style="3" bestFit="1" customWidth="1"/>
    <col min="7941" max="7941" width="13.5703125" style="3" bestFit="1" customWidth="1"/>
    <col min="7942" max="7942" width="10.5703125" style="3" bestFit="1" customWidth="1"/>
    <col min="7943" max="7943" width="18.140625" style="3" bestFit="1" customWidth="1"/>
    <col min="7944" max="8192" width="9.140625" style="3"/>
    <col min="8193" max="8193" width="5.42578125" style="3" bestFit="1" customWidth="1"/>
    <col min="8194" max="8194" width="67" style="3" bestFit="1" customWidth="1"/>
    <col min="8195" max="8195" width="13.140625" style="3" bestFit="1" customWidth="1"/>
    <col min="8196" max="8196" width="27.7109375" style="3" bestFit="1" customWidth="1"/>
    <col min="8197" max="8197" width="13.5703125" style="3" bestFit="1" customWidth="1"/>
    <col min="8198" max="8198" width="10.5703125" style="3" bestFit="1" customWidth="1"/>
    <col min="8199" max="8199" width="18.140625" style="3" bestFit="1" customWidth="1"/>
    <col min="8200" max="8448" width="9.140625" style="3"/>
    <col min="8449" max="8449" width="5.42578125" style="3" bestFit="1" customWidth="1"/>
    <col min="8450" max="8450" width="67" style="3" bestFit="1" customWidth="1"/>
    <col min="8451" max="8451" width="13.140625" style="3" bestFit="1" customWidth="1"/>
    <col min="8452" max="8452" width="27.7109375" style="3" bestFit="1" customWidth="1"/>
    <col min="8453" max="8453" width="13.5703125" style="3" bestFit="1" customWidth="1"/>
    <col min="8454" max="8454" width="10.5703125" style="3" bestFit="1" customWidth="1"/>
    <col min="8455" max="8455" width="18.140625" style="3" bestFit="1" customWidth="1"/>
    <col min="8456" max="8704" width="9.140625" style="3"/>
    <col min="8705" max="8705" width="5.42578125" style="3" bestFit="1" customWidth="1"/>
    <col min="8706" max="8706" width="67" style="3" bestFit="1" customWidth="1"/>
    <col min="8707" max="8707" width="13.140625" style="3" bestFit="1" customWidth="1"/>
    <col min="8708" max="8708" width="27.7109375" style="3" bestFit="1" customWidth="1"/>
    <col min="8709" max="8709" width="13.5703125" style="3" bestFit="1" customWidth="1"/>
    <col min="8710" max="8710" width="10.5703125" style="3" bestFit="1" customWidth="1"/>
    <col min="8711" max="8711" width="18.140625" style="3" bestFit="1" customWidth="1"/>
    <col min="8712" max="8960" width="9.140625" style="3"/>
    <col min="8961" max="8961" width="5.42578125" style="3" bestFit="1" customWidth="1"/>
    <col min="8962" max="8962" width="67" style="3" bestFit="1" customWidth="1"/>
    <col min="8963" max="8963" width="13.140625" style="3" bestFit="1" customWidth="1"/>
    <col min="8964" max="8964" width="27.7109375" style="3" bestFit="1" customWidth="1"/>
    <col min="8965" max="8965" width="13.5703125" style="3" bestFit="1" customWidth="1"/>
    <col min="8966" max="8966" width="10.5703125" style="3" bestFit="1" customWidth="1"/>
    <col min="8967" max="8967" width="18.140625" style="3" bestFit="1" customWidth="1"/>
    <col min="8968" max="9216" width="9.140625" style="3"/>
    <col min="9217" max="9217" width="5.42578125" style="3" bestFit="1" customWidth="1"/>
    <col min="9218" max="9218" width="67" style="3" bestFit="1" customWidth="1"/>
    <col min="9219" max="9219" width="13.140625" style="3" bestFit="1" customWidth="1"/>
    <col min="9220" max="9220" width="27.7109375" style="3" bestFit="1" customWidth="1"/>
    <col min="9221" max="9221" width="13.5703125" style="3" bestFit="1" customWidth="1"/>
    <col min="9222" max="9222" width="10.5703125" style="3" bestFit="1" customWidth="1"/>
    <col min="9223" max="9223" width="18.140625" style="3" bestFit="1" customWidth="1"/>
    <col min="9224" max="9472" width="9.140625" style="3"/>
    <col min="9473" max="9473" width="5.42578125" style="3" bestFit="1" customWidth="1"/>
    <col min="9474" max="9474" width="67" style="3" bestFit="1" customWidth="1"/>
    <col min="9475" max="9475" width="13.140625" style="3" bestFit="1" customWidth="1"/>
    <col min="9476" max="9476" width="27.7109375" style="3" bestFit="1" customWidth="1"/>
    <col min="9477" max="9477" width="13.5703125" style="3" bestFit="1" customWidth="1"/>
    <col min="9478" max="9478" width="10.5703125" style="3" bestFit="1" customWidth="1"/>
    <col min="9479" max="9479" width="18.140625" style="3" bestFit="1" customWidth="1"/>
    <col min="9480" max="9728" width="9.140625" style="3"/>
    <col min="9729" max="9729" width="5.42578125" style="3" bestFit="1" customWidth="1"/>
    <col min="9730" max="9730" width="67" style="3" bestFit="1" customWidth="1"/>
    <col min="9731" max="9731" width="13.140625" style="3" bestFit="1" customWidth="1"/>
    <col min="9732" max="9732" width="27.7109375" style="3" bestFit="1" customWidth="1"/>
    <col min="9733" max="9733" width="13.5703125" style="3" bestFit="1" customWidth="1"/>
    <col min="9734" max="9734" width="10.5703125" style="3" bestFit="1" customWidth="1"/>
    <col min="9735" max="9735" width="18.140625" style="3" bestFit="1" customWidth="1"/>
    <col min="9736" max="9984" width="9.140625" style="3"/>
    <col min="9985" max="9985" width="5.42578125" style="3" bestFit="1" customWidth="1"/>
    <col min="9986" max="9986" width="67" style="3" bestFit="1" customWidth="1"/>
    <col min="9987" max="9987" width="13.140625" style="3" bestFit="1" customWidth="1"/>
    <col min="9988" max="9988" width="27.7109375" style="3" bestFit="1" customWidth="1"/>
    <col min="9989" max="9989" width="13.5703125" style="3" bestFit="1" customWidth="1"/>
    <col min="9990" max="9990" width="10.5703125" style="3" bestFit="1" customWidth="1"/>
    <col min="9991" max="9991" width="18.140625" style="3" bestFit="1" customWidth="1"/>
    <col min="9992" max="10240" width="9.140625" style="3"/>
    <col min="10241" max="10241" width="5.42578125" style="3" bestFit="1" customWidth="1"/>
    <col min="10242" max="10242" width="67" style="3" bestFit="1" customWidth="1"/>
    <col min="10243" max="10243" width="13.140625" style="3" bestFit="1" customWidth="1"/>
    <col min="10244" max="10244" width="27.7109375" style="3" bestFit="1" customWidth="1"/>
    <col min="10245" max="10245" width="13.5703125" style="3" bestFit="1" customWidth="1"/>
    <col min="10246" max="10246" width="10.5703125" style="3" bestFit="1" customWidth="1"/>
    <col min="10247" max="10247" width="18.140625" style="3" bestFit="1" customWidth="1"/>
    <col min="10248" max="10496" width="9.140625" style="3"/>
    <col min="10497" max="10497" width="5.42578125" style="3" bestFit="1" customWidth="1"/>
    <col min="10498" max="10498" width="67" style="3" bestFit="1" customWidth="1"/>
    <col min="10499" max="10499" width="13.140625" style="3" bestFit="1" customWidth="1"/>
    <col min="10500" max="10500" width="27.7109375" style="3" bestFit="1" customWidth="1"/>
    <col min="10501" max="10501" width="13.5703125" style="3" bestFit="1" customWidth="1"/>
    <col min="10502" max="10502" width="10.5703125" style="3" bestFit="1" customWidth="1"/>
    <col min="10503" max="10503" width="18.140625" style="3" bestFit="1" customWidth="1"/>
    <col min="10504" max="10752" width="9.140625" style="3"/>
    <col min="10753" max="10753" width="5.42578125" style="3" bestFit="1" customWidth="1"/>
    <col min="10754" max="10754" width="67" style="3" bestFit="1" customWidth="1"/>
    <col min="10755" max="10755" width="13.140625" style="3" bestFit="1" customWidth="1"/>
    <col min="10756" max="10756" width="27.7109375" style="3" bestFit="1" customWidth="1"/>
    <col min="10757" max="10757" width="13.5703125" style="3" bestFit="1" customWidth="1"/>
    <col min="10758" max="10758" width="10.5703125" style="3" bestFit="1" customWidth="1"/>
    <col min="10759" max="10759" width="18.140625" style="3" bestFit="1" customWidth="1"/>
    <col min="10760" max="11008" width="9.140625" style="3"/>
    <col min="11009" max="11009" width="5.42578125" style="3" bestFit="1" customWidth="1"/>
    <col min="11010" max="11010" width="67" style="3" bestFit="1" customWidth="1"/>
    <col min="11011" max="11011" width="13.140625" style="3" bestFit="1" customWidth="1"/>
    <col min="11012" max="11012" width="27.7109375" style="3" bestFit="1" customWidth="1"/>
    <col min="11013" max="11013" width="13.5703125" style="3" bestFit="1" customWidth="1"/>
    <col min="11014" max="11014" width="10.5703125" style="3" bestFit="1" customWidth="1"/>
    <col min="11015" max="11015" width="18.140625" style="3" bestFit="1" customWidth="1"/>
    <col min="11016" max="11264" width="9.140625" style="3"/>
    <col min="11265" max="11265" width="5.42578125" style="3" bestFit="1" customWidth="1"/>
    <col min="11266" max="11266" width="67" style="3" bestFit="1" customWidth="1"/>
    <col min="11267" max="11267" width="13.140625" style="3" bestFit="1" customWidth="1"/>
    <col min="11268" max="11268" width="27.7109375" style="3" bestFit="1" customWidth="1"/>
    <col min="11269" max="11269" width="13.5703125" style="3" bestFit="1" customWidth="1"/>
    <col min="11270" max="11270" width="10.5703125" style="3" bestFit="1" customWidth="1"/>
    <col min="11271" max="11271" width="18.140625" style="3" bestFit="1" customWidth="1"/>
    <col min="11272" max="11520" width="9.140625" style="3"/>
    <col min="11521" max="11521" width="5.42578125" style="3" bestFit="1" customWidth="1"/>
    <col min="11522" max="11522" width="67" style="3" bestFit="1" customWidth="1"/>
    <col min="11523" max="11523" width="13.140625" style="3" bestFit="1" customWidth="1"/>
    <col min="11524" max="11524" width="27.7109375" style="3" bestFit="1" customWidth="1"/>
    <col min="11525" max="11525" width="13.5703125" style="3" bestFit="1" customWidth="1"/>
    <col min="11526" max="11526" width="10.5703125" style="3" bestFit="1" customWidth="1"/>
    <col min="11527" max="11527" width="18.140625" style="3" bestFit="1" customWidth="1"/>
    <col min="11528" max="11776" width="9.140625" style="3"/>
    <col min="11777" max="11777" width="5.42578125" style="3" bestFit="1" customWidth="1"/>
    <col min="11778" max="11778" width="67" style="3" bestFit="1" customWidth="1"/>
    <col min="11779" max="11779" width="13.140625" style="3" bestFit="1" customWidth="1"/>
    <col min="11780" max="11780" width="27.7109375" style="3" bestFit="1" customWidth="1"/>
    <col min="11781" max="11781" width="13.5703125" style="3" bestFit="1" customWidth="1"/>
    <col min="11782" max="11782" width="10.5703125" style="3" bestFit="1" customWidth="1"/>
    <col min="11783" max="11783" width="18.140625" style="3" bestFit="1" customWidth="1"/>
    <col min="11784" max="12032" width="9.140625" style="3"/>
    <col min="12033" max="12033" width="5.42578125" style="3" bestFit="1" customWidth="1"/>
    <col min="12034" max="12034" width="67" style="3" bestFit="1" customWidth="1"/>
    <col min="12035" max="12035" width="13.140625" style="3" bestFit="1" customWidth="1"/>
    <col min="12036" max="12036" width="27.7109375" style="3" bestFit="1" customWidth="1"/>
    <col min="12037" max="12037" width="13.5703125" style="3" bestFit="1" customWidth="1"/>
    <col min="12038" max="12038" width="10.5703125" style="3" bestFit="1" customWidth="1"/>
    <col min="12039" max="12039" width="18.140625" style="3" bestFit="1" customWidth="1"/>
    <col min="12040" max="12288" width="9.140625" style="3"/>
    <col min="12289" max="12289" width="5.42578125" style="3" bestFit="1" customWidth="1"/>
    <col min="12290" max="12290" width="67" style="3" bestFit="1" customWidth="1"/>
    <col min="12291" max="12291" width="13.140625" style="3" bestFit="1" customWidth="1"/>
    <col min="12292" max="12292" width="27.7109375" style="3" bestFit="1" customWidth="1"/>
    <col min="12293" max="12293" width="13.5703125" style="3" bestFit="1" customWidth="1"/>
    <col min="12294" max="12294" width="10.5703125" style="3" bestFit="1" customWidth="1"/>
    <col min="12295" max="12295" width="18.140625" style="3" bestFit="1" customWidth="1"/>
    <col min="12296" max="12544" width="9.140625" style="3"/>
    <col min="12545" max="12545" width="5.42578125" style="3" bestFit="1" customWidth="1"/>
    <col min="12546" max="12546" width="67" style="3" bestFit="1" customWidth="1"/>
    <col min="12547" max="12547" width="13.140625" style="3" bestFit="1" customWidth="1"/>
    <col min="12548" max="12548" width="27.7109375" style="3" bestFit="1" customWidth="1"/>
    <col min="12549" max="12549" width="13.5703125" style="3" bestFit="1" customWidth="1"/>
    <col min="12550" max="12550" width="10.5703125" style="3" bestFit="1" customWidth="1"/>
    <col min="12551" max="12551" width="18.140625" style="3" bestFit="1" customWidth="1"/>
    <col min="12552" max="12800" width="9.140625" style="3"/>
    <col min="12801" max="12801" width="5.42578125" style="3" bestFit="1" customWidth="1"/>
    <col min="12802" max="12802" width="67" style="3" bestFit="1" customWidth="1"/>
    <col min="12803" max="12803" width="13.140625" style="3" bestFit="1" customWidth="1"/>
    <col min="12804" max="12804" width="27.7109375" style="3" bestFit="1" customWidth="1"/>
    <col min="12805" max="12805" width="13.5703125" style="3" bestFit="1" customWidth="1"/>
    <col min="12806" max="12806" width="10.5703125" style="3" bestFit="1" customWidth="1"/>
    <col min="12807" max="12807" width="18.140625" style="3" bestFit="1" customWidth="1"/>
    <col min="12808" max="13056" width="9.140625" style="3"/>
    <col min="13057" max="13057" width="5.42578125" style="3" bestFit="1" customWidth="1"/>
    <col min="13058" max="13058" width="67" style="3" bestFit="1" customWidth="1"/>
    <col min="13059" max="13059" width="13.140625" style="3" bestFit="1" customWidth="1"/>
    <col min="13060" max="13060" width="27.7109375" style="3" bestFit="1" customWidth="1"/>
    <col min="13061" max="13061" width="13.5703125" style="3" bestFit="1" customWidth="1"/>
    <col min="13062" max="13062" width="10.5703125" style="3" bestFit="1" customWidth="1"/>
    <col min="13063" max="13063" width="18.140625" style="3" bestFit="1" customWidth="1"/>
    <col min="13064" max="13312" width="9.140625" style="3"/>
    <col min="13313" max="13313" width="5.42578125" style="3" bestFit="1" customWidth="1"/>
    <col min="13314" max="13314" width="67" style="3" bestFit="1" customWidth="1"/>
    <col min="13315" max="13315" width="13.140625" style="3" bestFit="1" customWidth="1"/>
    <col min="13316" max="13316" width="27.7109375" style="3" bestFit="1" customWidth="1"/>
    <col min="13317" max="13317" width="13.5703125" style="3" bestFit="1" customWidth="1"/>
    <col min="13318" max="13318" width="10.5703125" style="3" bestFit="1" customWidth="1"/>
    <col min="13319" max="13319" width="18.140625" style="3" bestFit="1" customWidth="1"/>
    <col min="13320" max="13568" width="9.140625" style="3"/>
    <col min="13569" max="13569" width="5.42578125" style="3" bestFit="1" customWidth="1"/>
    <col min="13570" max="13570" width="67" style="3" bestFit="1" customWidth="1"/>
    <col min="13571" max="13571" width="13.140625" style="3" bestFit="1" customWidth="1"/>
    <col min="13572" max="13572" width="27.7109375" style="3" bestFit="1" customWidth="1"/>
    <col min="13573" max="13573" width="13.5703125" style="3" bestFit="1" customWidth="1"/>
    <col min="13574" max="13574" width="10.5703125" style="3" bestFit="1" customWidth="1"/>
    <col min="13575" max="13575" width="18.140625" style="3" bestFit="1" customWidth="1"/>
    <col min="13576" max="13824" width="9.140625" style="3"/>
    <col min="13825" max="13825" width="5.42578125" style="3" bestFit="1" customWidth="1"/>
    <col min="13826" max="13826" width="67" style="3" bestFit="1" customWidth="1"/>
    <col min="13827" max="13827" width="13.140625" style="3" bestFit="1" customWidth="1"/>
    <col min="13828" max="13828" width="27.7109375" style="3" bestFit="1" customWidth="1"/>
    <col min="13829" max="13829" width="13.5703125" style="3" bestFit="1" customWidth="1"/>
    <col min="13830" max="13830" width="10.5703125" style="3" bestFit="1" customWidth="1"/>
    <col min="13831" max="13831" width="18.140625" style="3" bestFit="1" customWidth="1"/>
    <col min="13832" max="14080" width="9.140625" style="3"/>
    <col min="14081" max="14081" width="5.42578125" style="3" bestFit="1" customWidth="1"/>
    <col min="14082" max="14082" width="67" style="3" bestFit="1" customWidth="1"/>
    <col min="14083" max="14083" width="13.140625" style="3" bestFit="1" customWidth="1"/>
    <col min="14084" max="14084" width="27.7109375" style="3" bestFit="1" customWidth="1"/>
    <col min="14085" max="14085" width="13.5703125" style="3" bestFit="1" customWidth="1"/>
    <col min="14086" max="14086" width="10.5703125" style="3" bestFit="1" customWidth="1"/>
    <col min="14087" max="14087" width="18.140625" style="3" bestFit="1" customWidth="1"/>
    <col min="14088" max="14336" width="9.140625" style="3"/>
    <col min="14337" max="14337" width="5.42578125" style="3" bestFit="1" customWidth="1"/>
    <col min="14338" max="14338" width="67" style="3" bestFit="1" customWidth="1"/>
    <col min="14339" max="14339" width="13.140625" style="3" bestFit="1" customWidth="1"/>
    <col min="14340" max="14340" width="27.7109375" style="3" bestFit="1" customWidth="1"/>
    <col min="14341" max="14341" width="13.5703125" style="3" bestFit="1" customWidth="1"/>
    <col min="14342" max="14342" width="10.5703125" style="3" bestFit="1" customWidth="1"/>
    <col min="14343" max="14343" width="18.140625" style="3" bestFit="1" customWidth="1"/>
    <col min="14344" max="14592" width="9.140625" style="3"/>
    <col min="14593" max="14593" width="5.42578125" style="3" bestFit="1" customWidth="1"/>
    <col min="14594" max="14594" width="67" style="3" bestFit="1" customWidth="1"/>
    <col min="14595" max="14595" width="13.140625" style="3" bestFit="1" customWidth="1"/>
    <col min="14596" max="14596" width="27.7109375" style="3" bestFit="1" customWidth="1"/>
    <col min="14597" max="14597" width="13.5703125" style="3" bestFit="1" customWidth="1"/>
    <col min="14598" max="14598" width="10.5703125" style="3" bestFit="1" customWidth="1"/>
    <col min="14599" max="14599" width="18.140625" style="3" bestFit="1" customWidth="1"/>
    <col min="14600" max="14848" width="9.140625" style="3"/>
    <col min="14849" max="14849" width="5.42578125" style="3" bestFit="1" customWidth="1"/>
    <col min="14850" max="14850" width="67" style="3" bestFit="1" customWidth="1"/>
    <col min="14851" max="14851" width="13.140625" style="3" bestFit="1" customWidth="1"/>
    <col min="14852" max="14852" width="27.7109375" style="3" bestFit="1" customWidth="1"/>
    <col min="14853" max="14853" width="13.5703125" style="3" bestFit="1" customWidth="1"/>
    <col min="14854" max="14854" width="10.5703125" style="3" bestFit="1" customWidth="1"/>
    <col min="14855" max="14855" width="18.140625" style="3" bestFit="1" customWidth="1"/>
    <col min="14856" max="15104" width="9.140625" style="3"/>
    <col min="15105" max="15105" width="5.42578125" style="3" bestFit="1" customWidth="1"/>
    <col min="15106" max="15106" width="67" style="3" bestFit="1" customWidth="1"/>
    <col min="15107" max="15107" width="13.140625" style="3" bestFit="1" customWidth="1"/>
    <col min="15108" max="15108" width="27.7109375" style="3" bestFit="1" customWidth="1"/>
    <col min="15109" max="15109" width="13.5703125" style="3" bestFit="1" customWidth="1"/>
    <col min="15110" max="15110" width="10.5703125" style="3" bestFit="1" customWidth="1"/>
    <col min="15111" max="15111" width="18.140625" style="3" bestFit="1" customWidth="1"/>
    <col min="15112" max="15360" width="9.140625" style="3"/>
    <col min="15361" max="15361" width="5.42578125" style="3" bestFit="1" customWidth="1"/>
    <col min="15362" max="15362" width="67" style="3" bestFit="1" customWidth="1"/>
    <col min="15363" max="15363" width="13.140625" style="3" bestFit="1" customWidth="1"/>
    <col min="15364" max="15364" width="27.7109375" style="3" bestFit="1" customWidth="1"/>
    <col min="15365" max="15365" width="13.5703125" style="3" bestFit="1" customWidth="1"/>
    <col min="15366" max="15366" width="10.5703125" style="3" bestFit="1" customWidth="1"/>
    <col min="15367" max="15367" width="18.140625" style="3" bestFit="1" customWidth="1"/>
    <col min="15368" max="15616" width="9.140625" style="3"/>
    <col min="15617" max="15617" width="5.42578125" style="3" bestFit="1" customWidth="1"/>
    <col min="15618" max="15618" width="67" style="3" bestFit="1" customWidth="1"/>
    <col min="15619" max="15619" width="13.140625" style="3" bestFit="1" customWidth="1"/>
    <col min="15620" max="15620" width="27.7109375" style="3" bestFit="1" customWidth="1"/>
    <col min="15621" max="15621" width="13.5703125" style="3" bestFit="1" customWidth="1"/>
    <col min="15622" max="15622" width="10.5703125" style="3" bestFit="1" customWidth="1"/>
    <col min="15623" max="15623" width="18.140625" style="3" bestFit="1" customWidth="1"/>
    <col min="15624" max="15872" width="9.140625" style="3"/>
    <col min="15873" max="15873" width="5.42578125" style="3" bestFit="1" customWidth="1"/>
    <col min="15874" max="15874" width="67" style="3" bestFit="1" customWidth="1"/>
    <col min="15875" max="15875" width="13.140625" style="3" bestFit="1" customWidth="1"/>
    <col min="15876" max="15876" width="27.7109375" style="3" bestFit="1" customWidth="1"/>
    <col min="15877" max="15877" width="13.5703125" style="3" bestFit="1" customWidth="1"/>
    <col min="15878" max="15878" width="10.5703125" style="3" bestFit="1" customWidth="1"/>
    <col min="15879" max="15879" width="18.140625" style="3" bestFit="1" customWidth="1"/>
    <col min="15880" max="16128" width="9.140625" style="3"/>
    <col min="16129" max="16129" width="5.42578125" style="3" bestFit="1" customWidth="1"/>
    <col min="16130" max="16130" width="67" style="3" bestFit="1" customWidth="1"/>
    <col min="16131" max="16131" width="13.140625" style="3" bestFit="1" customWidth="1"/>
    <col min="16132" max="16132" width="27.7109375" style="3" bestFit="1" customWidth="1"/>
    <col min="16133" max="16133" width="13.5703125" style="3" bestFit="1" customWidth="1"/>
    <col min="16134" max="16134" width="10.5703125" style="3" bestFit="1" customWidth="1"/>
    <col min="16135" max="16135" width="18.140625" style="3" bestFit="1" customWidth="1"/>
    <col min="16136" max="16384" width="9.140625" style="3"/>
  </cols>
  <sheetData>
    <row r="1" spans="1:9">
      <c r="A1" s="1" t="s">
        <v>0</v>
      </c>
      <c r="B1" s="263" t="s">
        <v>1879</v>
      </c>
      <c r="C1" s="263"/>
      <c r="D1" s="263"/>
      <c r="E1" s="263"/>
    </row>
    <row r="2" spans="1:9" ht="13.5" thickBot="1"/>
    <row r="3" spans="1:9" ht="15">
      <c r="B3" s="69" t="s">
        <v>2501</v>
      </c>
      <c r="C3" s="282"/>
    </row>
    <row r="4" spans="1:9" ht="15">
      <c r="B4" s="71" t="s">
        <v>2502</v>
      </c>
      <c r="C4" s="283"/>
    </row>
    <row r="5" spans="1:9" ht="15">
      <c r="B5" s="71"/>
      <c r="C5" s="283"/>
    </row>
    <row r="6" spans="1:9" ht="15">
      <c r="B6" s="71" t="s">
        <v>2381</v>
      </c>
      <c r="C6" s="283"/>
    </row>
    <row r="7" spans="1:9" ht="15">
      <c r="B7" s="71" t="s">
        <v>2503</v>
      </c>
      <c r="C7" s="283"/>
    </row>
    <row r="8" spans="1:9" ht="30.75" thickBot="1">
      <c r="B8" s="72" t="s">
        <v>2504</v>
      </c>
      <c r="C8" s="284"/>
    </row>
    <row r="10" spans="1:9">
      <c r="B10" s="3" t="s">
        <v>2</v>
      </c>
    </row>
    <row r="12" spans="1:9">
      <c r="B12" s="5" t="s">
        <v>3</v>
      </c>
      <c r="C12" s="15" t="s">
        <v>4</v>
      </c>
      <c r="D12" s="5" t="s">
        <v>5</v>
      </c>
      <c r="E12" s="5" t="s">
        <v>6</v>
      </c>
      <c r="F12" s="7" t="s">
        <v>7</v>
      </c>
      <c r="G12" s="7" t="s">
        <v>8</v>
      </c>
      <c r="H12" s="7" t="s">
        <v>9</v>
      </c>
      <c r="I12" s="8" t="s">
        <v>10</v>
      </c>
    </row>
    <row r="13" spans="1:9">
      <c r="B13" s="8" t="s">
        <v>11</v>
      </c>
    </row>
    <row r="14" spans="1:9">
      <c r="B14" s="8" t="s">
        <v>12</v>
      </c>
    </row>
    <row r="15" spans="1:9">
      <c r="B15" s="3" t="s">
        <v>402</v>
      </c>
      <c r="C15" s="14" t="s">
        <v>13</v>
      </c>
      <c r="D15" s="3" t="s">
        <v>14</v>
      </c>
      <c r="E15" s="3" t="s">
        <v>1878</v>
      </c>
      <c r="F15" s="2">
        <v>1231278</v>
      </c>
      <c r="G15" s="2">
        <v>499.9</v>
      </c>
      <c r="H15" s="2">
        <v>5.48</v>
      </c>
    </row>
    <row r="16" spans="1:9">
      <c r="B16" s="3" t="s">
        <v>2011</v>
      </c>
      <c r="C16" s="14" t="s">
        <v>13</v>
      </c>
      <c r="D16" s="3" t="s">
        <v>49</v>
      </c>
      <c r="E16" s="3" t="s">
        <v>211</v>
      </c>
      <c r="F16" s="2">
        <v>57850</v>
      </c>
      <c r="G16" s="2">
        <v>391.01</v>
      </c>
      <c r="H16" s="2">
        <v>4.29</v>
      </c>
    </row>
    <row r="17" spans="2:8">
      <c r="B17" s="3" t="s">
        <v>1586</v>
      </c>
      <c r="C17" s="14" t="s">
        <v>13</v>
      </c>
      <c r="D17" s="3" t="s">
        <v>37</v>
      </c>
      <c r="E17" s="3" t="s">
        <v>1585</v>
      </c>
      <c r="F17" s="2">
        <v>262915</v>
      </c>
      <c r="G17" s="2">
        <v>338.37</v>
      </c>
      <c r="H17" s="2">
        <v>3.71</v>
      </c>
    </row>
    <row r="18" spans="2:8">
      <c r="B18" s="3" t="s">
        <v>2061</v>
      </c>
      <c r="C18" s="14" t="s">
        <v>13</v>
      </c>
      <c r="D18" s="3" t="s">
        <v>24</v>
      </c>
      <c r="E18" s="3" t="s">
        <v>320</v>
      </c>
      <c r="F18" s="2">
        <v>2967516</v>
      </c>
      <c r="G18" s="2">
        <v>335.33</v>
      </c>
      <c r="H18" s="2">
        <v>3.68</v>
      </c>
    </row>
    <row r="19" spans="2:8">
      <c r="B19" s="3" t="s">
        <v>2073</v>
      </c>
      <c r="C19" s="14" t="s">
        <v>13</v>
      </c>
      <c r="D19" s="3" t="s">
        <v>28</v>
      </c>
      <c r="E19" s="3" t="s">
        <v>212</v>
      </c>
      <c r="F19" s="2">
        <v>84142</v>
      </c>
      <c r="G19" s="2">
        <v>334.51</v>
      </c>
      <c r="H19" s="2">
        <v>3.67</v>
      </c>
    </row>
    <row r="20" spans="2:8">
      <c r="B20" s="3" t="s">
        <v>2259</v>
      </c>
      <c r="C20" s="14" t="s">
        <v>13</v>
      </c>
      <c r="D20" s="3" t="s">
        <v>54</v>
      </c>
      <c r="E20" s="3" t="s">
        <v>1809</v>
      </c>
      <c r="F20" s="2">
        <v>23044</v>
      </c>
      <c r="G20" s="2">
        <v>332.33</v>
      </c>
      <c r="H20" s="2">
        <v>3.64</v>
      </c>
    </row>
    <row r="21" spans="2:8">
      <c r="B21" s="3" t="s">
        <v>1718</v>
      </c>
      <c r="C21" s="14" t="s">
        <v>13</v>
      </c>
      <c r="D21" s="3" t="s">
        <v>1717</v>
      </c>
      <c r="E21" s="3" t="s">
        <v>1716</v>
      </c>
      <c r="F21" s="2">
        <v>298402</v>
      </c>
      <c r="G21" s="2">
        <v>331.23</v>
      </c>
      <c r="H21" s="2">
        <v>3.63</v>
      </c>
    </row>
    <row r="22" spans="2:8">
      <c r="B22" s="3" t="s">
        <v>2041</v>
      </c>
      <c r="C22" s="14" t="s">
        <v>13</v>
      </c>
      <c r="D22" s="3" t="s">
        <v>189</v>
      </c>
      <c r="E22" s="3" t="s">
        <v>297</v>
      </c>
      <c r="F22" s="2">
        <v>239714</v>
      </c>
      <c r="G22" s="2">
        <v>328.65</v>
      </c>
      <c r="H22" s="2">
        <v>3.6</v>
      </c>
    </row>
    <row r="23" spans="2:8">
      <c r="B23" s="3" t="s">
        <v>2040</v>
      </c>
      <c r="C23" s="14" t="s">
        <v>13</v>
      </c>
      <c r="D23" s="3" t="s">
        <v>41</v>
      </c>
      <c r="E23" s="3" t="s">
        <v>296</v>
      </c>
      <c r="F23" s="2">
        <v>27056</v>
      </c>
      <c r="G23" s="2">
        <v>324.89</v>
      </c>
      <c r="H23" s="2">
        <v>3.56</v>
      </c>
    </row>
    <row r="24" spans="2:8">
      <c r="B24" s="3" t="s">
        <v>2348</v>
      </c>
      <c r="C24" s="14" t="s">
        <v>13</v>
      </c>
      <c r="D24" s="3" t="s">
        <v>1717</v>
      </c>
      <c r="E24" s="3" t="s">
        <v>1877</v>
      </c>
      <c r="F24" s="2">
        <v>253530</v>
      </c>
      <c r="G24" s="2">
        <v>320.20999999999998</v>
      </c>
      <c r="H24" s="2">
        <v>3.51</v>
      </c>
    </row>
    <row r="25" spans="2:8">
      <c r="B25" s="3" t="s">
        <v>1569</v>
      </c>
      <c r="C25" s="14" t="s">
        <v>13</v>
      </c>
      <c r="D25" s="3" t="s">
        <v>28</v>
      </c>
      <c r="E25" s="3" t="s">
        <v>34</v>
      </c>
      <c r="F25" s="2">
        <v>156825</v>
      </c>
      <c r="G25" s="2">
        <v>319.69</v>
      </c>
      <c r="H25" s="2">
        <v>3.51</v>
      </c>
    </row>
    <row r="26" spans="2:8">
      <c r="B26" s="3" t="s">
        <v>2083</v>
      </c>
      <c r="C26" s="14" t="s">
        <v>13</v>
      </c>
      <c r="D26" s="3" t="s">
        <v>339</v>
      </c>
      <c r="E26" s="3" t="s">
        <v>340</v>
      </c>
      <c r="F26" s="2">
        <v>1121</v>
      </c>
      <c r="G26" s="2">
        <v>314.82</v>
      </c>
      <c r="H26" s="2">
        <v>3.45</v>
      </c>
    </row>
    <row r="27" spans="2:8">
      <c r="B27" s="3" t="s">
        <v>2056</v>
      </c>
      <c r="C27" s="14" t="s">
        <v>13</v>
      </c>
      <c r="D27" s="3" t="s">
        <v>189</v>
      </c>
      <c r="E27" s="3" t="s">
        <v>315</v>
      </c>
      <c r="F27" s="2">
        <v>660484</v>
      </c>
      <c r="G27" s="2">
        <v>314.39</v>
      </c>
      <c r="H27" s="2">
        <v>3.45</v>
      </c>
    </row>
    <row r="28" spans="2:8">
      <c r="B28" s="3" t="s">
        <v>2021</v>
      </c>
      <c r="C28" s="14" t="s">
        <v>13</v>
      </c>
      <c r="D28" s="3" t="s">
        <v>16</v>
      </c>
      <c r="E28" s="3" t="s">
        <v>278</v>
      </c>
      <c r="F28" s="2">
        <v>305044</v>
      </c>
      <c r="G28" s="2">
        <v>299.10000000000002</v>
      </c>
      <c r="H28" s="2">
        <v>3.28</v>
      </c>
    </row>
    <row r="29" spans="2:8">
      <c r="B29" s="3" t="s">
        <v>2349</v>
      </c>
      <c r="C29" s="14" t="s">
        <v>13</v>
      </c>
      <c r="D29" s="3" t="s">
        <v>26</v>
      </c>
      <c r="E29" s="3" t="s">
        <v>1876</v>
      </c>
      <c r="F29" s="2">
        <v>190206</v>
      </c>
      <c r="G29" s="2">
        <v>292.25</v>
      </c>
      <c r="H29" s="2">
        <v>3.2</v>
      </c>
    </row>
    <row r="30" spans="2:8">
      <c r="B30" s="3" t="s">
        <v>2014</v>
      </c>
      <c r="C30" s="14" t="s">
        <v>13</v>
      </c>
      <c r="D30" s="3" t="s">
        <v>39</v>
      </c>
      <c r="E30" s="3" t="s">
        <v>40</v>
      </c>
      <c r="F30" s="2">
        <v>20082</v>
      </c>
      <c r="G30" s="2">
        <v>289.68</v>
      </c>
      <c r="H30" s="2">
        <v>3.18</v>
      </c>
    </row>
    <row r="31" spans="2:8">
      <c r="B31" s="3" t="s">
        <v>2218</v>
      </c>
      <c r="C31" s="14" t="s">
        <v>13</v>
      </c>
      <c r="D31" s="3" t="s">
        <v>47</v>
      </c>
      <c r="E31" s="3" t="s">
        <v>61</v>
      </c>
      <c r="F31" s="2">
        <v>36709</v>
      </c>
      <c r="G31" s="2">
        <v>289.18</v>
      </c>
      <c r="H31" s="2">
        <v>3.17</v>
      </c>
    </row>
    <row r="32" spans="2:8">
      <c r="B32" s="3" t="s">
        <v>2082</v>
      </c>
      <c r="C32" s="14" t="s">
        <v>13</v>
      </c>
      <c r="D32" s="3" t="s">
        <v>54</v>
      </c>
      <c r="E32" s="3" t="s">
        <v>222</v>
      </c>
      <c r="F32" s="2">
        <v>141410</v>
      </c>
      <c r="G32" s="2">
        <v>286.64</v>
      </c>
      <c r="H32" s="2">
        <v>3.14</v>
      </c>
    </row>
    <row r="33" spans="2:8">
      <c r="B33" s="3" t="s">
        <v>2336</v>
      </c>
      <c r="C33" s="14" t="s">
        <v>13</v>
      </c>
      <c r="D33" s="3" t="s">
        <v>30</v>
      </c>
      <c r="E33" s="3" t="s">
        <v>1649</v>
      </c>
      <c r="F33" s="2">
        <v>201594</v>
      </c>
      <c r="G33" s="2">
        <v>285.86</v>
      </c>
      <c r="H33" s="2">
        <v>3.13</v>
      </c>
    </row>
    <row r="34" spans="2:8">
      <c r="B34" s="3" t="s">
        <v>2055</v>
      </c>
      <c r="C34" s="14" t="s">
        <v>13</v>
      </c>
      <c r="D34" s="3" t="s">
        <v>313</v>
      </c>
      <c r="E34" s="3" t="s">
        <v>314</v>
      </c>
      <c r="F34" s="2">
        <v>139716</v>
      </c>
      <c r="G34" s="2">
        <v>280.83</v>
      </c>
      <c r="H34" s="2">
        <v>3.08</v>
      </c>
    </row>
    <row r="35" spans="2:8">
      <c r="B35" s="3" t="s">
        <v>1552</v>
      </c>
      <c r="C35" s="14" t="s">
        <v>13</v>
      </c>
      <c r="D35" s="3" t="s">
        <v>215</v>
      </c>
      <c r="E35" s="3" t="s">
        <v>311</v>
      </c>
      <c r="F35" s="2">
        <v>27534</v>
      </c>
      <c r="G35" s="2">
        <v>280.33999999999997</v>
      </c>
      <c r="H35" s="2">
        <v>3.07</v>
      </c>
    </row>
    <row r="36" spans="2:8">
      <c r="B36" s="3" t="s">
        <v>2068</v>
      </c>
      <c r="C36" s="14" t="s">
        <v>13</v>
      </c>
      <c r="D36" s="3" t="s">
        <v>215</v>
      </c>
      <c r="E36" s="3" t="s">
        <v>328</v>
      </c>
      <c r="F36" s="2">
        <v>25034</v>
      </c>
      <c r="G36" s="2">
        <v>276.76</v>
      </c>
      <c r="H36" s="2">
        <v>3.03</v>
      </c>
    </row>
    <row r="37" spans="2:8">
      <c r="B37" s="3" t="s">
        <v>2078</v>
      </c>
      <c r="C37" s="14" t="s">
        <v>13</v>
      </c>
      <c r="D37" s="3" t="s">
        <v>14</v>
      </c>
      <c r="E37" s="3" t="s">
        <v>335</v>
      </c>
      <c r="F37" s="2">
        <v>25289</v>
      </c>
      <c r="G37" s="2">
        <v>268.81</v>
      </c>
      <c r="H37" s="2">
        <v>2.95</v>
      </c>
    </row>
    <row r="38" spans="2:8">
      <c r="B38" s="3" t="s">
        <v>2043</v>
      </c>
      <c r="C38" s="14" t="s">
        <v>13</v>
      </c>
      <c r="D38" s="3" t="s">
        <v>37</v>
      </c>
      <c r="E38" s="3" t="s">
        <v>299</v>
      </c>
      <c r="F38" s="2">
        <v>43137</v>
      </c>
      <c r="G38" s="2">
        <v>256.56</v>
      </c>
      <c r="H38" s="2">
        <v>2.81</v>
      </c>
    </row>
    <row r="39" spans="2:8">
      <c r="B39" s="3" t="s">
        <v>1539</v>
      </c>
      <c r="C39" s="14" t="s">
        <v>13</v>
      </c>
      <c r="D39" s="3" t="s">
        <v>41</v>
      </c>
      <c r="E39" s="3" t="s">
        <v>42</v>
      </c>
      <c r="F39" s="2">
        <v>4133</v>
      </c>
      <c r="G39" s="2">
        <v>252.73</v>
      </c>
      <c r="H39" s="2">
        <v>2.77</v>
      </c>
    </row>
    <row r="40" spans="2:8">
      <c r="B40" s="3" t="s">
        <v>1518</v>
      </c>
      <c r="C40" s="14" t="s">
        <v>13</v>
      </c>
      <c r="D40" s="3" t="s">
        <v>37</v>
      </c>
      <c r="E40" s="3" t="s">
        <v>279</v>
      </c>
      <c r="F40" s="2">
        <v>9351</v>
      </c>
      <c r="G40" s="2">
        <v>233.64</v>
      </c>
      <c r="H40" s="2">
        <v>2.56</v>
      </c>
    </row>
    <row r="41" spans="2:8">
      <c r="B41" s="3" t="s">
        <v>1562</v>
      </c>
      <c r="C41" s="14" t="s">
        <v>13</v>
      </c>
      <c r="D41" s="3" t="s">
        <v>21</v>
      </c>
      <c r="E41" s="3" t="s">
        <v>22</v>
      </c>
      <c r="F41" s="2">
        <v>7928</v>
      </c>
      <c r="G41" s="2">
        <v>229.46</v>
      </c>
      <c r="H41" s="2">
        <v>2.52</v>
      </c>
    </row>
    <row r="42" spans="2:8">
      <c r="B42" s="3" t="s">
        <v>2350</v>
      </c>
      <c r="C42" s="14" t="s">
        <v>13</v>
      </c>
      <c r="D42" s="3" t="s">
        <v>28</v>
      </c>
      <c r="E42" s="3" t="s">
        <v>1875</v>
      </c>
      <c r="F42" s="2">
        <v>49783</v>
      </c>
      <c r="G42" s="2">
        <v>226.61</v>
      </c>
      <c r="H42" s="2">
        <v>2.48</v>
      </c>
    </row>
    <row r="43" spans="2:8">
      <c r="B43" s="3" t="s">
        <v>2244</v>
      </c>
      <c r="C43" s="14" t="s">
        <v>13</v>
      </c>
      <c r="D43" s="3" t="s">
        <v>14</v>
      </c>
      <c r="E43" s="3" t="s">
        <v>228</v>
      </c>
      <c r="F43" s="2">
        <v>93438</v>
      </c>
      <c r="G43" s="2">
        <v>220.14</v>
      </c>
      <c r="H43" s="2">
        <v>2.41</v>
      </c>
    </row>
    <row r="44" spans="2:8">
      <c r="B44" s="3" t="s">
        <v>1525</v>
      </c>
      <c r="C44" s="14" t="s">
        <v>13</v>
      </c>
      <c r="D44" s="3" t="s">
        <v>37</v>
      </c>
      <c r="E44" s="3" t="s">
        <v>280</v>
      </c>
      <c r="F44" s="2">
        <v>5795</v>
      </c>
      <c r="G44" s="2">
        <v>220.13</v>
      </c>
      <c r="H44" s="2">
        <v>2.41</v>
      </c>
    </row>
    <row r="45" spans="2:8">
      <c r="B45" s="8" t="s">
        <v>64</v>
      </c>
      <c r="C45" s="16"/>
      <c r="D45" s="8"/>
      <c r="E45" s="8"/>
      <c r="F45" s="10"/>
      <c r="G45" s="10">
        <f>SUM(G12:G44)</f>
        <v>8974.0500000000011</v>
      </c>
      <c r="H45" s="10">
        <f>SUM(H12:H44)</f>
        <v>98.36999999999999</v>
      </c>
    </row>
    <row r="46" spans="2:8">
      <c r="B46" s="8" t="s">
        <v>427</v>
      </c>
      <c r="C46" s="16"/>
      <c r="D46" s="8"/>
      <c r="E46" s="8"/>
      <c r="F46" s="10"/>
      <c r="G46" s="10">
        <v>277.06</v>
      </c>
      <c r="H46" s="10">
        <v>3.04</v>
      </c>
    </row>
    <row r="47" spans="2:8">
      <c r="B47" s="8" t="s">
        <v>153</v>
      </c>
      <c r="C47" s="16"/>
      <c r="D47" s="8"/>
      <c r="E47" s="8"/>
      <c r="F47" s="10"/>
      <c r="G47" s="10">
        <v>9251.1099999999988</v>
      </c>
      <c r="H47" s="10">
        <v>101.43</v>
      </c>
    </row>
    <row r="48" spans="2:8">
      <c r="B48" s="8" t="s">
        <v>154</v>
      </c>
      <c r="C48" s="16"/>
      <c r="D48" s="8"/>
      <c r="E48" s="8"/>
      <c r="F48" s="10"/>
      <c r="G48" s="10">
        <v>-130.65445620999941</v>
      </c>
      <c r="H48" s="10">
        <v>-1.4300000000000068</v>
      </c>
    </row>
    <row r="49" spans="2:8">
      <c r="B49" s="8" t="s">
        <v>155</v>
      </c>
      <c r="C49" s="16"/>
      <c r="D49" s="8"/>
      <c r="E49" s="8"/>
      <c r="F49" s="10"/>
      <c r="G49" s="10">
        <v>9120.4555437899999</v>
      </c>
      <c r="H49" s="10">
        <v>100</v>
      </c>
    </row>
    <row r="50" spans="2:8">
      <c r="B50" s="8" t="s">
        <v>156</v>
      </c>
    </row>
    <row r="51" spans="2:8">
      <c r="B51" s="8" t="s">
        <v>157</v>
      </c>
    </row>
    <row r="52" spans="2:8">
      <c r="B52" s="8" t="s">
        <v>160</v>
      </c>
    </row>
    <row r="53" spans="2:8">
      <c r="B53" s="8" t="s">
        <v>161</v>
      </c>
    </row>
    <row r="54" spans="2:8">
      <c r="B54" s="8" t="s">
        <v>162</v>
      </c>
    </row>
    <row r="55" spans="2:8">
      <c r="B55" s="8" t="s">
        <v>1874</v>
      </c>
      <c r="C55" s="16"/>
    </row>
    <row r="56" spans="2:8">
      <c r="B56" s="8" t="s">
        <v>1873</v>
      </c>
      <c r="C56" s="16"/>
    </row>
    <row r="57" spans="2:8">
      <c r="B57" s="8" t="s">
        <v>1872</v>
      </c>
      <c r="C57" s="16"/>
    </row>
    <row r="58" spans="2:8">
      <c r="B58" s="8" t="s">
        <v>1871</v>
      </c>
      <c r="C58" s="16"/>
    </row>
    <row r="59" spans="2:8">
      <c r="B59" s="8" t="s">
        <v>1870</v>
      </c>
      <c r="C59" s="16"/>
    </row>
    <row r="60" spans="2:8">
      <c r="B60" s="8" t="s">
        <v>1869</v>
      </c>
      <c r="C60" s="16"/>
    </row>
    <row r="61" spans="2:8">
      <c r="B61" s="8" t="s">
        <v>1868</v>
      </c>
      <c r="C61" s="16"/>
    </row>
    <row r="62" spans="2:8">
      <c r="B62" s="8" t="s">
        <v>1867</v>
      </c>
      <c r="C62" s="16"/>
    </row>
    <row r="63" spans="2:8">
      <c r="B63" s="8" t="s">
        <v>2378</v>
      </c>
      <c r="C63" s="16"/>
    </row>
    <row r="64" spans="2:8">
      <c r="B64" s="8" t="s">
        <v>175</v>
      </c>
    </row>
    <row r="65" spans="2:2">
      <c r="B65" s="8" t="s">
        <v>176</v>
      </c>
    </row>
  </sheetData>
  <mergeCells count="2">
    <mergeCell ref="B1:E1"/>
    <mergeCell ref="C3:C8"/>
  </mergeCells>
  <hyperlinks>
    <hyperlink ref="A1" location="Index!A1" display="Index" xr:uid="{9F43AF1D-ED09-4A6A-A444-6DA147433F6B}"/>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CF05E-FC3F-46CF-98A2-FFA7909471C3}">
  <dimension ref="A1:I82"/>
  <sheetViews>
    <sheetView workbookViewId="0">
      <selection activeCell="B1" sqref="B1:E1"/>
    </sheetView>
  </sheetViews>
  <sheetFormatPr defaultRowHeight="12.75"/>
  <cols>
    <col min="1" max="1" width="5.42578125" style="3" bestFit="1" customWidth="1"/>
    <col min="2" max="2" width="67" style="3" bestFit="1" customWidth="1"/>
    <col min="3" max="3" width="21.85546875" style="14" customWidth="1"/>
    <col min="4" max="4" width="27.42578125" style="3" bestFit="1" customWidth="1"/>
    <col min="5" max="5" width="14" style="3" bestFit="1" customWidth="1"/>
    <col min="6" max="6" width="10.5703125" style="2" bestFit="1" customWidth="1"/>
    <col min="7" max="7" width="18.140625" style="2" bestFit="1" customWidth="1"/>
    <col min="8" max="8" width="9.140625" style="2" bestFit="1"/>
    <col min="9" max="256" width="9.140625" style="3"/>
    <col min="257" max="257" width="5.42578125" style="3" bestFit="1" customWidth="1"/>
    <col min="258" max="258" width="67" style="3" bestFit="1" customWidth="1"/>
    <col min="259" max="259" width="13.140625" style="3" bestFit="1" customWidth="1"/>
    <col min="260" max="260" width="27.42578125" style="3" bestFit="1" customWidth="1"/>
    <col min="261" max="261" width="14" style="3" bestFit="1" customWidth="1"/>
    <col min="262" max="262" width="10.5703125" style="3" bestFit="1" customWidth="1"/>
    <col min="263" max="263" width="18.140625" style="3" bestFit="1" customWidth="1"/>
    <col min="264" max="512" width="9.140625" style="3"/>
    <col min="513" max="513" width="5.42578125" style="3" bestFit="1" customWidth="1"/>
    <col min="514" max="514" width="67" style="3" bestFit="1" customWidth="1"/>
    <col min="515" max="515" width="13.140625" style="3" bestFit="1" customWidth="1"/>
    <col min="516" max="516" width="27.42578125" style="3" bestFit="1" customWidth="1"/>
    <col min="517" max="517" width="14" style="3" bestFit="1" customWidth="1"/>
    <col min="518" max="518" width="10.5703125" style="3" bestFit="1" customWidth="1"/>
    <col min="519" max="519" width="18.140625" style="3" bestFit="1" customWidth="1"/>
    <col min="520" max="768" width="9.140625" style="3"/>
    <col min="769" max="769" width="5.42578125" style="3" bestFit="1" customWidth="1"/>
    <col min="770" max="770" width="67" style="3" bestFit="1" customWidth="1"/>
    <col min="771" max="771" width="13.140625" style="3" bestFit="1" customWidth="1"/>
    <col min="772" max="772" width="27.42578125" style="3" bestFit="1" customWidth="1"/>
    <col min="773" max="773" width="14" style="3" bestFit="1" customWidth="1"/>
    <col min="774" max="774" width="10.5703125" style="3" bestFit="1" customWidth="1"/>
    <col min="775" max="775" width="18.140625" style="3" bestFit="1" customWidth="1"/>
    <col min="776" max="1024" width="9.140625" style="3"/>
    <col min="1025" max="1025" width="5.42578125" style="3" bestFit="1" customWidth="1"/>
    <col min="1026" max="1026" width="67" style="3" bestFit="1" customWidth="1"/>
    <col min="1027" max="1027" width="13.140625" style="3" bestFit="1" customWidth="1"/>
    <col min="1028" max="1028" width="27.42578125" style="3" bestFit="1" customWidth="1"/>
    <col min="1029" max="1029" width="14" style="3" bestFit="1" customWidth="1"/>
    <col min="1030" max="1030" width="10.5703125" style="3" bestFit="1" customWidth="1"/>
    <col min="1031" max="1031" width="18.140625" style="3" bestFit="1" customWidth="1"/>
    <col min="1032" max="1280" width="9.140625" style="3"/>
    <col min="1281" max="1281" width="5.42578125" style="3" bestFit="1" customWidth="1"/>
    <col min="1282" max="1282" width="67" style="3" bestFit="1" customWidth="1"/>
    <col min="1283" max="1283" width="13.140625" style="3" bestFit="1" customWidth="1"/>
    <col min="1284" max="1284" width="27.42578125" style="3" bestFit="1" customWidth="1"/>
    <col min="1285" max="1285" width="14" style="3" bestFit="1" customWidth="1"/>
    <col min="1286" max="1286" width="10.5703125" style="3" bestFit="1" customWidth="1"/>
    <col min="1287" max="1287" width="18.140625" style="3" bestFit="1" customWidth="1"/>
    <col min="1288" max="1536" width="9.140625" style="3"/>
    <col min="1537" max="1537" width="5.42578125" style="3" bestFit="1" customWidth="1"/>
    <col min="1538" max="1538" width="67" style="3" bestFit="1" customWidth="1"/>
    <col min="1539" max="1539" width="13.140625" style="3" bestFit="1" customWidth="1"/>
    <col min="1540" max="1540" width="27.42578125" style="3" bestFit="1" customWidth="1"/>
    <col min="1541" max="1541" width="14" style="3" bestFit="1" customWidth="1"/>
    <col min="1542" max="1542" width="10.5703125" style="3" bestFit="1" customWidth="1"/>
    <col min="1543" max="1543" width="18.140625" style="3" bestFit="1" customWidth="1"/>
    <col min="1544" max="1792" width="9.140625" style="3"/>
    <col min="1793" max="1793" width="5.42578125" style="3" bestFit="1" customWidth="1"/>
    <col min="1794" max="1794" width="67" style="3" bestFit="1" customWidth="1"/>
    <col min="1795" max="1795" width="13.140625" style="3" bestFit="1" customWidth="1"/>
    <col min="1796" max="1796" width="27.42578125" style="3" bestFit="1" customWidth="1"/>
    <col min="1797" max="1797" width="14" style="3" bestFit="1" customWidth="1"/>
    <col min="1798" max="1798" width="10.5703125" style="3" bestFit="1" customWidth="1"/>
    <col min="1799" max="1799" width="18.140625" style="3" bestFit="1" customWidth="1"/>
    <col min="1800" max="2048" width="9.140625" style="3"/>
    <col min="2049" max="2049" width="5.42578125" style="3" bestFit="1" customWidth="1"/>
    <col min="2050" max="2050" width="67" style="3" bestFit="1" customWidth="1"/>
    <col min="2051" max="2051" width="13.140625" style="3" bestFit="1" customWidth="1"/>
    <col min="2052" max="2052" width="27.42578125" style="3" bestFit="1" customWidth="1"/>
    <col min="2053" max="2053" width="14" style="3" bestFit="1" customWidth="1"/>
    <col min="2054" max="2054" width="10.5703125" style="3" bestFit="1" customWidth="1"/>
    <col min="2055" max="2055" width="18.140625" style="3" bestFit="1" customWidth="1"/>
    <col min="2056" max="2304" width="9.140625" style="3"/>
    <col min="2305" max="2305" width="5.42578125" style="3" bestFit="1" customWidth="1"/>
    <col min="2306" max="2306" width="67" style="3" bestFit="1" customWidth="1"/>
    <col min="2307" max="2307" width="13.140625" style="3" bestFit="1" customWidth="1"/>
    <col min="2308" max="2308" width="27.42578125" style="3" bestFit="1" customWidth="1"/>
    <col min="2309" max="2309" width="14" style="3" bestFit="1" customWidth="1"/>
    <col min="2310" max="2310" width="10.5703125" style="3" bestFit="1" customWidth="1"/>
    <col min="2311" max="2311" width="18.140625" style="3" bestFit="1" customWidth="1"/>
    <col min="2312" max="2560" width="9.140625" style="3"/>
    <col min="2561" max="2561" width="5.42578125" style="3" bestFit="1" customWidth="1"/>
    <col min="2562" max="2562" width="67" style="3" bestFit="1" customWidth="1"/>
    <col min="2563" max="2563" width="13.140625" style="3" bestFit="1" customWidth="1"/>
    <col min="2564" max="2564" width="27.42578125" style="3" bestFit="1" customWidth="1"/>
    <col min="2565" max="2565" width="14" style="3" bestFit="1" customWidth="1"/>
    <col min="2566" max="2566" width="10.5703125" style="3" bestFit="1" customWidth="1"/>
    <col min="2567" max="2567" width="18.140625" style="3" bestFit="1" customWidth="1"/>
    <col min="2568" max="2816" width="9.140625" style="3"/>
    <col min="2817" max="2817" width="5.42578125" style="3" bestFit="1" customWidth="1"/>
    <col min="2818" max="2818" width="67" style="3" bestFit="1" customWidth="1"/>
    <col min="2819" max="2819" width="13.140625" style="3" bestFit="1" customWidth="1"/>
    <col min="2820" max="2820" width="27.42578125" style="3" bestFit="1" customWidth="1"/>
    <col min="2821" max="2821" width="14" style="3" bestFit="1" customWidth="1"/>
    <col min="2822" max="2822" width="10.5703125" style="3" bestFit="1" customWidth="1"/>
    <col min="2823" max="2823" width="18.140625" style="3" bestFit="1" customWidth="1"/>
    <col min="2824" max="3072" width="9.140625" style="3"/>
    <col min="3073" max="3073" width="5.42578125" style="3" bestFit="1" customWidth="1"/>
    <col min="3074" max="3074" width="67" style="3" bestFit="1" customWidth="1"/>
    <col min="3075" max="3075" width="13.140625" style="3" bestFit="1" customWidth="1"/>
    <col min="3076" max="3076" width="27.42578125" style="3" bestFit="1" customWidth="1"/>
    <col min="3077" max="3077" width="14" style="3" bestFit="1" customWidth="1"/>
    <col min="3078" max="3078" width="10.5703125" style="3" bestFit="1" customWidth="1"/>
    <col min="3079" max="3079" width="18.140625" style="3" bestFit="1" customWidth="1"/>
    <col min="3080" max="3328" width="9.140625" style="3"/>
    <col min="3329" max="3329" width="5.42578125" style="3" bestFit="1" customWidth="1"/>
    <col min="3330" max="3330" width="67" style="3" bestFit="1" customWidth="1"/>
    <col min="3331" max="3331" width="13.140625" style="3" bestFit="1" customWidth="1"/>
    <col min="3332" max="3332" width="27.42578125" style="3" bestFit="1" customWidth="1"/>
    <col min="3333" max="3333" width="14" style="3" bestFit="1" customWidth="1"/>
    <col min="3334" max="3334" width="10.5703125" style="3" bestFit="1" customWidth="1"/>
    <col min="3335" max="3335" width="18.140625" style="3" bestFit="1" customWidth="1"/>
    <col min="3336" max="3584" width="9.140625" style="3"/>
    <col min="3585" max="3585" width="5.42578125" style="3" bestFit="1" customWidth="1"/>
    <col min="3586" max="3586" width="67" style="3" bestFit="1" customWidth="1"/>
    <col min="3587" max="3587" width="13.140625" style="3" bestFit="1" customWidth="1"/>
    <col min="3588" max="3588" width="27.42578125" style="3" bestFit="1" customWidth="1"/>
    <col min="3589" max="3589" width="14" style="3" bestFit="1" customWidth="1"/>
    <col min="3590" max="3590" width="10.5703125" style="3" bestFit="1" customWidth="1"/>
    <col min="3591" max="3591" width="18.140625" style="3" bestFit="1" customWidth="1"/>
    <col min="3592" max="3840" width="9.140625" style="3"/>
    <col min="3841" max="3841" width="5.42578125" style="3" bestFit="1" customWidth="1"/>
    <col min="3842" max="3842" width="67" style="3" bestFit="1" customWidth="1"/>
    <col min="3843" max="3843" width="13.140625" style="3" bestFit="1" customWidth="1"/>
    <col min="3844" max="3844" width="27.42578125" style="3" bestFit="1" customWidth="1"/>
    <col min="3845" max="3845" width="14" style="3" bestFit="1" customWidth="1"/>
    <col min="3846" max="3846" width="10.5703125" style="3" bestFit="1" customWidth="1"/>
    <col min="3847" max="3847" width="18.140625" style="3" bestFit="1" customWidth="1"/>
    <col min="3848" max="4096" width="9.140625" style="3"/>
    <col min="4097" max="4097" width="5.42578125" style="3" bestFit="1" customWidth="1"/>
    <col min="4098" max="4098" width="67" style="3" bestFit="1" customWidth="1"/>
    <col min="4099" max="4099" width="13.140625" style="3" bestFit="1" customWidth="1"/>
    <col min="4100" max="4100" width="27.42578125" style="3" bestFit="1" customWidth="1"/>
    <col min="4101" max="4101" width="14" style="3" bestFit="1" customWidth="1"/>
    <col min="4102" max="4102" width="10.5703125" style="3" bestFit="1" customWidth="1"/>
    <col min="4103" max="4103" width="18.140625" style="3" bestFit="1" customWidth="1"/>
    <col min="4104" max="4352" width="9.140625" style="3"/>
    <col min="4353" max="4353" width="5.42578125" style="3" bestFit="1" customWidth="1"/>
    <col min="4354" max="4354" width="67" style="3" bestFit="1" customWidth="1"/>
    <col min="4355" max="4355" width="13.140625" style="3" bestFit="1" customWidth="1"/>
    <col min="4356" max="4356" width="27.42578125" style="3" bestFit="1" customWidth="1"/>
    <col min="4357" max="4357" width="14" style="3" bestFit="1" customWidth="1"/>
    <col min="4358" max="4358" width="10.5703125" style="3" bestFit="1" customWidth="1"/>
    <col min="4359" max="4359" width="18.140625" style="3" bestFit="1" customWidth="1"/>
    <col min="4360" max="4608" width="9.140625" style="3"/>
    <col min="4609" max="4609" width="5.42578125" style="3" bestFit="1" customWidth="1"/>
    <col min="4610" max="4610" width="67" style="3" bestFit="1" customWidth="1"/>
    <col min="4611" max="4611" width="13.140625" style="3" bestFit="1" customWidth="1"/>
    <col min="4612" max="4612" width="27.42578125" style="3" bestFit="1" customWidth="1"/>
    <col min="4613" max="4613" width="14" style="3" bestFit="1" customWidth="1"/>
    <col min="4614" max="4614" width="10.5703125" style="3" bestFit="1" customWidth="1"/>
    <col min="4615" max="4615" width="18.140625" style="3" bestFit="1" customWidth="1"/>
    <col min="4616" max="4864" width="9.140625" style="3"/>
    <col min="4865" max="4865" width="5.42578125" style="3" bestFit="1" customWidth="1"/>
    <col min="4866" max="4866" width="67" style="3" bestFit="1" customWidth="1"/>
    <col min="4867" max="4867" width="13.140625" style="3" bestFit="1" customWidth="1"/>
    <col min="4868" max="4868" width="27.42578125" style="3" bestFit="1" customWidth="1"/>
    <col min="4869" max="4869" width="14" style="3" bestFit="1" customWidth="1"/>
    <col min="4870" max="4870" width="10.5703125" style="3" bestFit="1" customWidth="1"/>
    <col min="4871" max="4871" width="18.140625" style="3" bestFit="1" customWidth="1"/>
    <col min="4872" max="5120" width="9.140625" style="3"/>
    <col min="5121" max="5121" width="5.42578125" style="3" bestFit="1" customWidth="1"/>
    <col min="5122" max="5122" width="67" style="3" bestFit="1" customWidth="1"/>
    <col min="5123" max="5123" width="13.140625" style="3" bestFit="1" customWidth="1"/>
    <col min="5124" max="5124" width="27.42578125" style="3" bestFit="1" customWidth="1"/>
    <col min="5125" max="5125" width="14" style="3" bestFit="1" customWidth="1"/>
    <col min="5126" max="5126" width="10.5703125" style="3" bestFit="1" customWidth="1"/>
    <col min="5127" max="5127" width="18.140625" style="3" bestFit="1" customWidth="1"/>
    <col min="5128" max="5376" width="9.140625" style="3"/>
    <col min="5377" max="5377" width="5.42578125" style="3" bestFit="1" customWidth="1"/>
    <col min="5378" max="5378" width="67" style="3" bestFit="1" customWidth="1"/>
    <col min="5379" max="5379" width="13.140625" style="3" bestFit="1" customWidth="1"/>
    <col min="5380" max="5380" width="27.42578125" style="3" bestFit="1" customWidth="1"/>
    <col min="5381" max="5381" width="14" style="3" bestFit="1" customWidth="1"/>
    <col min="5382" max="5382" width="10.5703125" style="3" bestFit="1" customWidth="1"/>
    <col min="5383" max="5383" width="18.140625" style="3" bestFit="1" customWidth="1"/>
    <col min="5384" max="5632" width="9.140625" style="3"/>
    <col min="5633" max="5633" width="5.42578125" style="3" bestFit="1" customWidth="1"/>
    <col min="5634" max="5634" width="67" style="3" bestFit="1" customWidth="1"/>
    <col min="5635" max="5635" width="13.140625" style="3" bestFit="1" customWidth="1"/>
    <col min="5636" max="5636" width="27.42578125" style="3" bestFit="1" customWidth="1"/>
    <col min="5637" max="5637" width="14" style="3" bestFit="1" customWidth="1"/>
    <col min="5638" max="5638" width="10.5703125" style="3" bestFit="1" customWidth="1"/>
    <col min="5639" max="5639" width="18.140625" style="3" bestFit="1" customWidth="1"/>
    <col min="5640" max="5888" width="9.140625" style="3"/>
    <col min="5889" max="5889" width="5.42578125" style="3" bestFit="1" customWidth="1"/>
    <col min="5890" max="5890" width="67" style="3" bestFit="1" customWidth="1"/>
    <col min="5891" max="5891" width="13.140625" style="3" bestFit="1" customWidth="1"/>
    <col min="5892" max="5892" width="27.42578125" style="3" bestFit="1" customWidth="1"/>
    <col min="5893" max="5893" width="14" style="3" bestFit="1" customWidth="1"/>
    <col min="5894" max="5894" width="10.5703125" style="3" bestFit="1" customWidth="1"/>
    <col min="5895" max="5895" width="18.140625" style="3" bestFit="1" customWidth="1"/>
    <col min="5896" max="6144" width="9.140625" style="3"/>
    <col min="6145" max="6145" width="5.42578125" style="3" bestFit="1" customWidth="1"/>
    <col min="6146" max="6146" width="67" style="3" bestFit="1" customWidth="1"/>
    <col min="6147" max="6147" width="13.140625" style="3" bestFit="1" customWidth="1"/>
    <col min="6148" max="6148" width="27.42578125" style="3" bestFit="1" customWidth="1"/>
    <col min="6149" max="6149" width="14" style="3" bestFit="1" customWidth="1"/>
    <col min="6150" max="6150" width="10.5703125" style="3" bestFit="1" customWidth="1"/>
    <col min="6151" max="6151" width="18.140625" style="3" bestFit="1" customWidth="1"/>
    <col min="6152" max="6400" width="9.140625" style="3"/>
    <col min="6401" max="6401" width="5.42578125" style="3" bestFit="1" customWidth="1"/>
    <col min="6402" max="6402" width="67" style="3" bestFit="1" customWidth="1"/>
    <col min="6403" max="6403" width="13.140625" style="3" bestFit="1" customWidth="1"/>
    <col min="6404" max="6404" width="27.42578125" style="3" bestFit="1" customWidth="1"/>
    <col min="6405" max="6405" width="14" style="3" bestFit="1" customWidth="1"/>
    <col min="6406" max="6406" width="10.5703125" style="3" bestFit="1" customWidth="1"/>
    <col min="6407" max="6407" width="18.140625" style="3" bestFit="1" customWidth="1"/>
    <col min="6408" max="6656" width="9.140625" style="3"/>
    <col min="6657" max="6657" width="5.42578125" style="3" bestFit="1" customWidth="1"/>
    <col min="6658" max="6658" width="67" style="3" bestFit="1" customWidth="1"/>
    <col min="6659" max="6659" width="13.140625" style="3" bestFit="1" customWidth="1"/>
    <col min="6660" max="6660" width="27.42578125" style="3" bestFit="1" customWidth="1"/>
    <col min="6661" max="6661" width="14" style="3" bestFit="1" customWidth="1"/>
    <col min="6662" max="6662" width="10.5703125" style="3" bestFit="1" customWidth="1"/>
    <col min="6663" max="6663" width="18.140625" style="3" bestFit="1" customWidth="1"/>
    <col min="6664" max="6912" width="9.140625" style="3"/>
    <col min="6913" max="6913" width="5.42578125" style="3" bestFit="1" customWidth="1"/>
    <col min="6914" max="6914" width="67" style="3" bestFit="1" customWidth="1"/>
    <col min="6915" max="6915" width="13.140625" style="3" bestFit="1" customWidth="1"/>
    <col min="6916" max="6916" width="27.42578125" style="3" bestFit="1" customWidth="1"/>
    <col min="6917" max="6917" width="14" style="3" bestFit="1" customWidth="1"/>
    <col min="6918" max="6918" width="10.5703125" style="3" bestFit="1" customWidth="1"/>
    <col min="6919" max="6919" width="18.140625" style="3" bestFit="1" customWidth="1"/>
    <col min="6920" max="7168" width="9.140625" style="3"/>
    <col min="7169" max="7169" width="5.42578125" style="3" bestFit="1" customWidth="1"/>
    <col min="7170" max="7170" width="67" style="3" bestFit="1" customWidth="1"/>
    <col min="7171" max="7171" width="13.140625" style="3" bestFit="1" customWidth="1"/>
    <col min="7172" max="7172" width="27.42578125" style="3" bestFit="1" customWidth="1"/>
    <col min="7173" max="7173" width="14" style="3" bestFit="1" customWidth="1"/>
    <col min="7174" max="7174" width="10.5703125" style="3" bestFit="1" customWidth="1"/>
    <col min="7175" max="7175" width="18.140625" style="3" bestFit="1" customWidth="1"/>
    <col min="7176" max="7424" width="9.140625" style="3"/>
    <col min="7425" max="7425" width="5.42578125" style="3" bestFit="1" customWidth="1"/>
    <col min="7426" max="7426" width="67" style="3" bestFit="1" customWidth="1"/>
    <col min="7427" max="7427" width="13.140625" style="3" bestFit="1" customWidth="1"/>
    <col min="7428" max="7428" width="27.42578125" style="3" bestFit="1" customWidth="1"/>
    <col min="7429" max="7429" width="14" style="3" bestFit="1" customWidth="1"/>
    <col min="7430" max="7430" width="10.5703125" style="3" bestFit="1" customWidth="1"/>
    <col min="7431" max="7431" width="18.140625" style="3" bestFit="1" customWidth="1"/>
    <col min="7432" max="7680" width="9.140625" style="3"/>
    <col min="7681" max="7681" width="5.42578125" style="3" bestFit="1" customWidth="1"/>
    <col min="7682" max="7682" width="67" style="3" bestFit="1" customWidth="1"/>
    <col min="7683" max="7683" width="13.140625" style="3" bestFit="1" customWidth="1"/>
    <col min="7684" max="7684" width="27.42578125" style="3" bestFit="1" customWidth="1"/>
    <col min="7685" max="7685" width="14" style="3" bestFit="1" customWidth="1"/>
    <col min="7686" max="7686" width="10.5703125" style="3" bestFit="1" customWidth="1"/>
    <col min="7687" max="7687" width="18.140625" style="3" bestFit="1" customWidth="1"/>
    <col min="7688" max="7936" width="9.140625" style="3"/>
    <col min="7937" max="7937" width="5.42578125" style="3" bestFit="1" customWidth="1"/>
    <col min="7938" max="7938" width="67" style="3" bestFit="1" customWidth="1"/>
    <col min="7939" max="7939" width="13.140625" style="3" bestFit="1" customWidth="1"/>
    <col min="7940" max="7940" width="27.42578125" style="3" bestFit="1" customWidth="1"/>
    <col min="7941" max="7941" width="14" style="3" bestFit="1" customWidth="1"/>
    <col min="7942" max="7942" width="10.5703125" style="3" bestFit="1" customWidth="1"/>
    <col min="7943" max="7943" width="18.140625" style="3" bestFit="1" customWidth="1"/>
    <col min="7944" max="8192" width="9.140625" style="3"/>
    <col min="8193" max="8193" width="5.42578125" style="3" bestFit="1" customWidth="1"/>
    <col min="8194" max="8194" width="67" style="3" bestFit="1" customWidth="1"/>
    <col min="8195" max="8195" width="13.140625" style="3" bestFit="1" customWidth="1"/>
    <col min="8196" max="8196" width="27.42578125" style="3" bestFit="1" customWidth="1"/>
    <col min="8197" max="8197" width="14" style="3" bestFit="1" customWidth="1"/>
    <col min="8198" max="8198" width="10.5703125" style="3" bestFit="1" customWidth="1"/>
    <col min="8199" max="8199" width="18.140625" style="3" bestFit="1" customWidth="1"/>
    <col min="8200" max="8448" width="9.140625" style="3"/>
    <col min="8449" max="8449" width="5.42578125" style="3" bestFit="1" customWidth="1"/>
    <col min="8450" max="8450" width="67" style="3" bestFit="1" customWidth="1"/>
    <col min="8451" max="8451" width="13.140625" style="3" bestFit="1" customWidth="1"/>
    <col min="8452" max="8452" width="27.42578125" style="3" bestFit="1" customWidth="1"/>
    <col min="8453" max="8453" width="14" style="3" bestFit="1" customWidth="1"/>
    <col min="8454" max="8454" width="10.5703125" style="3" bestFit="1" customWidth="1"/>
    <col min="8455" max="8455" width="18.140625" style="3" bestFit="1" customWidth="1"/>
    <col min="8456" max="8704" width="9.140625" style="3"/>
    <col min="8705" max="8705" width="5.42578125" style="3" bestFit="1" customWidth="1"/>
    <col min="8706" max="8706" width="67" style="3" bestFit="1" customWidth="1"/>
    <col min="8707" max="8707" width="13.140625" style="3" bestFit="1" customWidth="1"/>
    <col min="8708" max="8708" width="27.42578125" style="3" bestFit="1" customWidth="1"/>
    <col min="8709" max="8709" width="14" style="3" bestFit="1" customWidth="1"/>
    <col min="8710" max="8710" width="10.5703125" style="3" bestFit="1" customWidth="1"/>
    <col min="8711" max="8711" width="18.140625" style="3" bestFit="1" customWidth="1"/>
    <col min="8712" max="8960" width="9.140625" style="3"/>
    <col min="8961" max="8961" width="5.42578125" style="3" bestFit="1" customWidth="1"/>
    <col min="8962" max="8962" width="67" style="3" bestFit="1" customWidth="1"/>
    <col min="8963" max="8963" width="13.140625" style="3" bestFit="1" customWidth="1"/>
    <col min="8964" max="8964" width="27.42578125" style="3" bestFit="1" customWidth="1"/>
    <col min="8965" max="8965" width="14" style="3" bestFit="1" customWidth="1"/>
    <col min="8966" max="8966" width="10.5703125" style="3" bestFit="1" customWidth="1"/>
    <col min="8967" max="8967" width="18.140625" style="3" bestFit="1" customWidth="1"/>
    <col min="8968" max="9216" width="9.140625" style="3"/>
    <col min="9217" max="9217" width="5.42578125" style="3" bestFit="1" customWidth="1"/>
    <col min="9218" max="9218" width="67" style="3" bestFit="1" customWidth="1"/>
    <col min="9219" max="9219" width="13.140625" style="3" bestFit="1" customWidth="1"/>
    <col min="9220" max="9220" width="27.42578125" style="3" bestFit="1" customWidth="1"/>
    <col min="9221" max="9221" width="14" style="3" bestFit="1" customWidth="1"/>
    <col min="9222" max="9222" width="10.5703125" style="3" bestFit="1" customWidth="1"/>
    <col min="9223" max="9223" width="18.140625" style="3" bestFit="1" customWidth="1"/>
    <col min="9224" max="9472" width="9.140625" style="3"/>
    <col min="9473" max="9473" width="5.42578125" style="3" bestFit="1" customWidth="1"/>
    <col min="9474" max="9474" width="67" style="3" bestFit="1" customWidth="1"/>
    <col min="9475" max="9475" width="13.140625" style="3" bestFit="1" customWidth="1"/>
    <col min="9476" max="9476" width="27.42578125" style="3" bestFit="1" customWidth="1"/>
    <col min="9477" max="9477" width="14" style="3" bestFit="1" customWidth="1"/>
    <col min="9478" max="9478" width="10.5703125" style="3" bestFit="1" customWidth="1"/>
    <col min="9479" max="9479" width="18.140625" style="3" bestFit="1" customWidth="1"/>
    <col min="9480" max="9728" width="9.140625" style="3"/>
    <col min="9729" max="9729" width="5.42578125" style="3" bestFit="1" customWidth="1"/>
    <col min="9730" max="9730" width="67" style="3" bestFit="1" customWidth="1"/>
    <col min="9731" max="9731" width="13.140625" style="3" bestFit="1" customWidth="1"/>
    <col min="9732" max="9732" width="27.42578125" style="3" bestFit="1" customWidth="1"/>
    <col min="9733" max="9733" width="14" style="3" bestFit="1" customWidth="1"/>
    <col min="9734" max="9734" width="10.5703125" style="3" bestFit="1" customWidth="1"/>
    <col min="9735" max="9735" width="18.140625" style="3" bestFit="1" customWidth="1"/>
    <col min="9736" max="9984" width="9.140625" style="3"/>
    <col min="9985" max="9985" width="5.42578125" style="3" bestFit="1" customWidth="1"/>
    <col min="9986" max="9986" width="67" style="3" bestFit="1" customWidth="1"/>
    <col min="9987" max="9987" width="13.140625" style="3" bestFit="1" customWidth="1"/>
    <col min="9988" max="9988" width="27.42578125" style="3" bestFit="1" customWidth="1"/>
    <col min="9989" max="9989" width="14" style="3" bestFit="1" customWidth="1"/>
    <col min="9990" max="9990" width="10.5703125" style="3" bestFit="1" customWidth="1"/>
    <col min="9991" max="9991" width="18.140625" style="3" bestFit="1" customWidth="1"/>
    <col min="9992" max="10240" width="9.140625" style="3"/>
    <col min="10241" max="10241" width="5.42578125" style="3" bestFit="1" customWidth="1"/>
    <col min="10242" max="10242" width="67" style="3" bestFit="1" customWidth="1"/>
    <col min="10243" max="10243" width="13.140625" style="3" bestFit="1" customWidth="1"/>
    <col min="10244" max="10244" width="27.42578125" style="3" bestFit="1" customWidth="1"/>
    <col min="10245" max="10245" width="14" style="3" bestFit="1" customWidth="1"/>
    <col min="10246" max="10246" width="10.5703125" style="3" bestFit="1" customWidth="1"/>
    <col min="10247" max="10247" width="18.140625" style="3" bestFit="1" customWidth="1"/>
    <col min="10248" max="10496" width="9.140625" style="3"/>
    <col min="10497" max="10497" width="5.42578125" style="3" bestFit="1" customWidth="1"/>
    <col min="10498" max="10498" width="67" style="3" bestFit="1" customWidth="1"/>
    <col min="10499" max="10499" width="13.140625" style="3" bestFit="1" customWidth="1"/>
    <col min="10500" max="10500" width="27.42578125" style="3" bestFit="1" customWidth="1"/>
    <col min="10501" max="10501" width="14" style="3" bestFit="1" customWidth="1"/>
    <col min="10502" max="10502" width="10.5703125" style="3" bestFit="1" customWidth="1"/>
    <col min="10503" max="10503" width="18.140625" style="3" bestFit="1" customWidth="1"/>
    <col min="10504" max="10752" width="9.140625" style="3"/>
    <col min="10753" max="10753" width="5.42578125" style="3" bestFit="1" customWidth="1"/>
    <col min="10754" max="10754" width="67" style="3" bestFit="1" customWidth="1"/>
    <col min="10755" max="10755" width="13.140625" style="3" bestFit="1" customWidth="1"/>
    <col min="10756" max="10756" width="27.42578125" style="3" bestFit="1" customWidth="1"/>
    <col min="10757" max="10757" width="14" style="3" bestFit="1" customWidth="1"/>
    <col min="10758" max="10758" width="10.5703125" style="3" bestFit="1" customWidth="1"/>
    <col min="10759" max="10759" width="18.140625" style="3" bestFit="1" customWidth="1"/>
    <col min="10760" max="11008" width="9.140625" style="3"/>
    <col min="11009" max="11009" width="5.42578125" style="3" bestFit="1" customWidth="1"/>
    <col min="11010" max="11010" width="67" style="3" bestFit="1" customWidth="1"/>
    <col min="11011" max="11011" width="13.140625" style="3" bestFit="1" customWidth="1"/>
    <col min="11012" max="11012" width="27.42578125" style="3" bestFit="1" customWidth="1"/>
    <col min="11013" max="11013" width="14" style="3" bestFit="1" customWidth="1"/>
    <col min="11014" max="11014" width="10.5703125" style="3" bestFit="1" customWidth="1"/>
    <col min="11015" max="11015" width="18.140625" style="3" bestFit="1" customWidth="1"/>
    <col min="11016" max="11264" width="9.140625" style="3"/>
    <col min="11265" max="11265" width="5.42578125" style="3" bestFit="1" customWidth="1"/>
    <col min="11266" max="11266" width="67" style="3" bestFit="1" customWidth="1"/>
    <col min="11267" max="11267" width="13.140625" style="3" bestFit="1" customWidth="1"/>
    <col min="11268" max="11268" width="27.42578125" style="3" bestFit="1" customWidth="1"/>
    <col min="11269" max="11269" width="14" style="3" bestFit="1" customWidth="1"/>
    <col min="11270" max="11270" width="10.5703125" style="3" bestFit="1" customWidth="1"/>
    <col min="11271" max="11271" width="18.140625" style="3" bestFit="1" customWidth="1"/>
    <col min="11272" max="11520" width="9.140625" style="3"/>
    <col min="11521" max="11521" width="5.42578125" style="3" bestFit="1" customWidth="1"/>
    <col min="11522" max="11522" width="67" style="3" bestFit="1" customWidth="1"/>
    <col min="11523" max="11523" width="13.140625" style="3" bestFit="1" customWidth="1"/>
    <col min="11524" max="11524" width="27.42578125" style="3" bestFit="1" customWidth="1"/>
    <col min="11525" max="11525" width="14" style="3" bestFit="1" customWidth="1"/>
    <col min="11526" max="11526" width="10.5703125" style="3" bestFit="1" customWidth="1"/>
    <col min="11527" max="11527" width="18.140625" style="3" bestFit="1" customWidth="1"/>
    <col min="11528" max="11776" width="9.140625" style="3"/>
    <col min="11777" max="11777" width="5.42578125" style="3" bestFit="1" customWidth="1"/>
    <col min="11778" max="11778" width="67" style="3" bestFit="1" customWidth="1"/>
    <col min="11779" max="11779" width="13.140625" style="3" bestFit="1" customWidth="1"/>
    <col min="11780" max="11780" width="27.42578125" style="3" bestFit="1" customWidth="1"/>
    <col min="11781" max="11781" width="14" style="3" bestFit="1" customWidth="1"/>
    <col min="11782" max="11782" width="10.5703125" style="3" bestFit="1" customWidth="1"/>
    <col min="11783" max="11783" width="18.140625" style="3" bestFit="1" customWidth="1"/>
    <col min="11784" max="12032" width="9.140625" style="3"/>
    <col min="12033" max="12033" width="5.42578125" style="3" bestFit="1" customWidth="1"/>
    <col min="12034" max="12034" width="67" style="3" bestFit="1" customWidth="1"/>
    <col min="12035" max="12035" width="13.140625" style="3" bestFit="1" customWidth="1"/>
    <col min="12036" max="12036" width="27.42578125" style="3" bestFit="1" customWidth="1"/>
    <col min="12037" max="12037" width="14" style="3" bestFit="1" customWidth="1"/>
    <col min="12038" max="12038" width="10.5703125" style="3" bestFit="1" customWidth="1"/>
    <col min="12039" max="12039" width="18.140625" style="3" bestFit="1" customWidth="1"/>
    <col min="12040" max="12288" width="9.140625" style="3"/>
    <col min="12289" max="12289" width="5.42578125" style="3" bestFit="1" customWidth="1"/>
    <col min="12290" max="12290" width="67" style="3" bestFit="1" customWidth="1"/>
    <col min="12291" max="12291" width="13.140625" style="3" bestFit="1" customWidth="1"/>
    <col min="12292" max="12292" width="27.42578125" style="3" bestFit="1" customWidth="1"/>
    <col min="12293" max="12293" width="14" style="3" bestFit="1" customWidth="1"/>
    <col min="12294" max="12294" width="10.5703125" style="3" bestFit="1" customWidth="1"/>
    <col min="12295" max="12295" width="18.140625" style="3" bestFit="1" customWidth="1"/>
    <col min="12296" max="12544" width="9.140625" style="3"/>
    <col min="12545" max="12545" width="5.42578125" style="3" bestFit="1" customWidth="1"/>
    <col min="12546" max="12546" width="67" style="3" bestFit="1" customWidth="1"/>
    <col min="12547" max="12547" width="13.140625" style="3" bestFit="1" customWidth="1"/>
    <col min="12548" max="12548" width="27.42578125" style="3" bestFit="1" customWidth="1"/>
    <col min="12549" max="12549" width="14" style="3" bestFit="1" customWidth="1"/>
    <col min="12550" max="12550" width="10.5703125" style="3" bestFit="1" customWidth="1"/>
    <col min="12551" max="12551" width="18.140625" style="3" bestFit="1" customWidth="1"/>
    <col min="12552" max="12800" width="9.140625" style="3"/>
    <col min="12801" max="12801" width="5.42578125" style="3" bestFit="1" customWidth="1"/>
    <col min="12802" max="12802" width="67" style="3" bestFit="1" customWidth="1"/>
    <col min="12803" max="12803" width="13.140625" style="3" bestFit="1" customWidth="1"/>
    <col min="12804" max="12804" width="27.42578125" style="3" bestFit="1" customWidth="1"/>
    <col min="12805" max="12805" width="14" style="3" bestFit="1" customWidth="1"/>
    <col min="12806" max="12806" width="10.5703125" style="3" bestFit="1" customWidth="1"/>
    <col min="12807" max="12807" width="18.140625" style="3" bestFit="1" customWidth="1"/>
    <col min="12808" max="13056" width="9.140625" style="3"/>
    <col min="13057" max="13057" width="5.42578125" style="3" bestFit="1" customWidth="1"/>
    <col min="13058" max="13058" width="67" style="3" bestFit="1" customWidth="1"/>
    <col min="13059" max="13059" width="13.140625" style="3" bestFit="1" customWidth="1"/>
    <col min="13060" max="13060" width="27.42578125" style="3" bestFit="1" customWidth="1"/>
    <col min="13061" max="13061" width="14" style="3" bestFit="1" customWidth="1"/>
    <col min="13062" max="13062" width="10.5703125" style="3" bestFit="1" customWidth="1"/>
    <col min="13063" max="13063" width="18.140625" style="3" bestFit="1" customWidth="1"/>
    <col min="13064" max="13312" width="9.140625" style="3"/>
    <col min="13313" max="13313" width="5.42578125" style="3" bestFit="1" customWidth="1"/>
    <col min="13314" max="13314" width="67" style="3" bestFit="1" customWidth="1"/>
    <col min="13315" max="13315" width="13.140625" style="3" bestFit="1" customWidth="1"/>
    <col min="13316" max="13316" width="27.42578125" style="3" bestFit="1" customWidth="1"/>
    <col min="13317" max="13317" width="14" style="3" bestFit="1" customWidth="1"/>
    <col min="13318" max="13318" width="10.5703125" style="3" bestFit="1" customWidth="1"/>
    <col min="13319" max="13319" width="18.140625" style="3" bestFit="1" customWidth="1"/>
    <col min="13320" max="13568" width="9.140625" style="3"/>
    <col min="13569" max="13569" width="5.42578125" style="3" bestFit="1" customWidth="1"/>
    <col min="13570" max="13570" width="67" style="3" bestFit="1" customWidth="1"/>
    <col min="13571" max="13571" width="13.140625" style="3" bestFit="1" customWidth="1"/>
    <col min="13572" max="13572" width="27.42578125" style="3" bestFit="1" customWidth="1"/>
    <col min="13573" max="13573" width="14" style="3" bestFit="1" customWidth="1"/>
    <col min="13574" max="13574" width="10.5703125" style="3" bestFit="1" customWidth="1"/>
    <col min="13575" max="13575" width="18.140625" style="3" bestFit="1" customWidth="1"/>
    <col min="13576" max="13824" width="9.140625" style="3"/>
    <col min="13825" max="13825" width="5.42578125" style="3" bestFit="1" customWidth="1"/>
    <col min="13826" max="13826" width="67" style="3" bestFit="1" customWidth="1"/>
    <col min="13827" max="13827" width="13.140625" style="3" bestFit="1" customWidth="1"/>
    <col min="13828" max="13828" width="27.42578125" style="3" bestFit="1" customWidth="1"/>
    <col min="13829" max="13829" width="14" style="3" bestFit="1" customWidth="1"/>
    <col min="13830" max="13830" width="10.5703125" style="3" bestFit="1" customWidth="1"/>
    <col min="13831" max="13831" width="18.140625" style="3" bestFit="1" customWidth="1"/>
    <col min="13832" max="14080" width="9.140625" style="3"/>
    <col min="14081" max="14081" width="5.42578125" style="3" bestFit="1" customWidth="1"/>
    <col min="14082" max="14082" width="67" style="3" bestFit="1" customWidth="1"/>
    <col min="14083" max="14083" width="13.140625" style="3" bestFit="1" customWidth="1"/>
    <col min="14084" max="14084" width="27.42578125" style="3" bestFit="1" customWidth="1"/>
    <col min="14085" max="14085" width="14" style="3" bestFit="1" customWidth="1"/>
    <col min="14086" max="14086" width="10.5703125" style="3" bestFit="1" customWidth="1"/>
    <col min="14087" max="14087" width="18.140625" style="3" bestFit="1" customWidth="1"/>
    <col min="14088" max="14336" width="9.140625" style="3"/>
    <col min="14337" max="14337" width="5.42578125" style="3" bestFit="1" customWidth="1"/>
    <col min="14338" max="14338" width="67" style="3" bestFit="1" customWidth="1"/>
    <col min="14339" max="14339" width="13.140625" style="3" bestFit="1" customWidth="1"/>
    <col min="14340" max="14340" width="27.42578125" style="3" bestFit="1" customWidth="1"/>
    <col min="14341" max="14341" width="14" style="3" bestFit="1" customWidth="1"/>
    <col min="14342" max="14342" width="10.5703125" style="3" bestFit="1" customWidth="1"/>
    <col min="14343" max="14343" width="18.140625" style="3" bestFit="1" customWidth="1"/>
    <col min="14344" max="14592" width="9.140625" style="3"/>
    <col min="14593" max="14593" width="5.42578125" style="3" bestFit="1" customWidth="1"/>
    <col min="14594" max="14594" width="67" style="3" bestFit="1" customWidth="1"/>
    <col min="14595" max="14595" width="13.140625" style="3" bestFit="1" customWidth="1"/>
    <col min="14596" max="14596" width="27.42578125" style="3" bestFit="1" customWidth="1"/>
    <col min="14597" max="14597" width="14" style="3" bestFit="1" customWidth="1"/>
    <col min="14598" max="14598" width="10.5703125" style="3" bestFit="1" customWidth="1"/>
    <col min="14599" max="14599" width="18.140625" style="3" bestFit="1" customWidth="1"/>
    <col min="14600" max="14848" width="9.140625" style="3"/>
    <col min="14849" max="14849" width="5.42578125" style="3" bestFit="1" customWidth="1"/>
    <col min="14850" max="14850" width="67" style="3" bestFit="1" customWidth="1"/>
    <col min="14851" max="14851" width="13.140625" style="3" bestFit="1" customWidth="1"/>
    <col min="14852" max="14852" width="27.42578125" style="3" bestFit="1" customWidth="1"/>
    <col min="14853" max="14853" width="14" style="3" bestFit="1" customWidth="1"/>
    <col min="14854" max="14854" width="10.5703125" style="3" bestFit="1" customWidth="1"/>
    <col min="14855" max="14855" width="18.140625" style="3" bestFit="1" customWidth="1"/>
    <col min="14856" max="15104" width="9.140625" style="3"/>
    <col min="15105" max="15105" width="5.42578125" style="3" bestFit="1" customWidth="1"/>
    <col min="15106" max="15106" width="67" style="3" bestFit="1" customWidth="1"/>
    <col min="15107" max="15107" width="13.140625" style="3" bestFit="1" customWidth="1"/>
    <col min="15108" max="15108" width="27.42578125" style="3" bestFit="1" customWidth="1"/>
    <col min="15109" max="15109" width="14" style="3" bestFit="1" customWidth="1"/>
    <col min="15110" max="15110" width="10.5703125" style="3" bestFit="1" customWidth="1"/>
    <col min="15111" max="15111" width="18.140625" style="3" bestFit="1" customWidth="1"/>
    <col min="15112" max="15360" width="9.140625" style="3"/>
    <col min="15361" max="15361" width="5.42578125" style="3" bestFit="1" customWidth="1"/>
    <col min="15362" max="15362" width="67" style="3" bestFit="1" customWidth="1"/>
    <col min="15363" max="15363" width="13.140625" style="3" bestFit="1" customWidth="1"/>
    <col min="15364" max="15364" width="27.42578125" style="3" bestFit="1" customWidth="1"/>
    <col min="15365" max="15365" width="14" style="3" bestFit="1" customWidth="1"/>
    <col min="15366" max="15366" width="10.5703125" style="3" bestFit="1" customWidth="1"/>
    <col min="15367" max="15367" width="18.140625" style="3" bestFit="1" customWidth="1"/>
    <col min="15368" max="15616" width="9.140625" style="3"/>
    <col min="15617" max="15617" width="5.42578125" style="3" bestFit="1" customWidth="1"/>
    <col min="15618" max="15618" width="67" style="3" bestFit="1" customWidth="1"/>
    <col min="15619" max="15619" width="13.140625" style="3" bestFit="1" customWidth="1"/>
    <col min="15620" max="15620" width="27.42578125" style="3" bestFit="1" customWidth="1"/>
    <col min="15621" max="15621" width="14" style="3" bestFit="1" customWidth="1"/>
    <col min="15622" max="15622" width="10.5703125" style="3" bestFit="1" customWidth="1"/>
    <col min="15623" max="15623" width="18.140625" style="3" bestFit="1" customWidth="1"/>
    <col min="15624" max="15872" width="9.140625" style="3"/>
    <col min="15873" max="15873" width="5.42578125" style="3" bestFit="1" customWidth="1"/>
    <col min="15874" max="15874" width="67" style="3" bestFit="1" customWidth="1"/>
    <col min="15875" max="15875" width="13.140625" style="3" bestFit="1" customWidth="1"/>
    <col min="15876" max="15876" width="27.42578125" style="3" bestFit="1" customWidth="1"/>
    <col min="15877" max="15877" width="14" style="3" bestFit="1" customWidth="1"/>
    <col min="15878" max="15878" width="10.5703125" style="3" bestFit="1" customWidth="1"/>
    <col min="15879" max="15879" width="18.140625" style="3" bestFit="1" customWidth="1"/>
    <col min="15880" max="16128" width="9.140625" style="3"/>
    <col min="16129" max="16129" width="5.42578125" style="3" bestFit="1" customWidth="1"/>
    <col min="16130" max="16130" width="67" style="3" bestFit="1" customWidth="1"/>
    <col min="16131" max="16131" width="13.140625" style="3" bestFit="1" customWidth="1"/>
    <col min="16132" max="16132" width="27.42578125" style="3" bestFit="1" customWidth="1"/>
    <col min="16133" max="16133" width="14" style="3" bestFit="1" customWidth="1"/>
    <col min="16134" max="16134" width="10.5703125" style="3" bestFit="1" customWidth="1"/>
    <col min="16135" max="16135" width="18.140625" style="3" bestFit="1" customWidth="1"/>
    <col min="16136" max="16384" width="9.140625" style="3"/>
  </cols>
  <sheetData>
    <row r="1" spans="1:9">
      <c r="A1" s="1" t="s">
        <v>0</v>
      </c>
      <c r="B1" s="263" t="s">
        <v>2009</v>
      </c>
      <c r="C1" s="263"/>
      <c r="D1" s="263"/>
      <c r="E1" s="263"/>
    </row>
    <row r="2" spans="1:9" ht="13.5" thickBot="1"/>
    <row r="3" spans="1:9" ht="15">
      <c r="B3" s="69" t="s">
        <v>2511</v>
      </c>
      <c r="C3" s="282"/>
    </row>
    <row r="4" spans="1:9" ht="15">
      <c r="B4" s="71" t="s">
        <v>2512</v>
      </c>
      <c r="C4" s="283"/>
    </row>
    <row r="5" spans="1:9" ht="15">
      <c r="B5" s="71"/>
      <c r="C5" s="283"/>
    </row>
    <row r="6" spans="1:9" ht="15">
      <c r="B6" s="71" t="s">
        <v>2381</v>
      </c>
      <c r="C6" s="283"/>
    </row>
    <row r="7" spans="1:9" ht="15">
      <c r="B7" s="71" t="s">
        <v>2513</v>
      </c>
      <c r="C7" s="283"/>
    </row>
    <row r="8" spans="1:9" ht="45.75" thickBot="1">
      <c r="B8" s="72" t="s">
        <v>2514</v>
      </c>
      <c r="C8" s="284"/>
    </row>
    <row r="10" spans="1:9">
      <c r="B10" s="3" t="s">
        <v>2</v>
      </c>
    </row>
    <row r="12" spans="1:9">
      <c r="B12" s="5" t="s">
        <v>3</v>
      </c>
      <c r="C12" s="15" t="s">
        <v>4</v>
      </c>
      <c r="D12" s="5" t="s">
        <v>5</v>
      </c>
      <c r="E12" s="5" t="s">
        <v>6</v>
      </c>
      <c r="F12" s="7" t="s">
        <v>7</v>
      </c>
      <c r="G12" s="7" t="s">
        <v>8</v>
      </c>
      <c r="H12" s="7" t="s">
        <v>9</v>
      </c>
      <c r="I12" s="8" t="s">
        <v>10</v>
      </c>
    </row>
    <row r="13" spans="1:9">
      <c r="B13" s="8" t="s">
        <v>11</v>
      </c>
    </row>
    <row r="14" spans="1:9">
      <c r="B14" s="8" t="s">
        <v>12</v>
      </c>
    </row>
    <row r="15" spans="1:9">
      <c r="B15" s="3" t="s">
        <v>1572</v>
      </c>
      <c r="C15" s="14" t="s">
        <v>13</v>
      </c>
      <c r="D15" s="3" t="s">
        <v>14</v>
      </c>
      <c r="E15" s="3" t="s">
        <v>15</v>
      </c>
      <c r="F15" s="2">
        <v>1178000</v>
      </c>
      <c r="G15" s="2">
        <v>7041.5</v>
      </c>
      <c r="H15" s="2">
        <v>7.62</v>
      </c>
    </row>
    <row r="16" spans="1:9">
      <c r="B16" s="3" t="s">
        <v>1573</v>
      </c>
      <c r="C16" s="14" t="s">
        <v>13</v>
      </c>
      <c r="D16" s="3" t="s">
        <v>16</v>
      </c>
      <c r="E16" s="3" t="s">
        <v>17</v>
      </c>
      <c r="F16" s="2">
        <v>307000</v>
      </c>
      <c r="G16" s="2">
        <v>6403.41</v>
      </c>
      <c r="H16" s="2">
        <v>6.93</v>
      </c>
    </row>
    <row r="17" spans="2:8">
      <c r="B17" s="3" t="s">
        <v>261</v>
      </c>
      <c r="C17" s="14" t="s">
        <v>13</v>
      </c>
      <c r="D17" s="3" t="s">
        <v>14</v>
      </c>
      <c r="E17" s="3" t="s">
        <v>18</v>
      </c>
      <c r="F17" s="2">
        <v>413000</v>
      </c>
      <c r="G17" s="2">
        <v>6337.07</v>
      </c>
      <c r="H17" s="2">
        <v>6.86</v>
      </c>
    </row>
    <row r="18" spans="2:8">
      <c r="B18" s="3" t="s">
        <v>1571</v>
      </c>
      <c r="C18" s="14" t="s">
        <v>13</v>
      </c>
      <c r="D18" s="3" t="s">
        <v>21</v>
      </c>
      <c r="E18" s="3" t="s">
        <v>23</v>
      </c>
      <c r="F18" s="2">
        <v>277500</v>
      </c>
      <c r="G18" s="2">
        <v>3477.91</v>
      </c>
      <c r="H18" s="2">
        <v>3.76</v>
      </c>
    </row>
    <row r="19" spans="2:8">
      <c r="B19" s="3" t="s">
        <v>1567</v>
      </c>
      <c r="C19" s="14" t="s">
        <v>13</v>
      </c>
      <c r="D19" s="3" t="s">
        <v>26</v>
      </c>
      <c r="E19" s="3" t="s">
        <v>1566</v>
      </c>
      <c r="F19" s="2">
        <v>281000</v>
      </c>
      <c r="G19" s="2">
        <v>3002.77</v>
      </c>
      <c r="H19" s="2">
        <v>3.25</v>
      </c>
    </row>
    <row r="20" spans="2:8">
      <c r="B20" s="3" t="s">
        <v>1569</v>
      </c>
      <c r="C20" s="14" t="s">
        <v>13</v>
      </c>
      <c r="D20" s="3" t="s">
        <v>28</v>
      </c>
      <c r="E20" s="3" t="s">
        <v>34</v>
      </c>
      <c r="F20" s="2">
        <v>1395000</v>
      </c>
      <c r="G20" s="2">
        <v>2843.71</v>
      </c>
      <c r="H20" s="2">
        <v>3.08</v>
      </c>
    </row>
    <row r="21" spans="2:8">
      <c r="B21" s="3" t="s">
        <v>1570</v>
      </c>
      <c r="C21" s="14" t="s">
        <v>13</v>
      </c>
      <c r="D21" s="3" t="s">
        <v>14</v>
      </c>
      <c r="E21" s="3" t="s">
        <v>184</v>
      </c>
      <c r="F21" s="2">
        <v>385000</v>
      </c>
      <c r="G21" s="2">
        <v>2790.48</v>
      </c>
      <c r="H21" s="2">
        <v>3.02</v>
      </c>
    </row>
    <row r="22" spans="2:8">
      <c r="B22" s="3" t="s">
        <v>1568</v>
      </c>
      <c r="C22" s="14" t="s">
        <v>13</v>
      </c>
      <c r="D22" s="3" t="s">
        <v>21</v>
      </c>
      <c r="E22" s="3" t="s">
        <v>178</v>
      </c>
      <c r="F22" s="2">
        <v>290000</v>
      </c>
      <c r="G22" s="2">
        <v>2637.41</v>
      </c>
      <c r="H22" s="2">
        <v>2.85</v>
      </c>
    </row>
    <row r="23" spans="2:8">
      <c r="B23" s="3" t="s">
        <v>1563</v>
      </c>
      <c r="C23" s="14" t="s">
        <v>13</v>
      </c>
      <c r="D23" s="3" t="s">
        <v>43</v>
      </c>
      <c r="E23" s="3" t="s">
        <v>185</v>
      </c>
      <c r="F23" s="2">
        <v>59500</v>
      </c>
      <c r="G23" s="2">
        <v>2633.8</v>
      </c>
      <c r="H23" s="2">
        <v>2.85</v>
      </c>
    </row>
    <row r="24" spans="2:8">
      <c r="B24" s="3" t="s">
        <v>2356</v>
      </c>
      <c r="C24" s="14" t="s">
        <v>13</v>
      </c>
      <c r="D24" s="3" t="s">
        <v>47</v>
      </c>
      <c r="E24" s="3" t="s">
        <v>1593</v>
      </c>
      <c r="F24" s="2">
        <v>648970</v>
      </c>
      <c r="G24" s="2">
        <v>2607.2399999999998</v>
      </c>
      <c r="H24" s="2">
        <v>2.82</v>
      </c>
    </row>
    <row r="25" spans="2:8">
      <c r="B25" s="3" t="s">
        <v>1548</v>
      </c>
      <c r="C25" s="14" t="s">
        <v>13</v>
      </c>
      <c r="D25" s="3" t="s">
        <v>21</v>
      </c>
      <c r="E25" s="3" t="s">
        <v>51</v>
      </c>
      <c r="F25" s="2">
        <v>76759</v>
      </c>
      <c r="G25" s="2">
        <v>2336.2399999999998</v>
      </c>
      <c r="H25" s="2">
        <v>2.5299999999999998</v>
      </c>
    </row>
    <row r="26" spans="2:8">
      <c r="B26" s="3" t="s">
        <v>1551</v>
      </c>
      <c r="C26" s="14" t="s">
        <v>13</v>
      </c>
      <c r="D26" s="3" t="s">
        <v>47</v>
      </c>
      <c r="E26" s="3" t="s">
        <v>208</v>
      </c>
      <c r="F26" s="2">
        <v>155500</v>
      </c>
      <c r="G26" s="2">
        <v>2079.19</v>
      </c>
      <c r="H26" s="2">
        <v>2.25</v>
      </c>
    </row>
    <row r="27" spans="2:8">
      <c r="B27" s="3" t="s">
        <v>1546</v>
      </c>
      <c r="C27" s="14" t="s">
        <v>13</v>
      </c>
      <c r="D27" s="3" t="s">
        <v>54</v>
      </c>
      <c r="E27" s="3" t="s">
        <v>346</v>
      </c>
      <c r="F27" s="2">
        <v>2450</v>
      </c>
      <c r="G27" s="2">
        <v>2070.1999999999998</v>
      </c>
      <c r="H27" s="2">
        <v>2.2400000000000002</v>
      </c>
    </row>
    <row r="28" spans="2:8">
      <c r="B28" s="3" t="s">
        <v>1556</v>
      </c>
      <c r="C28" s="14" t="s">
        <v>13</v>
      </c>
      <c r="D28" s="3" t="s">
        <v>206</v>
      </c>
      <c r="E28" s="3" t="s">
        <v>207</v>
      </c>
      <c r="F28" s="2">
        <v>9000</v>
      </c>
      <c r="G28" s="2">
        <v>2054.9499999999998</v>
      </c>
      <c r="H28" s="2">
        <v>2.2200000000000002</v>
      </c>
    </row>
    <row r="29" spans="2:8">
      <c r="B29" s="3" t="s">
        <v>1561</v>
      </c>
      <c r="C29" s="14" t="s">
        <v>13</v>
      </c>
      <c r="D29" s="3" t="s">
        <v>28</v>
      </c>
      <c r="E29" s="3" t="s">
        <v>36</v>
      </c>
      <c r="F29" s="2">
        <v>93500</v>
      </c>
      <c r="G29" s="2">
        <v>1993.47</v>
      </c>
      <c r="H29" s="2">
        <v>2.16</v>
      </c>
    </row>
    <row r="30" spans="2:8">
      <c r="B30" s="3" t="s">
        <v>1547</v>
      </c>
      <c r="C30" s="14" t="s">
        <v>13</v>
      </c>
      <c r="D30" s="3" t="s">
        <v>41</v>
      </c>
      <c r="E30" s="3" t="s">
        <v>327</v>
      </c>
      <c r="F30" s="2">
        <v>705000</v>
      </c>
      <c r="G30" s="2">
        <v>1928.18</v>
      </c>
      <c r="H30" s="2">
        <v>2.09</v>
      </c>
    </row>
    <row r="31" spans="2:8">
      <c r="B31" s="3" t="s">
        <v>1557</v>
      </c>
      <c r="C31" s="14" t="s">
        <v>13</v>
      </c>
      <c r="D31" s="3" t="s">
        <v>28</v>
      </c>
      <c r="E31" s="3" t="s">
        <v>201</v>
      </c>
      <c r="F31" s="2">
        <v>315000</v>
      </c>
      <c r="G31" s="2">
        <v>1918.82</v>
      </c>
      <c r="H31" s="2">
        <v>2.08</v>
      </c>
    </row>
    <row r="32" spans="2:8">
      <c r="B32" s="3" t="s">
        <v>2084</v>
      </c>
      <c r="C32" s="14" t="s">
        <v>13</v>
      </c>
      <c r="D32" s="3" t="s">
        <v>26</v>
      </c>
      <c r="E32" s="3" t="s">
        <v>341</v>
      </c>
      <c r="F32" s="2">
        <v>220000</v>
      </c>
      <c r="G32" s="2">
        <v>1905.42</v>
      </c>
      <c r="H32" s="2">
        <v>2.06</v>
      </c>
    </row>
    <row r="33" spans="2:8">
      <c r="B33" s="3" t="s">
        <v>1558</v>
      </c>
      <c r="C33" s="14" t="s">
        <v>13</v>
      </c>
      <c r="D33" s="3" t="s">
        <v>26</v>
      </c>
      <c r="E33" s="3" t="s">
        <v>304</v>
      </c>
      <c r="F33" s="2">
        <v>266000</v>
      </c>
      <c r="G33" s="2">
        <v>1863.73</v>
      </c>
      <c r="H33" s="2">
        <v>2.02</v>
      </c>
    </row>
    <row r="34" spans="2:8">
      <c r="B34" s="3" t="s">
        <v>1555</v>
      </c>
      <c r="C34" s="14" t="s">
        <v>13</v>
      </c>
      <c r="D34" s="3" t="s">
        <v>21</v>
      </c>
      <c r="E34" s="3" t="s">
        <v>303</v>
      </c>
      <c r="F34" s="2">
        <v>35100</v>
      </c>
      <c r="G34" s="2">
        <v>1723.53</v>
      </c>
      <c r="H34" s="2">
        <v>1.86</v>
      </c>
    </row>
    <row r="35" spans="2:8">
      <c r="B35" s="3" t="s">
        <v>2326</v>
      </c>
      <c r="C35" s="14" t="s">
        <v>13</v>
      </c>
      <c r="D35" s="3" t="s">
        <v>215</v>
      </c>
      <c r="E35" s="3" t="s">
        <v>1604</v>
      </c>
      <c r="F35" s="2">
        <v>965000</v>
      </c>
      <c r="G35" s="2">
        <v>1719.15</v>
      </c>
      <c r="H35" s="2">
        <v>1.86</v>
      </c>
    </row>
    <row r="36" spans="2:8">
      <c r="B36" s="3" t="s">
        <v>1554</v>
      </c>
      <c r="C36" s="14" t="s">
        <v>13</v>
      </c>
      <c r="D36" s="3" t="s">
        <v>215</v>
      </c>
      <c r="E36" s="3" t="s">
        <v>275</v>
      </c>
      <c r="F36" s="2">
        <v>114000</v>
      </c>
      <c r="G36" s="2">
        <v>1603.87</v>
      </c>
      <c r="H36" s="2">
        <v>1.74</v>
      </c>
    </row>
    <row r="37" spans="2:8">
      <c r="B37" s="3" t="s">
        <v>1552</v>
      </c>
      <c r="C37" s="14" t="s">
        <v>13</v>
      </c>
      <c r="D37" s="3" t="s">
        <v>215</v>
      </c>
      <c r="E37" s="3" t="s">
        <v>311</v>
      </c>
      <c r="F37" s="2">
        <v>157000</v>
      </c>
      <c r="G37" s="2">
        <v>1598.5</v>
      </c>
      <c r="H37" s="2">
        <v>1.73</v>
      </c>
    </row>
    <row r="38" spans="2:8">
      <c r="B38" s="3" t="s">
        <v>2222</v>
      </c>
      <c r="C38" s="14" t="s">
        <v>13</v>
      </c>
      <c r="D38" s="3" t="s">
        <v>26</v>
      </c>
      <c r="E38" s="3" t="s">
        <v>224</v>
      </c>
      <c r="F38" s="2">
        <v>2800000</v>
      </c>
      <c r="G38" s="2">
        <v>1537.2</v>
      </c>
      <c r="H38" s="2">
        <v>1.66</v>
      </c>
    </row>
    <row r="39" spans="2:8">
      <c r="B39" s="3" t="s">
        <v>1592</v>
      </c>
      <c r="C39" s="14" t="s">
        <v>13</v>
      </c>
      <c r="D39" s="3" t="s">
        <v>28</v>
      </c>
      <c r="E39" s="3" t="s">
        <v>1591</v>
      </c>
      <c r="F39" s="2">
        <v>330000</v>
      </c>
      <c r="G39" s="2">
        <v>1473.29</v>
      </c>
      <c r="H39" s="2">
        <v>1.59</v>
      </c>
    </row>
    <row r="40" spans="2:8">
      <c r="B40" s="3" t="s">
        <v>2295</v>
      </c>
      <c r="C40" s="14" t="s">
        <v>13</v>
      </c>
      <c r="D40" s="3" t="s">
        <v>215</v>
      </c>
      <c r="E40" s="3" t="s">
        <v>417</v>
      </c>
      <c r="F40" s="2">
        <v>795000</v>
      </c>
      <c r="G40" s="2">
        <v>1389.26</v>
      </c>
      <c r="H40" s="2">
        <v>1.5</v>
      </c>
    </row>
    <row r="41" spans="2:8">
      <c r="B41" s="3" t="s">
        <v>1545</v>
      </c>
      <c r="C41" s="14" t="s">
        <v>13</v>
      </c>
      <c r="D41" s="3" t="s">
        <v>24</v>
      </c>
      <c r="E41" s="3" t="s">
        <v>25</v>
      </c>
      <c r="F41" s="2">
        <v>245000</v>
      </c>
      <c r="G41" s="2">
        <v>1362.94</v>
      </c>
      <c r="H41" s="2">
        <v>1.47</v>
      </c>
    </row>
    <row r="42" spans="2:8">
      <c r="B42" s="3" t="s">
        <v>2229</v>
      </c>
      <c r="C42" s="14" t="s">
        <v>13</v>
      </c>
      <c r="D42" s="3" t="s">
        <v>43</v>
      </c>
      <c r="E42" s="3" t="s">
        <v>44</v>
      </c>
      <c r="F42" s="2">
        <v>160000</v>
      </c>
      <c r="G42" s="2">
        <v>1298.1600000000001</v>
      </c>
      <c r="H42" s="2">
        <v>1.4</v>
      </c>
    </row>
    <row r="43" spans="2:8">
      <c r="B43" s="3" t="s">
        <v>2307</v>
      </c>
      <c r="C43" s="14" t="s">
        <v>13</v>
      </c>
      <c r="D43" s="3" t="s">
        <v>28</v>
      </c>
      <c r="E43" s="3" t="s">
        <v>1589</v>
      </c>
      <c r="F43" s="2">
        <v>36000</v>
      </c>
      <c r="G43" s="2">
        <v>1235.1400000000001</v>
      </c>
      <c r="H43" s="2">
        <v>1.34</v>
      </c>
    </row>
    <row r="44" spans="2:8">
      <c r="B44" s="3" t="s">
        <v>2314</v>
      </c>
      <c r="C44" s="14" t="s">
        <v>13</v>
      </c>
      <c r="D44" s="3" t="s">
        <v>26</v>
      </c>
      <c r="E44" s="3" t="s">
        <v>1588</v>
      </c>
      <c r="F44" s="2">
        <v>300000</v>
      </c>
      <c r="G44" s="2">
        <v>1219.8</v>
      </c>
      <c r="H44" s="2">
        <v>1.32</v>
      </c>
    </row>
    <row r="45" spans="2:8">
      <c r="B45" s="3" t="s">
        <v>2220</v>
      </c>
      <c r="C45" s="14" t="s">
        <v>13</v>
      </c>
      <c r="D45" s="3" t="s">
        <v>21</v>
      </c>
      <c r="E45" s="3" t="s">
        <v>199</v>
      </c>
      <c r="F45" s="2">
        <v>71000</v>
      </c>
      <c r="G45" s="2">
        <v>1176.1500000000001</v>
      </c>
      <c r="H45" s="2">
        <v>1.27</v>
      </c>
    </row>
    <row r="46" spans="2:8">
      <c r="B46" s="3" t="s">
        <v>19</v>
      </c>
      <c r="C46" s="14" t="s">
        <v>13</v>
      </c>
      <c r="D46" s="3" t="s">
        <v>14</v>
      </c>
      <c r="E46" s="3" t="s">
        <v>20</v>
      </c>
      <c r="F46" s="2">
        <v>290000</v>
      </c>
      <c r="G46" s="2">
        <v>1131.44</v>
      </c>
      <c r="H46" s="2">
        <v>1.22</v>
      </c>
    </row>
    <row r="47" spans="2:8">
      <c r="B47" s="3" t="s">
        <v>2072</v>
      </c>
      <c r="C47" s="14" t="s">
        <v>13</v>
      </c>
      <c r="D47" s="3" t="s">
        <v>192</v>
      </c>
      <c r="E47" s="3" t="s">
        <v>193</v>
      </c>
      <c r="F47" s="2">
        <v>36500</v>
      </c>
      <c r="G47" s="2">
        <v>1116.4100000000001</v>
      </c>
      <c r="H47" s="2">
        <v>1.21</v>
      </c>
    </row>
    <row r="48" spans="2:8">
      <c r="B48" s="3" t="s">
        <v>1541</v>
      </c>
      <c r="C48" s="14" t="s">
        <v>13</v>
      </c>
      <c r="D48" s="3" t="s">
        <v>26</v>
      </c>
      <c r="E48" s="3" t="s">
        <v>200</v>
      </c>
      <c r="F48" s="2">
        <v>71000</v>
      </c>
      <c r="G48" s="2">
        <v>1012.46</v>
      </c>
      <c r="H48" s="2">
        <v>1.1000000000000001</v>
      </c>
    </row>
    <row r="49" spans="2:8">
      <c r="B49" s="3" t="s">
        <v>1531</v>
      </c>
      <c r="C49" s="14" t="s">
        <v>13</v>
      </c>
      <c r="D49" s="3" t="s">
        <v>62</v>
      </c>
      <c r="E49" s="3" t="s">
        <v>63</v>
      </c>
      <c r="F49" s="2">
        <v>44000</v>
      </c>
      <c r="G49" s="2">
        <v>957.92</v>
      </c>
      <c r="H49" s="2">
        <v>1.04</v>
      </c>
    </row>
    <row r="50" spans="2:8">
      <c r="B50" s="3" t="s">
        <v>2215</v>
      </c>
      <c r="C50" s="14" t="s">
        <v>13</v>
      </c>
      <c r="D50" s="3" t="s">
        <v>215</v>
      </c>
      <c r="E50" s="3" t="s">
        <v>418</v>
      </c>
      <c r="F50" s="2">
        <v>28000</v>
      </c>
      <c r="G50" s="2">
        <v>905.16</v>
      </c>
      <c r="H50" s="2">
        <v>0.98</v>
      </c>
    </row>
    <row r="51" spans="2:8">
      <c r="B51" s="3" t="s">
        <v>1586</v>
      </c>
      <c r="C51" s="14" t="s">
        <v>13</v>
      </c>
      <c r="D51" s="3" t="s">
        <v>37</v>
      </c>
      <c r="E51" s="3" t="s">
        <v>1585</v>
      </c>
      <c r="F51" s="2">
        <v>700000</v>
      </c>
      <c r="G51" s="2">
        <v>900.9</v>
      </c>
      <c r="H51" s="2">
        <v>0.97</v>
      </c>
    </row>
    <row r="52" spans="2:8">
      <c r="B52" s="3" t="s">
        <v>2252</v>
      </c>
      <c r="C52" s="14" t="s">
        <v>13</v>
      </c>
      <c r="D52" s="3" t="s">
        <v>49</v>
      </c>
      <c r="E52" s="3" t="s">
        <v>58</v>
      </c>
      <c r="F52" s="2">
        <v>900000</v>
      </c>
      <c r="G52" s="2">
        <v>890.1</v>
      </c>
      <c r="H52" s="2">
        <v>0.96</v>
      </c>
    </row>
    <row r="53" spans="2:8">
      <c r="B53" s="3" t="s">
        <v>1527</v>
      </c>
      <c r="C53" s="14" t="s">
        <v>13</v>
      </c>
      <c r="D53" s="3" t="s">
        <v>43</v>
      </c>
      <c r="E53" s="3" t="s">
        <v>194</v>
      </c>
      <c r="F53" s="2">
        <v>111000</v>
      </c>
      <c r="G53" s="2">
        <v>873.63</v>
      </c>
      <c r="H53" s="2">
        <v>0.95</v>
      </c>
    </row>
    <row r="54" spans="2:8">
      <c r="B54" s="3" t="s">
        <v>2316</v>
      </c>
      <c r="C54" s="14" t="s">
        <v>13</v>
      </c>
      <c r="D54" s="3" t="s">
        <v>26</v>
      </c>
      <c r="E54" s="3" t="s">
        <v>1583</v>
      </c>
      <c r="F54" s="2">
        <v>29500</v>
      </c>
      <c r="G54" s="2">
        <v>866.42</v>
      </c>
      <c r="H54" s="2">
        <v>0.94</v>
      </c>
    </row>
    <row r="55" spans="2:8">
      <c r="B55" s="3" t="s">
        <v>2283</v>
      </c>
      <c r="C55" s="14" t="s">
        <v>13</v>
      </c>
      <c r="D55" s="3" t="s">
        <v>218</v>
      </c>
      <c r="E55" s="3" t="s">
        <v>1584</v>
      </c>
      <c r="F55" s="2">
        <v>107000</v>
      </c>
      <c r="G55" s="2">
        <v>865.26</v>
      </c>
      <c r="H55" s="2">
        <v>0.94</v>
      </c>
    </row>
    <row r="56" spans="2:8">
      <c r="B56" s="3" t="s">
        <v>1526</v>
      </c>
      <c r="C56" s="14" t="s">
        <v>13</v>
      </c>
      <c r="D56" s="3" t="s">
        <v>21</v>
      </c>
      <c r="E56" s="3" t="s">
        <v>319</v>
      </c>
      <c r="F56" s="2">
        <v>53000</v>
      </c>
      <c r="G56" s="2">
        <v>847.87</v>
      </c>
      <c r="H56" s="2">
        <v>0.92</v>
      </c>
    </row>
    <row r="57" spans="2:8">
      <c r="B57" s="3" t="s">
        <v>1537</v>
      </c>
      <c r="C57" s="14" t="s">
        <v>13</v>
      </c>
      <c r="D57" s="3" t="s">
        <v>43</v>
      </c>
      <c r="E57" s="3" t="s">
        <v>1536</v>
      </c>
      <c r="F57" s="2">
        <v>18480</v>
      </c>
      <c r="G57" s="2">
        <v>841.16</v>
      </c>
      <c r="H57" s="2">
        <v>0.91</v>
      </c>
    </row>
    <row r="58" spans="2:8">
      <c r="B58" s="3" t="s">
        <v>2075</v>
      </c>
      <c r="C58" s="14" t="s">
        <v>13</v>
      </c>
      <c r="D58" s="3" t="s">
        <v>313</v>
      </c>
      <c r="E58" s="3" t="s">
        <v>332</v>
      </c>
      <c r="F58" s="2">
        <v>165000</v>
      </c>
      <c r="G58" s="2">
        <v>813.78</v>
      </c>
      <c r="H58" s="2">
        <v>0.88</v>
      </c>
    </row>
    <row r="59" spans="2:8">
      <c r="B59" s="3" t="s">
        <v>1520</v>
      </c>
      <c r="C59" s="14" t="s">
        <v>13</v>
      </c>
      <c r="D59" s="3" t="s">
        <v>32</v>
      </c>
      <c r="E59" s="3" t="s">
        <v>1519</v>
      </c>
      <c r="F59" s="2">
        <v>270000</v>
      </c>
      <c r="G59" s="2">
        <v>794.75</v>
      </c>
      <c r="H59" s="2">
        <v>0.86</v>
      </c>
    </row>
    <row r="60" spans="2:8">
      <c r="B60" s="3" t="s">
        <v>1543</v>
      </c>
      <c r="C60" s="14" t="s">
        <v>13</v>
      </c>
      <c r="D60" s="3" t="s">
        <v>28</v>
      </c>
      <c r="E60" s="3" t="s">
        <v>1542</v>
      </c>
      <c r="F60" s="2">
        <v>140000</v>
      </c>
      <c r="G60" s="2">
        <v>782.53</v>
      </c>
      <c r="H60" s="2">
        <v>0.85</v>
      </c>
    </row>
    <row r="61" spans="2:8">
      <c r="B61" s="3" t="s">
        <v>1534</v>
      </c>
      <c r="C61" s="14" t="s">
        <v>13</v>
      </c>
      <c r="D61" s="3" t="s">
        <v>43</v>
      </c>
      <c r="E61" s="3" t="s">
        <v>1533</v>
      </c>
      <c r="F61" s="2">
        <v>72500</v>
      </c>
      <c r="G61" s="2">
        <v>667.54</v>
      </c>
      <c r="H61" s="2">
        <v>0.72</v>
      </c>
    </row>
    <row r="62" spans="2:8">
      <c r="B62" s="8" t="s">
        <v>64</v>
      </c>
      <c r="C62" s="16"/>
      <c r="D62" s="8"/>
      <c r="E62" s="8"/>
      <c r="F62" s="10"/>
      <c r="G62" s="10">
        <f>SUM(G12:G61)</f>
        <v>89529.819999999992</v>
      </c>
      <c r="H62" s="10">
        <f>SUM(H12:H61)</f>
        <v>96.88</v>
      </c>
    </row>
    <row r="63" spans="2:8">
      <c r="B63" s="8" t="s">
        <v>427</v>
      </c>
      <c r="C63" s="16"/>
      <c r="D63" s="8"/>
      <c r="E63" s="8"/>
      <c r="F63" s="10"/>
      <c r="G63" s="10">
        <v>3611.26</v>
      </c>
      <c r="H63" s="10">
        <v>3.91</v>
      </c>
    </row>
    <row r="64" spans="2:8">
      <c r="B64" s="8" t="s">
        <v>153</v>
      </c>
      <c r="C64" s="16"/>
      <c r="D64" s="8"/>
      <c r="E64" s="8"/>
      <c r="F64" s="10"/>
      <c r="G64" s="10">
        <v>93141.08</v>
      </c>
      <c r="H64" s="10">
        <v>100.77</v>
      </c>
    </row>
    <row r="65" spans="2:8">
      <c r="B65" s="8" t="s">
        <v>154</v>
      </c>
      <c r="C65" s="16"/>
      <c r="D65" s="8"/>
      <c r="E65" s="8"/>
      <c r="F65" s="10"/>
      <c r="G65" s="10">
        <v>-708.34885550001309</v>
      </c>
      <c r="H65" s="10">
        <v>-0.76999999999999602</v>
      </c>
    </row>
    <row r="66" spans="2:8">
      <c r="B66" s="8" t="s">
        <v>155</v>
      </c>
      <c r="C66" s="16"/>
      <c r="D66" s="8"/>
      <c r="E66" s="8"/>
      <c r="F66" s="10"/>
      <c r="G66" s="10">
        <v>92432.731144499994</v>
      </c>
      <c r="H66" s="10">
        <v>100</v>
      </c>
    </row>
    <row r="67" spans="2:8">
      <c r="B67" s="8" t="s">
        <v>156</v>
      </c>
    </row>
    <row r="68" spans="2:8">
      <c r="B68" s="8" t="s">
        <v>157</v>
      </c>
    </row>
    <row r="69" spans="2:8">
      <c r="B69" s="8" t="s">
        <v>160</v>
      </c>
    </row>
    <row r="70" spans="2:8">
      <c r="B70" s="8" t="s">
        <v>161</v>
      </c>
    </row>
    <row r="71" spans="2:8">
      <c r="B71" s="8" t="s">
        <v>162</v>
      </c>
    </row>
    <row r="72" spans="2:8">
      <c r="B72" s="8" t="s">
        <v>1603</v>
      </c>
      <c r="C72" s="16"/>
    </row>
    <row r="73" spans="2:8">
      <c r="B73" s="8" t="s">
        <v>1602</v>
      </c>
      <c r="C73" s="16"/>
    </row>
    <row r="74" spans="2:8">
      <c r="B74" s="8" t="s">
        <v>1601</v>
      </c>
      <c r="C74" s="16"/>
    </row>
    <row r="75" spans="2:8">
      <c r="B75" s="8" t="s">
        <v>1600</v>
      </c>
      <c r="C75" s="16"/>
    </row>
    <row r="76" spans="2:8">
      <c r="B76" s="8" t="s">
        <v>1599</v>
      </c>
      <c r="C76" s="16"/>
    </row>
    <row r="77" spans="2:8">
      <c r="B77" s="8" t="s">
        <v>1598</v>
      </c>
      <c r="C77" s="16"/>
    </row>
    <row r="78" spans="2:8">
      <c r="B78" s="8" t="s">
        <v>1597</v>
      </c>
      <c r="C78" s="16"/>
    </row>
    <row r="79" spans="2:8">
      <c r="B79" s="8" t="s">
        <v>1596</v>
      </c>
      <c r="C79" s="16"/>
    </row>
    <row r="80" spans="2:8">
      <c r="B80" s="8" t="s">
        <v>1595</v>
      </c>
      <c r="C80" s="16"/>
    </row>
    <row r="81" spans="2:2">
      <c r="B81" s="8" t="s">
        <v>175</v>
      </c>
    </row>
    <row r="82" spans="2:2">
      <c r="B82" s="8" t="s">
        <v>176</v>
      </c>
    </row>
  </sheetData>
  <mergeCells count="2">
    <mergeCell ref="B1:E1"/>
    <mergeCell ref="C3:C8"/>
  </mergeCells>
  <hyperlinks>
    <hyperlink ref="A1" location="Index!A1" display="Index" xr:uid="{9C01810B-4D37-4F45-89A0-3E7F1A824045}"/>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F4AF3-E092-4BD9-B2E6-72F87BB52D30}">
  <dimension ref="A1:I81"/>
  <sheetViews>
    <sheetView workbookViewId="0">
      <selection activeCell="B1" sqref="B1:E1"/>
    </sheetView>
  </sheetViews>
  <sheetFormatPr defaultRowHeight="12.75"/>
  <cols>
    <col min="1" max="1" width="5.42578125" style="3" bestFit="1" customWidth="1"/>
    <col min="2" max="2" width="67" style="3" bestFit="1" customWidth="1"/>
    <col min="3" max="3" width="24.140625" style="14" customWidth="1"/>
    <col min="4" max="4" width="27.42578125" style="3" bestFit="1" customWidth="1"/>
    <col min="5" max="5" width="14" style="3" bestFit="1" customWidth="1"/>
    <col min="6" max="6" width="10.28515625" style="2" bestFit="1" customWidth="1"/>
    <col min="7" max="7" width="18.140625" style="2" bestFit="1" customWidth="1"/>
    <col min="8" max="8" width="9.140625" style="2"/>
    <col min="9" max="256" width="9.140625" style="3"/>
    <col min="257" max="257" width="5.42578125" style="3" bestFit="1" customWidth="1"/>
    <col min="258" max="258" width="67" style="3" bestFit="1" customWidth="1"/>
    <col min="259" max="259" width="13.140625" style="3" bestFit="1" customWidth="1"/>
    <col min="260" max="260" width="27.42578125" style="3" bestFit="1" customWidth="1"/>
    <col min="261" max="261" width="14" style="3" bestFit="1" customWidth="1"/>
    <col min="262" max="262" width="10.28515625" style="3" bestFit="1" customWidth="1"/>
    <col min="263" max="263" width="18.140625" style="3" bestFit="1" customWidth="1"/>
    <col min="264" max="512" width="9.140625" style="3"/>
    <col min="513" max="513" width="5.42578125" style="3" bestFit="1" customWidth="1"/>
    <col min="514" max="514" width="67" style="3" bestFit="1" customWidth="1"/>
    <col min="515" max="515" width="13.140625" style="3" bestFit="1" customWidth="1"/>
    <col min="516" max="516" width="27.42578125" style="3" bestFit="1" customWidth="1"/>
    <col min="517" max="517" width="14" style="3" bestFit="1" customWidth="1"/>
    <col min="518" max="518" width="10.28515625" style="3" bestFit="1" customWidth="1"/>
    <col min="519" max="519" width="18.140625" style="3" bestFit="1" customWidth="1"/>
    <col min="520" max="768" width="9.140625" style="3"/>
    <col min="769" max="769" width="5.42578125" style="3" bestFit="1" customWidth="1"/>
    <col min="770" max="770" width="67" style="3" bestFit="1" customWidth="1"/>
    <col min="771" max="771" width="13.140625" style="3" bestFit="1" customWidth="1"/>
    <col min="772" max="772" width="27.42578125" style="3" bestFit="1" customWidth="1"/>
    <col min="773" max="773" width="14" style="3" bestFit="1" customWidth="1"/>
    <col min="774" max="774" width="10.28515625" style="3" bestFit="1" customWidth="1"/>
    <col min="775" max="775" width="18.140625" style="3" bestFit="1" customWidth="1"/>
    <col min="776" max="1024" width="9.140625" style="3"/>
    <col min="1025" max="1025" width="5.42578125" style="3" bestFit="1" customWidth="1"/>
    <col min="1026" max="1026" width="67" style="3" bestFit="1" customWidth="1"/>
    <col min="1027" max="1027" width="13.140625" style="3" bestFit="1" customWidth="1"/>
    <col min="1028" max="1028" width="27.42578125" style="3" bestFit="1" customWidth="1"/>
    <col min="1029" max="1029" width="14" style="3" bestFit="1" customWidth="1"/>
    <col min="1030" max="1030" width="10.28515625" style="3" bestFit="1" customWidth="1"/>
    <col min="1031" max="1031" width="18.140625" style="3" bestFit="1" customWidth="1"/>
    <col min="1032" max="1280" width="9.140625" style="3"/>
    <col min="1281" max="1281" width="5.42578125" style="3" bestFit="1" customWidth="1"/>
    <col min="1282" max="1282" width="67" style="3" bestFit="1" customWidth="1"/>
    <col min="1283" max="1283" width="13.140625" style="3" bestFit="1" customWidth="1"/>
    <col min="1284" max="1284" width="27.42578125" style="3" bestFit="1" customWidth="1"/>
    <col min="1285" max="1285" width="14" style="3" bestFit="1" customWidth="1"/>
    <col min="1286" max="1286" width="10.28515625" style="3" bestFit="1" customWidth="1"/>
    <col min="1287" max="1287" width="18.140625" style="3" bestFit="1" customWidth="1"/>
    <col min="1288" max="1536" width="9.140625" style="3"/>
    <col min="1537" max="1537" width="5.42578125" style="3" bestFit="1" customWidth="1"/>
    <col min="1538" max="1538" width="67" style="3" bestFit="1" customWidth="1"/>
    <col min="1539" max="1539" width="13.140625" style="3" bestFit="1" customWidth="1"/>
    <col min="1540" max="1540" width="27.42578125" style="3" bestFit="1" customWidth="1"/>
    <col min="1541" max="1541" width="14" style="3" bestFit="1" customWidth="1"/>
    <col min="1542" max="1542" width="10.28515625" style="3" bestFit="1" customWidth="1"/>
    <col min="1543" max="1543" width="18.140625" style="3" bestFit="1" customWidth="1"/>
    <col min="1544" max="1792" width="9.140625" style="3"/>
    <col min="1793" max="1793" width="5.42578125" style="3" bestFit="1" customWidth="1"/>
    <col min="1794" max="1794" width="67" style="3" bestFit="1" customWidth="1"/>
    <col min="1795" max="1795" width="13.140625" style="3" bestFit="1" customWidth="1"/>
    <col min="1796" max="1796" width="27.42578125" style="3" bestFit="1" customWidth="1"/>
    <col min="1797" max="1797" width="14" style="3" bestFit="1" customWidth="1"/>
    <col min="1798" max="1798" width="10.28515625" style="3" bestFit="1" customWidth="1"/>
    <col min="1799" max="1799" width="18.140625" style="3" bestFit="1" customWidth="1"/>
    <col min="1800" max="2048" width="9.140625" style="3"/>
    <col min="2049" max="2049" width="5.42578125" style="3" bestFit="1" customWidth="1"/>
    <col min="2050" max="2050" width="67" style="3" bestFit="1" customWidth="1"/>
    <col min="2051" max="2051" width="13.140625" style="3" bestFit="1" customWidth="1"/>
    <col min="2052" max="2052" width="27.42578125" style="3" bestFit="1" customWidth="1"/>
    <col min="2053" max="2053" width="14" style="3" bestFit="1" customWidth="1"/>
    <col min="2054" max="2054" width="10.28515625" style="3" bestFit="1" customWidth="1"/>
    <col min="2055" max="2055" width="18.140625" style="3" bestFit="1" customWidth="1"/>
    <col min="2056" max="2304" width="9.140625" style="3"/>
    <col min="2305" max="2305" width="5.42578125" style="3" bestFit="1" customWidth="1"/>
    <col min="2306" max="2306" width="67" style="3" bestFit="1" customWidth="1"/>
    <col min="2307" max="2307" width="13.140625" style="3" bestFit="1" customWidth="1"/>
    <col min="2308" max="2308" width="27.42578125" style="3" bestFit="1" customWidth="1"/>
    <col min="2309" max="2309" width="14" style="3" bestFit="1" customWidth="1"/>
    <col min="2310" max="2310" width="10.28515625" style="3" bestFit="1" customWidth="1"/>
    <col min="2311" max="2311" width="18.140625" style="3" bestFit="1" customWidth="1"/>
    <col min="2312" max="2560" width="9.140625" style="3"/>
    <col min="2561" max="2561" width="5.42578125" style="3" bestFit="1" customWidth="1"/>
    <col min="2562" max="2562" width="67" style="3" bestFit="1" customWidth="1"/>
    <col min="2563" max="2563" width="13.140625" style="3" bestFit="1" customWidth="1"/>
    <col min="2564" max="2564" width="27.42578125" style="3" bestFit="1" customWidth="1"/>
    <col min="2565" max="2565" width="14" style="3" bestFit="1" customWidth="1"/>
    <col min="2566" max="2566" width="10.28515625" style="3" bestFit="1" customWidth="1"/>
    <col min="2567" max="2567" width="18.140625" style="3" bestFit="1" customWidth="1"/>
    <col min="2568" max="2816" width="9.140625" style="3"/>
    <col min="2817" max="2817" width="5.42578125" style="3" bestFit="1" customWidth="1"/>
    <col min="2818" max="2818" width="67" style="3" bestFit="1" customWidth="1"/>
    <col min="2819" max="2819" width="13.140625" style="3" bestFit="1" customWidth="1"/>
    <col min="2820" max="2820" width="27.42578125" style="3" bestFit="1" customWidth="1"/>
    <col min="2821" max="2821" width="14" style="3" bestFit="1" customWidth="1"/>
    <col min="2822" max="2822" width="10.28515625" style="3" bestFit="1" customWidth="1"/>
    <col min="2823" max="2823" width="18.140625" style="3" bestFit="1" customWidth="1"/>
    <col min="2824" max="3072" width="9.140625" style="3"/>
    <col min="3073" max="3073" width="5.42578125" style="3" bestFit="1" customWidth="1"/>
    <col min="3074" max="3074" width="67" style="3" bestFit="1" customWidth="1"/>
    <col min="3075" max="3075" width="13.140625" style="3" bestFit="1" customWidth="1"/>
    <col min="3076" max="3076" width="27.42578125" style="3" bestFit="1" customWidth="1"/>
    <col min="3077" max="3077" width="14" style="3" bestFit="1" customWidth="1"/>
    <col min="3078" max="3078" width="10.28515625" style="3" bestFit="1" customWidth="1"/>
    <col min="3079" max="3079" width="18.140625" style="3" bestFit="1" customWidth="1"/>
    <col min="3080" max="3328" width="9.140625" style="3"/>
    <col min="3329" max="3329" width="5.42578125" style="3" bestFit="1" customWidth="1"/>
    <col min="3330" max="3330" width="67" style="3" bestFit="1" customWidth="1"/>
    <col min="3331" max="3331" width="13.140625" style="3" bestFit="1" customWidth="1"/>
    <col min="3332" max="3332" width="27.42578125" style="3" bestFit="1" customWidth="1"/>
    <col min="3333" max="3333" width="14" style="3" bestFit="1" customWidth="1"/>
    <col min="3334" max="3334" width="10.28515625" style="3" bestFit="1" customWidth="1"/>
    <col min="3335" max="3335" width="18.140625" style="3" bestFit="1" customWidth="1"/>
    <col min="3336" max="3584" width="9.140625" style="3"/>
    <col min="3585" max="3585" width="5.42578125" style="3" bestFit="1" customWidth="1"/>
    <col min="3586" max="3586" width="67" style="3" bestFit="1" customWidth="1"/>
    <col min="3587" max="3587" width="13.140625" style="3" bestFit="1" customWidth="1"/>
    <col min="3588" max="3588" width="27.42578125" style="3" bestFit="1" customWidth="1"/>
    <col min="3589" max="3589" width="14" style="3" bestFit="1" customWidth="1"/>
    <col min="3590" max="3590" width="10.28515625" style="3" bestFit="1" customWidth="1"/>
    <col min="3591" max="3591" width="18.140625" style="3" bestFit="1" customWidth="1"/>
    <col min="3592" max="3840" width="9.140625" style="3"/>
    <col min="3841" max="3841" width="5.42578125" style="3" bestFit="1" customWidth="1"/>
    <col min="3842" max="3842" width="67" style="3" bestFit="1" customWidth="1"/>
    <col min="3843" max="3843" width="13.140625" style="3" bestFit="1" customWidth="1"/>
    <col min="3844" max="3844" width="27.42578125" style="3" bestFit="1" customWidth="1"/>
    <col min="3845" max="3845" width="14" style="3" bestFit="1" customWidth="1"/>
    <col min="3846" max="3846" width="10.28515625" style="3" bestFit="1" customWidth="1"/>
    <col min="3847" max="3847" width="18.140625" style="3" bestFit="1" customWidth="1"/>
    <col min="3848" max="4096" width="9.140625" style="3"/>
    <col min="4097" max="4097" width="5.42578125" style="3" bestFit="1" customWidth="1"/>
    <col min="4098" max="4098" width="67" style="3" bestFit="1" customWidth="1"/>
    <col min="4099" max="4099" width="13.140625" style="3" bestFit="1" customWidth="1"/>
    <col min="4100" max="4100" width="27.42578125" style="3" bestFit="1" customWidth="1"/>
    <col min="4101" max="4101" width="14" style="3" bestFit="1" customWidth="1"/>
    <col min="4102" max="4102" width="10.28515625" style="3" bestFit="1" customWidth="1"/>
    <col min="4103" max="4103" width="18.140625" style="3" bestFit="1" customWidth="1"/>
    <col min="4104" max="4352" width="9.140625" style="3"/>
    <col min="4353" max="4353" width="5.42578125" style="3" bestFit="1" customWidth="1"/>
    <col min="4354" max="4354" width="67" style="3" bestFit="1" customWidth="1"/>
    <col min="4355" max="4355" width="13.140625" style="3" bestFit="1" customWidth="1"/>
    <col min="4356" max="4356" width="27.42578125" style="3" bestFit="1" customWidth="1"/>
    <col min="4357" max="4357" width="14" style="3" bestFit="1" customWidth="1"/>
    <col min="4358" max="4358" width="10.28515625" style="3" bestFit="1" customWidth="1"/>
    <col min="4359" max="4359" width="18.140625" style="3" bestFit="1" customWidth="1"/>
    <col min="4360" max="4608" width="9.140625" style="3"/>
    <col min="4609" max="4609" width="5.42578125" style="3" bestFit="1" customWidth="1"/>
    <col min="4610" max="4610" width="67" style="3" bestFit="1" customWidth="1"/>
    <col min="4611" max="4611" width="13.140625" style="3" bestFit="1" customWidth="1"/>
    <col min="4612" max="4612" width="27.42578125" style="3" bestFit="1" customWidth="1"/>
    <col min="4613" max="4613" width="14" style="3" bestFit="1" customWidth="1"/>
    <col min="4614" max="4614" width="10.28515625" style="3" bestFit="1" customWidth="1"/>
    <col min="4615" max="4615" width="18.140625" style="3" bestFit="1" customWidth="1"/>
    <col min="4616" max="4864" width="9.140625" style="3"/>
    <col min="4865" max="4865" width="5.42578125" style="3" bestFit="1" customWidth="1"/>
    <col min="4866" max="4866" width="67" style="3" bestFit="1" customWidth="1"/>
    <col min="4867" max="4867" width="13.140625" style="3" bestFit="1" customWidth="1"/>
    <col min="4868" max="4868" width="27.42578125" style="3" bestFit="1" customWidth="1"/>
    <col min="4869" max="4869" width="14" style="3" bestFit="1" customWidth="1"/>
    <col min="4870" max="4870" width="10.28515625" style="3" bestFit="1" customWidth="1"/>
    <col min="4871" max="4871" width="18.140625" style="3" bestFit="1" customWidth="1"/>
    <col min="4872" max="5120" width="9.140625" style="3"/>
    <col min="5121" max="5121" width="5.42578125" style="3" bestFit="1" customWidth="1"/>
    <col min="5122" max="5122" width="67" style="3" bestFit="1" customWidth="1"/>
    <col min="5123" max="5123" width="13.140625" style="3" bestFit="1" customWidth="1"/>
    <col min="5124" max="5124" width="27.42578125" style="3" bestFit="1" customWidth="1"/>
    <col min="5125" max="5125" width="14" style="3" bestFit="1" customWidth="1"/>
    <col min="5126" max="5126" width="10.28515625" style="3" bestFit="1" customWidth="1"/>
    <col min="5127" max="5127" width="18.140625" style="3" bestFit="1" customWidth="1"/>
    <col min="5128" max="5376" width="9.140625" style="3"/>
    <col min="5377" max="5377" width="5.42578125" style="3" bestFit="1" customWidth="1"/>
    <col min="5378" max="5378" width="67" style="3" bestFit="1" customWidth="1"/>
    <col min="5379" max="5379" width="13.140625" style="3" bestFit="1" customWidth="1"/>
    <col min="5380" max="5380" width="27.42578125" style="3" bestFit="1" customWidth="1"/>
    <col min="5381" max="5381" width="14" style="3" bestFit="1" customWidth="1"/>
    <col min="5382" max="5382" width="10.28515625" style="3" bestFit="1" customWidth="1"/>
    <col min="5383" max="5383" width="18.140625" style="3" bestFit="1" customWidth="1"/>
    <col min="5384" max="5632" width="9.140625" style="3"/>
    <col min="5633" max="5633" width="5.42578125" style="3" bestFit="1" customWidth="1"/>
    <col min="5634" max="5634" width="67" style="3" bestFit="1" customWidth="1"/>
    <col min="5635" max="5635" width="13.140625" style="3" bestFit="1" customWidth="1"/>
    <col min="5636" max="5636" width="27.42578125" style="3" bestFit="1" customWidth="1"/>
    <col min="5637" max="5637" width="14" style="3" bestFit="1" customWidth="1"/>
    <col min="5638" max="5638" width="10.28515625" style="3" bestFit="1" customWidth="1"/>
    <col min="5639" max="5639" width="18.140625" style="3" bestFit="1" customWidth="1"/>
    <col min="5640" max="5888" width="9.140625" style="3"/>
    <col min="5889" max="5889" width="5.42578125" style="3" bestFit="1" customWidth="1"/>
    <col min="5890" max="5890" width="67" style="3" bestFit="1" customWidth="1"/>
    <col min="5891" max="5891" width="13.140625" style="3" bestFit="1" customWidth="1"/>
    <col min="5892" max="5892" width="27.42578125" style="3" bestFit="1" customWidth="1"/>
    <col min="5893" max="5893" width="14" style="3" bestFit="1" customWidth="1"/>
    <col min="5894" max="5894" width="10.28515625" style="3" bestFit="1" customWidth="1"/>
    <col min="5895" max="5895" width="18.140625" style="3" bestFit="1" customWidth="1"/>
    <col min="5896" max="6144" width="9.140625" style="3"/>
    <col min="6145" max="6145" width="5.42578125" style="3" bestFit="1" customWidth="1"/>
    <col min="6146" max="6146" width="67" style="3" bestFit="1" customWidth="1"/>
    <col min="6147" max="6147" width="13.140625" style="3" bestFit="1" customWidth="1"/>
    <col min="6148" max="6148" width="27.42578125" style="3" bestFit="1" customWidth="1"/>
    <col min="6149" max="6149" width="14" style="3" bestFit="1" customWidth="1"/>
    <col min="6150" max="6150" width="10.28515625" style="3" bestFit="1" customWidth="1"/>
    <col min="6151" max="6151" width="18.140625" style="3" bestFit="1" customWidth="1"/>
    <col min="6152" max="6400" width="9.140625" style="3"/>
    <col min="6401" max="6401" width="5.42578125" style="3" bestFit="1" customWidth="1"/>
    <col min="6402" max="6402" width="67" style="3" bestFit="1" customWidth="1"/>
    <col min="6403" max="6403" width="13.140625" style="3" bestFit="1" customWidth="1"/>
    <col min="6404" max="6404" width="27.42578125" style="3" bestFit="1" customWidth="1"/>
    <col min="6405" max="6405" width="14" style="3" bestFit="1" customWidth="1"/>
    <col min="6406" max="6406" width="10.28515625" style="3" bestFit="1" customWidth="1"/>
    <col min="6407" max="6407" width="18.140625" style="3" bestFit="1" customWidth="1"/>
    <col min="6408" max="6656" width="9.140625" style="3"/>
    <col min="6657" max="6657" width="5.42578125" style="3" bestFit="1" customWidth="1"/>
    <col min="6658" max="6658" width="67" style="3" bestFit="1" customWidth="1"/>
    <col min="6659" max="6659" width="13.140625" style="3" bestFit="1" customWidth="1"/>
    <col min="6660" max="6660" width="27.42578125" style="3" bestFit="1" customWidth="1"/>
    <col min="6661" max="6661" width="14" style="3" bestFit="1" customWidth="1"/>
    <col min="6662" max="6662" width="10.28515625" style="3" bestFit="1" customWidth="1"/>
    <col min="6663" max="6663" width="18.140625" style="3" bestFit="1" customWidth="1"/>
    <col min="6664" max="6912" width="9.140625" style="3"/>
    <col min="6913" max="6913" width="5.42578125" style="3" bestFit="1" customWidth="1"/>
    <col min="6914" max="6914" width="67" style="3" bestFit="1" customWidth="1"/>
    <col min="6915" max="6915" width="13.140625" style="3" bestFit="1" customWidth="1"/>
    <col min="6916" max="6916" width="27.42578125" style="3" bestFit="1" customWidth="1"/>
    <col min="6917" max="6917" width="14" style="3" bestFit="1" customWidth="1"/>
    <col min="6918" max="6918" width="10.28515625" style="3" bestFit="1" customWidth="1"/>
    <col min="6919" max="6919" width="18.140625" style="3" bestFit="1" customWidth="1"/>
    <col min="6920" max="7168" width="9.140625" style="3"/>
    <col min="7169" max="7169" width="5.42578125" style="3" bestFit="1" customWidth="1"/>
    <col min="7170" max="7170" width="67" style="3" bestFit="1" customWidth="1"/>
    <col min="7171" max="7171" width="13.140625" style="3" bestFit="1" customWidth="1"/>
    <col min="7172" max="7172" width="27.42578125" style="3" bestFit="1" customWidth="1"/>
    <col min="7173" max="7173" width="14" style="3" bestFit="1" customWidth="1"/>
    <col min="7174" max="7174" width="10.28515625" style="3" bestFit="1" customWidth="1"/>
    <col min="7175" max="7175" width="18.140625" style="3" bestFit="1" customWidth="1"/>
    <col min="7176" max="7424" width="9.140625" style="3"/>
    <col min="7425" max="7425" width="5.42578125" style="3" bestFit="1" customWidth="1"/>
    <col min="7426" max="7426" width="67" style="3" bestFit="1" customWidth="1"/>
    <col min="7427" max="7427" width="13.140625" style="3" bestFit="1" customWidth="1"/>
    <col min="7428" max="7428" width="27.42578125" style="3" bestFit="1" customWidth="1"/>
    <col min="7429" max="7429" width="14" style="3" bestFit="1" customWidth="1"/>
    <col min="7430" max="7430" width="10.28515625" style="3" bestFit="1" customWidth="1"/>
    <col min="7431" max="7431" width="18.140625" style="3" bestFit="1" customWidth="1"/>
    <col min="7432" max="7680" width="9.140625" style="3"/>
    <col min="7681" max="7681" width="5.42578125" style="3" bestFit="1" customWidth="1"/>
    <col min="7682" max="7682" width="67" style="3" bestFit="1" customWidth="1"/>
    <col min="7683" max="7683" width="13.140625" style="3" bestFit="1" customWidth="1"/>
    <col min="7684" max="7684" width="27.42578125" style="3" bestFit="1" customWidth="1"/>
    <col min="7685" max="7685" width="14" style="3" bestFit="1" customWidth="1"/>
    <col min="7686" max="7686" width="10.28515625" style="3" bestFit="1" customWidth="1"/>
    <col min="7687" max="7687" width="18.140625" style="3" bestFit="1" customWidth="1"/>
    <col min="7688" max="7936" width="9.140625" style="3"/>
    <col min="7937" max="7937" width="5.42578125" style="3" bestFit="1" customWidth="1"/>
    <col min="7938" max="7938" width="67" style="3" bestFit="1" customWidth="1"/>
    <col min="7939" max="7939" width="13.140625" style="3" bestFit="1" customWidth="1"/>
    <col min="7940" max="7940" width="27.42578125" style="3" bestFit="1" customWidth="1"/>
    <col min="7941" max="7941" width="14" style="3" bestFit="1" customWidth="1"/>
    <col min="7942" max="7942" width="10.28515625" style="3" bestFit="1" customWidth="1"/>
    <col min="7943" max="7943" width="18.140625" style="3" bestFit="1" customWidth="1"/>
    <col min="7944" max="8192" width="9.140625" style="3"/>
    <col min="8193" max="8193" width="5.42578125" style="3" bestFit="1" customWidth="1"/>
    <col min="8194" max="8194" width="67" style="3" bestFit="1" customWidth="1"/>
    <col min="8195" max="8195" width="13.140625" style="3" bestFit="1" customWidth="1"/>
    <col min="8196" max="8196" width="27.42578125" style="3" bestFit="1" customWidth="1"/>
    <col min="8197" max="8197" width="14" style="3" bestFit="1" customWidth="1"/>
    <col min="8198" max="8198" width="10.28515625" style="3" bestFit="1" customWidth="1"/>
    <col min="8199" max="8199" width="18.140625" style="3" bestFit="1" customWidth="1"/>
    <col min="8200" max="8448" width="9.140625" style="3"/>
    <col min="8449" max="8449" width="5.42578125" style="3" bestFit="1" customWidth="1"/>
    <col min="8450" max="8450" width="67" style="3" bestFit="1" customWidth="1"/>
    <col min="8451" max="8451" width="13.140625" style="3" bestFit="1" customWidth="1"/>
    <col min="8452" max="8452" width="27.42578125" style="3" bestFit="1" customWidth="1"/>
    <col min="8453" max="8453" width="14" style="3" bestFit="1" customWidth="1"/>
    <col min="8454" max="8454" width="10.28515625" style="3" bestFit="1" customWidth="1"/>
    <col min="8455" max="8455" width="18.140625" style="3" bestFit="1" customWidth="1"/>
    <col min="8456" max="8704" width="9.140625" style="3"/>
    <col min="8705" max="8705" width="5.42578125" style="3" bestFit="1" customWidth="1"/>
    <col min="8706" max="8706" width="67" style="3" bestFit="1" customWidth="1"/>
    <col min="8707" max="8707" width="13.140625" style="3" bestFit="1" customWidth="1"/>
    <col min="8708" max="8708" width="27.42578125" style="3" bestFit="1" customWidth="1"/>
    <col min="8709" max="8709" width="14" style="3" bestFit="1" customWidth="1"/>
    <col min="8710" max="8710" width="10.28515625" style="3" bestFit="1" customWidth="1"/>
    <col min="8711" max="8711" width="18.140625" style="3" bestFit="1" customWidth="1"/>
    <col min="8712" max="8960" width="9.140625" style="3"/>
    <col min="8961" max="8961" width="5.42578125" style="3" bestFit="1" customWidth="1"/>
    <col min="8962" max="8962" width="67" style="3" bestFit="1" customWidth="1"/>
    <col min="8963" max="8963" width="13.140625" style="3" bestFit="1" customWidth="1"/>
    <col min="8964" max="8964" width="27.42578125" style="3" bestFit="1" customWidth="1"/>
    <col min="8965" max="8965" width="14" style="3" bestFit="1" customWidth="1"/>
    <col min="8966" max="8966" width="10.28515625" style="3" bestFit="1" customWidth="1"/>
    <col min="8967" max="8967" width="18.140625" style="3" bestFit="1" customWidth="1"/>
    <col min="8968" max="9216" width="9.140625" style="3"/>
    <col min="9217" max="9217" width="5.42578125" style="3" bestFit="1" customWidth="1"/>
    <col min="9218" max="9218" width="67" style="3" bestFit="1" customWidth="1"/>
    <col min="9219" max="9219" width="13.140625" style="3" bestFit="1" customWidth="1"/>
    <col min="9220" max="9220" width="27.42578125" style="3" bestFit="1" customWidth="1"/>
    <col min="9221" max="9221" width="14" style="3" bestFit="1" customWidth="1"/>
    <col min="9222" max="9222" width="10.28515625" style="3" bestFit="1" customWidth="1"/>
    <col min="9223" max="9223" width="18.140625" style="3" bestFit="1" customWidth="1"/>
    <col min="9224" max="9472" width="9.140625" style="3"/>
    <col min="9473" max="9473" width="5.42578125" style="3" bestFit="1" customWidth="1"/>
    <col min="9474" max="9474" width="67" style="3" bestFit="1" customWidth="1"/>
    <col min="9475" max="9475" width="13.140625" style="3" bestFit="1" customWidth="1"/>
    <col min="9476" max="9476" width="27.42578125" style="3" bestFit="1" customWidth="1"/>
    <col min="9477" max="9477" width="14" style="3" bestFit="1" customWidth="1"/>
    <col min="9478" max="9478" width="10.28515625" style="3" bestFit="1" customWidth="1"/>
    <col min="9479" max="9479" width="18.140625" style="3" bestFit="1" customWidth="1"/>
    <col min="9480" max="9728" width="9.140625" style="3"/>
    <col min="9729" max="9729" width="5.42578125" style="3" bestFit="1" customWidth="1"/>
    <col min="9730" max="9730" width="67" style="3" bestFit="1" customWidth="1"/>
    <col min="9731" max="9731" width="13.140625" style="3" bestFit="1" customWidth="1"/>
    <col min="9732" max="9732" width="27.42578125" style="3" bestFit="1" customWidth="1"/>
    <col min="9733" max="9733" width="14" style="3" bestFit="1" customWidth="1"/>
    <col min="9734" max="9734" width="10.28515625" style="3" bestFit="1" customWidth="1"/>
    <col min="9735" max="9735" width="18.140625" style="3" bestFit="1" customWidth="1"/>
    <col min="9736" max="9984" width="9.140625" style="3"/>
    <col min="9985" max="9985" width="5.42578125" style="3" bestFit="1" customWidth="1"/>
    <col min="9986" max="9986" width="67" style="3" bestFit="1" customWidth="1"/>
    <col min="9987" max="9987" width="13.140625" style="3" bestFit="1" customWidth="1"/>
    <col min="9988" max="9988" width="27.42578125" style="3" bestFit="1" customWidth="1"/>
    <col min="9989" max="9989" width="14" style="3" bestFit="1" customWidth="1"/>
    <col min="9990" max="9990" width="10.28515625" style="3" bestFit="1" customWidth="1"/>
    <col min="9991" max="9991" width="18.140625" style="3" bestFit="1" customWidth="1"/>
    <col min="9992" max="10240" width="9.140625" style="3"/>
    <col min="10241" max="10241" width="5.42578125" style="3" bestFit="1" customWidth="1"/>
    <col min="10242" max="10242" width="67" style="3" bestFit="1" customWidth="1"/>
    <col min="10243" max="10243" width="13.140625" style="3" bestFit="1" customWidth="1"/>
    <col min="10244" max="10244" width="27.42578125" style="3" bestFit="1" customWidth="1"/>
    <col min="10245" max="10245" width="14" style="3" bestFit="1" customWidth="1"/>
    <col min="10246" max="10246" width="10.28515625" style="3" bestFit="1" customWidth="1"/>
    <col min="10247" max="10247" width="18.140625" style="3" bestFit="1" customWidth="1"/>
    <col min="10248" max="10496" width="9.140625" style="3"/>
    <col min="10497" max="10497" width="5.42578125" style="3" bestFit="1" customWidth="1"/>
    <col min="10498" max="10498" width="67" style="3" bestFit="1" customWidth="1"/>
    <col min="10499" max="10499" width="13.140625" style="3" bestFit="1" customWidth="1"/>
    <col min="10500" max="10500" width="27.42578125" style="3" bestFit="1" customWidth="1"/>
    <col min="10501" max="10501" width="14" style="3" bestFit="1" customWidth="1"/>
    <col min="10502" max="10502" width="10.28515625" style="3" bestFit="1" customWidth="1"/>
    <col min="10503" max="10503" width="18.140625" style="3" bestFit="1" customWidth="1"/>
    <col min="10504" max="10752" width="9.140625" style="3"/>
    <col min="10753" max="10753" width="5.42578125" style="3" bestFit="1" customWidth="1"/>
    <col min="10754" max="10754" width="67" style="3" bestFit="1" customWidth="1"/>
    <col min="10755" max="10755" width="13.140625" style="3" bestFit="1" customWidth="1"/>
    <col min="10756" max="10756" width="27.42578125" style="3" bestFit="1" customWidth="1"/>
    <col min="10757" max="10757" width="14" style="3" bestFit="1" customWidth="1"/>
    <col min="10758" max="10758" width="10.28515625" style="3" bestFit="1" customWidth="1"/>
    <col min="10759" max="10759" width="18.140625" style="3" bestFit="1" customWidth="1"/>
    <col min="10760" max="11008" width="9.140625" style="3"/>
    <col min="11009" max="11009" width="5.42578125" style="3" bestFit="1" customWidth="1"/>
    <col min="11010" max="11010" width="67" style="3" bestFit="1" customWidth="1"/>
    <col min="11011" max="11011" width="13.140625" style="3" bestFit="1" customWidth="1"/>
    <col min="11012" max="11012" width="27.42578125" style="3" bestFit="1" customWidth="1"/>
    <col min="11013" max="11013" width="14" style="3" bestFit="1" customWidth="1"/>
    <col min="11014" max="11014" width="10.28515625" style="3" bestFit="1" customWidth="1"/>
    <col min="11015" max="11015" width="18.140625" style="3" bestFit="1" customWidth="1"/>
    <col min="11016" max="11264" width="9.140625" style="3"/>
    <col min="11265" max="11265" width="5.42578125" style="3" bestFit="1" customWidth="1"/>
    <col min="11266" max="11266" width="67" style="3" bestFit="1" customWidth="1"/>
    <col min="11267" max="11267" width="13.140625" style="3" bestFit="1" customWidth="1"/>
    <col min="11268" max="11268" width="27.42578125" style="3" bestFit="1" customWidth="1"/>
    <col min="11269" max="11269" width="14" style="3" bestFit="1" customWidth="1"/>
    <col min="11270" max="11270" width="10.28515625" style="3" bestFit="1" customWidth="1"/>
    <col min="11271" max="11271" width="18.140625" style="3" bestFit="1" customWidth="1"/>
    <col min="11272" max="11520" width="9.140625" style="3"/>
    <col min="11521" max="11521" width="5.42578125" style="3" bestFit="1" customWidth="1"/>
    <col min="11522" max="11522" width="67" style="3" bestFit="1" customWidth="1"/>
    <col min="11523" max="11523" width="13.140625" style="3" bestFit="1" customWidth="1"/>
    <col min="11524" max="11524" width="27.42578125" style="3" bestFit="1" customWidth="1"/>
    <col min="11525" max="11525" width="14" style="3" bestFit="1" customWidth="1"/>
    <col min="11526" max="11526" width="10.28515625" style="3" bestFit="1" customWidth="1"/>
    <col min="11527" max="11527" width="18.140625" style="3" bestFit="1" customWidth="1"/>
    <col min="11528" max="11776" width="9.140625" style="3"/>
    <col min="11777" max="11777" width="5.42578125" style="3" bestFit="1" customWidth="1"/>
    <col min="11778" max="11778" width="67" style="3" bestFit="1" customWidth="1"/>
    <col min="11779" max="11779" width="13.140625" style="3" bestFit="1" customWidth="1"/>
    <col min="11780" max="11780" width="27.42578125" style="3" bestFit="1" customWidth="1"/>
    <col min="11781" max="11781" width="14" style="3" bestFit="1" customWidth="1"/>
    <col min="11782" max="11782" width="10.28515625" style="3" bestFit="1" customWidth="1"/>
    <col min="11783" max="11783" width="18.140625" style="3" bestFit="1" customWidth="1"/>
    <col min="11784" max="12032" width="9.140625" style="3"/>
    <col min="12033" max="12033" width="5.42578125" style="3" bestFit="1" customWidth="1"/>
    <col min="12034" max="12034" width="67" style="3" bestFit="1" customWidth="1"/>
    <col min="12035" max="12035" width="13.140625" style="3" bestFit="1" customWidth="1"/>
    <col min="12036" max="12036" width="27.42578125" style="3" bestFit="1" customWidth="1"/>
    <col min="12037" max="12037" width="14" style="3" bestFit="1" customWidth="1"/>
    <col min="12038" max="12038" width="10.28515625" style="3" bestFit="1" customWidth="1"/>
    <col min="12039" max="12039" width="18.140625" style="3" bestFit="1" customWidth="1"/>
    <col min="12040" max="12288" width="9.140625" style="3"/>
    <col min="12289" max="12289" width="5.42578125" style="3" bestFit="1" customWidth="1"/>
    <col min="12290" max="12290" width="67" style="3" bestFit="1" customWidth="1"/>
    <col min="12291" max="12291" width="13.140625" style="3" bestFit="1" customWidth="1"/>
    <col min="12292" max="12292" width="27.42578125" style="3" bestFit="1" customWidth="1"/>
    <col min="12293" max="12293" width="14" style="3" bestFit="1" customWidth="1"/>
    <col min="12294" max="12294" width="10.28515625" style="3" bestFit="1" customWidth="1"/>
    <col min="12295" max="12295" width="18.140625" style="3" bestFit="1" customWidth="1"/>
    <col min="12296" max="12544" width="9.140625" style="3"/>
    <col min="12545" max="12545" width="5.42578125" style="3" bestFit="1" customWidth="1"/>
    <col min="12546" max="12546" width="67" style="3" bestFit="1" customWidth="1"/>
    <col min="12547" max="12547" width="13.140625" style="3" bestFit="1" customWidth="1"/>
    <col min="12548" max="12548" width="27.42578125" style="3" bestFit="1" customWidth="1"/>
    <col min="12549" max="12549" width="14" style="3" bestFit="1" customWidth="1"/>
    <col min="12550" max="12550" width="10.28515625" style="3" bestFit="1" customWidth="1"/>
    <col min="12551" max="12551" width="18.140625" style="3" bestFit="1" customWidth="1"/>
    <col min="12552" max="12800" width="9.140625" style="3"/>
    <col min="12801" max="12801" width="5.42578125" style="3" bestFit="1" customWidth="1"/>
    <col min="12802" max="12802" width="67" style="3" bestFit="1" customWidth="1"/>
    <col min="12803" max="12803" width="13.140625" style="3" bestFit="1" customWidth="1"/>
    <col min="12804" max="12804" width="27.42578125" style="3" bestFit="1" customWidth="1"/>
    <col min="12805" max="12805" width="14" style="3" bestFit="1" customWidth="1"/>
    <col min="12806" max="12806" width="10.28515625" style="3" bestFit="1" customWidth="1"/>
    <col min="12807" max="12807" width="18.140625" style="3" bestFit="1" customWidth="1"/>
    <col min="12808" max="13056" width="9.140625" style="3"/>
    <col min="13057" max="13057" width="5.42578125" style="3" bestFit="1" customWidth="1"/>
    <col min="13058" max="13058" width="67" style="3" bestFit="1" customWidth="1"/>
    <col min="13059" max="13059" width="13.140625" style="3" bestFit="1" customWidth="1"/>
    <col min="13060" max="13060" width="27.42578125" style="3" bestFit="1" customWidth="1"/>
    <col min="13061" max="13061" width="14" style="3" bestFit="1" customWidth="1"/>
    <col min="13062" max="13062" width="10.28515625" style="3" bestFit="1" customWidth="1"/>
    <col min="13063" max="13063" width="18.140625" style="3" bestFit="1" customWidth="1"/>
    <col min="13064" max="13312" width="9.140625" style="3"/>
    <col min="13313" max="13313" width="5.42578125" style="3" bestFit="1" customWidth="1"/>
    <col min="13314" max="13314" width="67" style="3" bestFit="1" customWidth="1"/>
    <col min="13315" max="13315" width="13.140625" style="3" bestFit="1" customWidth="1"/>
    <col min="13316" max="13316" width="27.42578125" style="3" bestFit="1" customWidth="1"/>
    <col min="13317" max="13317" width="14" style="3" bestFit="1" customWidth="1"/>
    <col min="13318" max="13318" width="10.28515625" style="3" bestFit="1" customWidth="1"/>
    <col min="13319" max="13319" width="18.140625" style="3" bestFit="1" customWidth="1"/>
    <col min="13320" max="13568" width="9.140625" style="3"/>
    <col min="13569" max="13569" width="5.42578125" style="3" bestFit="1" customWidth="1"/>
    <col min="13570" max="13570" width="67" style="3" bestFit="1" customWidth="1"/>
    <col min="13571" max="13571" width="13.140625" style="3" bestFit="1" customWidth="1"/>
    <col min="13572" max="13572" width="27.42578125" style="3" bestFit="1" customWidth="1"/>
    <col min="13573" max="13573" width="14" style="3" bestFit="1" customWidth="1"/>
    <col min="13574" max="13574" width="10.28515625" style="3" bestFit="1" customWidth="1"/>
    <col min="13575" max="13575" width="18.140625" style="3" bestFit="1" customWidth="1"/>
    <col min="13576" max="13824" width="9.140625" style="3"/>
    <col min="13825" max="13825" width="5.42578125" style="3" bestFit="1" customWidth="1"/>
    <col min="13826" max="13826" width="67" style="3" bestFit="1" customWidth="1"/>
    <col min="13827" max="13827" width="13.140625" style="3" bestFit="1" customWidth="1"/>
    <col min="13828" max="13828" width="27.42578125" style="3" bestFit="1" customWidth="1"/>
    <col min="13829" max="13829" width="14" style="3" bestFit="1" customWidth="1"/>
    <col min="13830" max="13830" width="10.28515625" style="3" bestFit="1" customWidth="1"/>
    <col min="13831" max="13831" width="18.140625" style="3" bestFit="1" customWidth="1"/>
    <col min="13832" max="14080" width="9.140625" style="3"/>
    <col min="14081" max="14081" width="5.42578125" style="3" bestFit="1" customWidth="1"/>
    <col min="14082" max="14082" width="67" style="3" bestFit="1" customWidth="1"/>
    <col min="14083" max="14083" width="13.140625" style="3" bestFit="1" customWidth="1"/>
    <col min="14084" max="14084" width="27.42578125" style="3" bestFit="1" customWidth="1"/>
    <col min="14085" max="14085" width="14" style="3" bestFit="1" customWidth="1"/>
    <col min="14086" max="14086" width="10.28515625" style="3" bestFit="1" customWidth="1"/>
    <col min="14087" max="14087" width="18.140625" style="3" bestFit="1" customWidth="1"/>
    <col min="14088" max="14336" width="9.140625" style="3"/>
    <col min="14337" max="14337" width="5.42578125" style="3" bestFit="1" customWidth="1"/>
    <col min="14338" max="14338" width="67" style="3" bestFit="1" customWidth="1"/>
    <col min="14339" max="14339" width="13.140625" style="3" bestFit="1" customWidth="1"/>
    <col min="14340" max="14340" width="27.42578125" style="3" bestFit="1" customWidth="1"/>
    <col min="14341" max="14341" width="14" style="3" bestFit="1" customWidth="1"/>
    <col min="14342" max="14342" width="10.28515625" style="3" bestFit="1" customWidth="1"/>
    <col min="14343" max="14343" width="18.140625" style="3" bestFit="1" customWidth="1"/>
    <col min="14344" max="14592" width="9.140625" style="3"/>
    <col min="14593" max="14593" width="5.42578125" style="3" bestFit="1" customWidth="1"/>
    <col min="14594" max="14594" width="67" style="3" bestFit="1" customWidth="1"/>
    <col min="14595" max="14595" width="13.140625" style="3" bestFit="1" customWidth="1"/>
    <col min="14596" max="14596" width="27.42578125" style="3" bestFit="1" customWidth="1"/>
    <col min="14597" max="14597" width="14" style="3" bestFit="1" customWidth="1"/>
    <col min="14598" max="14598" width="10.28515625" style="3" bestFit="1" customWidth="1"/>
    <col min="14599" max="14599" width="18.140625" style="3" bestFit="1" customWidth="1"/>
    <col min="14600" max="14848" width="9.140625" style="3"/>
    <col min="14849" max="14849" width="5.42578125" style="3" bestFit="1" customWidth="1"/>
    <col min="14850" max="14850" width="67" style="3" bestFit="1" customWidth="1"/>
    <col min="14851" max="14851" width="13.140625" style="3" bestFit="1" customWidth="1"/>
    <col min="14852" max="14852" width="27.42578125" style="3" bestFit="1" customWidth="1"/>
    <col min="14853" max="14853" width="14" style="3" bestFit="1" customWidth="1"/>
    <col min="14854" max="14854" width="10.28515625" style="3" bestFit="1" customWidth="1"/>
    <col min="14855" max="14855" width="18.140625" style="3" bestFit="1" customWidth="1"/>
    <col min="14856" max="15104" width="9.140625" style="3"/>
    <col min="15105" max="15105" width="5.42578125" style="3" bestFit="1" customWidth="1"/>
    <col min="15106" max="15106" width="67" style="3" bestFit="1" customWidth="1"/>
    <col min="15107" max="15107" width="13.140625" style="3" bestFit="1" customWidth="1"/>
    <col min="15108" max="15108" width="27.42578125" style="3" bestFit="1" customWidth="1"/>
    <col min="15109" max="15109" width="14" style="3" bestFit="1" customWidth="1"/>
    <col min="15110" max="15110" width="10.28515625" style="3" bestFit="1" customWidth="1"/>
    <col min="15111" max="15111" width="18.140625" style="3" bestFit="1" customWidth="1"/>
    <col min="15112" max="15360" width="9.140625" style="3"/>
    <col min="15361" max="15361" width="5.42578125" style="3" bestFit="1" customWidth="1"/>
    <col min="15362" max="15362" width="67" style="3" bestFit="1" customWidth="1"/>
    <col min="15363" max="15363" width="13.140625" style="3" bestFit="1" customWidth="1"/>
    <col min="15364" max="15364" width="27.42578125" style="3" bestFit="1" customWidth="1"/>
    <col min="15365" max="15365" width="14" style="3" bestFit="1" customWidth="1"/>
    <col min="15366" max="15366" width="10.28515625" style="3" bestFit="1" customWidth="1"/>
    <col min="15367" max="15367" width="18.140625" style="3" bestFit="1" customWidth="1"/>
    <col min="15368" max="15616" width="9.140625" style="3"/>
    <col min="15617" max="15617" width="5.42578125" style="3" bestFit="1" customWidth="1"/>
    <col min="15618" max="15618" width="67" style="3" bestFit="1" customWidth="1"/>
    <col min="15619" max="15619" width="13.140625" style="3" bestFit="1" customWidth="1"/>
    <col min="15620" max="15620" width="27.42578125" style="3" bestFit="1" customWidth="1"/>
    <col min="15621" max="15621" width="14" style="3" bestFit="1" customWidth="1"/>
    <col min="15622" max="15622" width="10.28515625" style="3" bestFit="1" customWidth="1"/>
    <col min="15623" max="15623" width="18.140625" style="3" bestFit="1" customWidth="1"/>
    <col min="15624" max="15872" width="9.140625" style="3"/>
    <col min="15873" max="15873" width="5.42578125" style="3" bestFit="1" customWidth="1"/>
    <col min="15874" max="15874" width="67" style="3" bestFit="1" customWidth="1"/>
    <col min="15875" max="15875" width="13.140625" style="3" bestFit="1" customWidth="1"/>
    <col min="15876" max="15876" width="27.42578125" style="3" bestFit="1" customWidth="1"/>
    <col min="15877" max="15877" width="14" style="3" bestFit="1" customWidth="1"/>
    <col min="15878" max="15878" width="10.28515625" style="3" bestFit="1" customWidth="1"/>
    <col min="15879" max="15879" width="18.140625" style="3" bestFit="1" customWidth="1"/>
    <col min="15880" max="16128" width="9.140625" style="3"/>
    <col min="16129" max="16129" width="5.42578125" style="3" bestFit="1" customWidth="1"/>
    <col min="16130" max="16130" width="67" style="3" bestFit="1" customWidth="1"/>
    <col min="16131" max="16131" width="13.140625" style="3" bestFit="1" customWidth="1"/>
    <col min="16132" max="16132" width="27.42578125" style="3" bestFit="1" customWidth="1"/>
    <col min="16133" max="16133" width="14" style="3" bestFit="1" customWidth="1"/>
    <col min="16134" max="16134" width="10.28515625" style="3" bestFit="1" customWidth="1"/>
    <col min="16135" max="16135" width="18.140625" style="3" bestFit="1" customWidth="1"/>
    <col min="16136" max="16384" width="9.140625" style="3"/>
  </cols>
  <sheetData>
    <row r="1" spans="1:9">
      <c r="A1" s="1" t="s">
        <v>0</v>
      </c>
      <c r="B1" s="263" t="s">
        <v>2008</v>
      </c>
      <c r="C1" s="263"/>
      <c r="D1" s="263"/>
      <c r="E1" s="263"/>
    </row>
    <row r="2" spans="1:9" ht="13.5" thickBot="1"/>
    <row r="3" spans="1:9" ht="15">
      <c r="B3" s="69" t="s">
        <v>2515</v>
      </c>
      <c r="C3" s="282"/>
    </row>
    <row r="4" spans="1:9" ht="15">
      <c r="B4" s="71" t="s">
        <v>2512</v>
      </c>
      <c r="C4" s="283"/>
    </row>
    <row r="5" spans="1:9" ht="15">
      <c r="B5" s="71"/>
      <c r="C5" s="283"/>
    </row>
    <row r="6" spans="1:9" ht="15">
      <c r="B6" s="71" t="s">
        <v>2381</v>
      </c>
      <c r="C6" s="283"/>
    </row>
    <row r="7" spans="1:9" ht="15">
      <c r="B7" s="71" t="s">
        <v>2513</v>
      </c>
      <c r="C7" s="283"/>
    </row>
    <row r="8" spans="1:9" ht="45.75" thickBot="1">
      <c r="B8" s="72" t="s">
        <v>2514</v>
      </c>
      <c r="C8" s="284"/>
    </row>
    <row r="10" spans="1:9">
      <c r="B10" s="3" t="s">
        <v>2</v>
      </c>
    </row>
    <row r="12" spans="1:9">
      <c r="B12" s="5" t="s">
        <v>3</v>
      </c>
      <c r="C12" s="15" t="s">
        <v>4</v>
      </c>
      <c r="D12" s="5" t="s">
        <v>5</v>
      </c>
      <c r="E12" s="5" t="s">
        <v>6</v>
      </c>
      <c r="F12" s="7" t="s">
        <v>7</v>
      </c>
      <c r="G12" s="7" t="s">
        <v>8</v>
      </c>
      <c r="H12" s="7" t="s">
        <v>9</v>
      </c>
      <c r="I12" s="8" t="s">
        <v>10</v>
      </c>
    </row>
    <row r="13" spans="1:9">
      <c r="B13" s="8" t="s">
        <v>11</v>
      </c>
    </row>
    <row r="14" spans="1:9">
      <c r="B14" s="8" t="s">
        <v>12</v>
      </c>
    </row>
    <row r="15" spans="1:9">
      <c r="B15" s="3" t="s">
        <v>1572</v>
      </c>
      <c r="C15" s="14" t="s">
        <v>13</v>
      </c>
      <c r="D15" s="3" t="s">
        <v>14</v>
      </c>
      <c r="E15" s="3" t="s">
        <v>15</v>
      </c>
      <c r="F15" s="2">
        <v>413000</v>
      </c>
      <c r="G15" s="2">
        <v>2468.71</v>
      </c>
      <c r="H15" s="2">
        <v>7.69</v>
      </c>
    </row>
    <row r="16" spans="1:9">
      <c r="B16" s="3" t="s">
        <v>1573</v>
      </c>
      <c r="C16" s="14" t="s">
        <v>13</v>
      </c>
      <c r="D16" s="3" t="s">
        <v>16</v>
      </c>
      <c r="E16" s="3" t="s">
        <v>17</v>
      </c>
      <c r="F16" s="2">
        <v>108200</v>
      </c>
      <c r="G16" s="2">
        <v>2256.84</v>
      </c>
      <c r="H16" s="2">
        <v>7.03</v>
      </c>
    </row>
    <row r="17" spans="2:8">
      <c r="B17" s="3" t="s">
        <v>261</v>
      </c>
      <c r="C17" s="14" t="s">
        <v>13</v>
      </c>
      <c r="D17" s="3" t="s">
        <v>14</v>
      </c>
      <c r="E17" s="3" t="s">
        <v>18</v>
      </c>
      <c r="F17" s="2">
        <v>143000</v>
      </c>
      <c r="G17" s="2">
        <v>2194.19</v>
      </c>
      <c r="H17" s="2">
        <v>6.84</v>
      </c>
    </row>
    <row r="18" spans="2:8">
      <c r="B18" s="3" t="s">
        <v>1571</v>
      </c>
      <c r="C18" s="14" t="s">
        <v>13</v>
      </c>
      <c r="D18" s="3" t="s">
        <v>21</v>
      </c>
      <c r="E18" s="3" t="s">
        <v>23</v>
      </c>
      <c r="F18" s="2">
        <v>97000</v>
      </c>
      <c r="G18" s="2">
        <v>1215.7</v>
      </c>
      <c r="H18" s="2">
        <v>3.79</v>
      </c>
    </row>
    <row r="19" spans="2:8">
      <c r="B19" s="3" t="s">
        <v>1567</v>
      </c>
      <c r="C19" s="14" t="s">
        <v>13</v>
      </c>
      <c r="D19" s="3" t="s">
        <v>26</v>
      </c>
      <c r="E19" s="3" t="s">
        <v>1566</v>
      </c>
      <c r="F19" s="2">
        <v>97700</v>
      </c>
      <c r="G19" s="2">
        <v>1044.02</v>
      </c>
      <c r="H19" s="2">
        <v>3.25</v>
      </c>
    </row>
    <row r="20" spans="2:8">
      <c r="B20" s="3" t="s">
        <v>1569</v>
      </c>
      <c r="C20" s="14" t="s">
        <v>13</v>
      </c>
      <c r="D20" s="3" t="s">
        <v>28</v>
      </c>
      <c r="E20" s="3" t="s">
        <v>34</v>
      </c>
      <c r="F20" s="2">
        <v>488000</v>
      </c>
      <c r="G20" s="2">
        <v>994.79</v>
      </c>
      <c r="H20" s="2">
        <v>3.1</v>
      </c>
    </row>
    <row r="21" spans="2:8">
      <c r="B21" s="3" t="s">
        <v>1570</v>
      </c>
      <c r="C21" s="14" t="s">
        <v>13</v>
      </c>
      <c r="D21" s="3" t="s">
        <v>14</v>
      </c>
      <c r="E21" s="3" t="s">
        <v>184</v>
      </c>
      <c r="F21" s="2">
        <v>134000</v>
      </c>
      <c r="G21" s="2">
        <v>971.23</v>
      </c>
      <c r="H21" s="2">
        <v>3.03</v>
      </c>
    </row>
    <row r="22" spans="2:8">
      <c r="B22" s="3" t="s">
        <v>1563</v>
      </c>
      <c r="C22" s="14" t="s">
        <v>13</v>
      </c>
      <c r="D22" s="3" t="s">
        <v>43</v>
      </c>
      <c r="E22" s="3" t="s">
        <v>185</v>
      </c>
      <c r="F22" s="2">
        <v>20800</v>
      </c>
      <c r="G22" s="2">
        <v>920.72</v>
      </c>
      <c r="H22" s="2">
        <v>2.87</v>
      </c>
    </row>
    <row r="23" spans="2:8">
      <c r="B23" s="3" t="s">
        <v>2356</v>
      </c>
      <c r="C23" s="14" t="s">
        <v>13</v>
      </c>
      <c r="D23" s="3" t="s">
        <v>47</v>
      </c>
      <c r="E23" s="3" t="s">
        <v>1593</v>
      </c>
      <c r="F23" s="2">
        <v>228558</v>
      </c>
      <c r="G23" s="2">
        <v>918.23</v>
      </c>
      <c r="H23" s="2">
        <v>2.86</v>
      </c>
    </row>
    <row r="24" spans="2:8">
      <c r="B24" s="3" t="s">
        <v>1548</v>
      </c>
      <c r="C24" s="14" t="s">
        <v>13</v>
      </c>
      <c r="D24" s="3" t="s">
        <v>21</v>
      </c>
      <c r="E24" s="3" t="s">
        <v>51</v>
      </c>
      <c r="F24" s="2">
        <v>27378</v>
      </c>
      <c r="G24" s="2">
        <v>833.28</v>
      </c>
      <c r="H24" s="2">
        <v>2.6</v>
      </c>
    </row>
    <row r="25" spans="2:8">
      <c r="B25" s="3" t="s">
        <v>1568</v>
      </c>
      <c r="C25" s="14" t="s">
        <v>13</v>
      </c>
      <c r="D25" s="3" t="s">
        <v>21</v>
      </c>
      <c r="E25" s="3" t="s">
        <v>178</v>
      </c>
      <c r="F25" s="2">
        <v>86000</v>
      </c>
      <c r="G25" s="2">
        <v>782.13</v>
      </c>
      <c r="H25" s="2">
        <v>2.44</v>
      </c>
    </row>
    <row r="26" spans="2:8">
      <c r="B26" s="3" t="s">
        <v>1556</v>
      </c>
      <c r="C26" s="14" t="s">
        <v>13</v>
      </c>
      <c r="D26" s="3" t="s">
        <v>206</v>
      </c>
      <c r="E26" s="3" t="s">
        <v>207</v>
      </c>
      <c r="F26" s="2">
        <v>3300</v>
      </c>
      <c r="G26" s="2">
        <v>753.48</v>
      </c>
      <c r="H26" s="2">
        <v>2.35</v>
      </c>
    </row>
    <row r="27" spans="2:8">
      <c r="B27" s="3" t="s">
        <v>1551</v>
      </c>
      <c r="C27" s="14" t="s">
        <v>13</v>
      </c>
      <c r="D27" s="3" t="s">
        <v>47</v>
      </c>
      <c r="E27" s="3" t="s">
        <v>208</v>
      </c>
      <c r="F27" s="2">
        <v>54500</v>
      </c>
      <c r="G27" s="2">
        <v>728.72</v>
      </c>
      <c r="H27" s="2">
        <v>2.27</v>
      </c>
    </row>
    <row r="28" spans="2:8">
      <c r="B28" s="3" t="s">
        <v>1546</v>
      </c>
      <c r="C28" s="14" t="s">
        <v>13</v>
      </c>
      <c r="D28" s="3" t="s">
        <v>54</v>
      </c>
      <c r="E28" s="3" t="s">
        <v>346</v>
      </c>
      <c r="F28" s="2">
        <v>850</v>
      </c>
      <c r="G28" s="2">
        <v>718.23</v>
      </c>
      <c r="H28" s="2">
        <v>2.2400000000000002</v>
      </c>
    </row>
    <row r="29" spans="2:8">
      <c r="B29" s="3" t="s">
        <v>1561</v>
      </c>
      <c r="C29" s="14" t="s">
        <v>13</v>
      </c>
      <c r="D29" s="3" t="s">
        <v>28</v>
      </c>
      <c r="E29" s="3" t="s">
        <v>36</v>
      </c>
      <c r="F29" s="2">
        <v>33000</v>
      </c>
      <c r="G29" s="2">
        <v>703.58</v>
      </c>
      <c r="H29" s="2">
        <v>2.19</v>
      </c>
    </row>
    <row r="30" spans="2:8">
      <c r="B30" s="3" t="s">
        <v>1547</v>
      </c>
      <c r="C30" s="14" t="s">
        <v>13</v>
      </c>
      <c r="D30" s="3" t="s">
        <v>41</v>
      </c>
      <c r="E30" s="3" t="s">
        <v>327</v>
      </c>
      <c r="F30" s="2">
        <v>250000</v>
      </c>
      <c r="G30" s="2">
        <v>683.75</v>
      </c>
      <c r="H30" s="2">
        <v>2.13</v>
      </c>
    </row>
    <row r="31" spans="2:8">
      <c r="B31" s="3" t="s">
        <v>1557</v>
      </c>
      <c r="C31" s="14" t="s">
        <v>13</v>
      </c>
      <c r="D31" s="3" t="s">
        <v>28</v>
      </c>
      <c r="E31" s="3" t="s">
        <v>201</v>
      </c>
      <c r="F31" s="2">
        <v>110000</v>
      </c>
      <c r="G31" s="2">
        <v>670.07</v>
      </c>
      <c r="H31" s="2">
        <v>2.09</v>
      </c>
    </row>
    <row r="32" spans="2:8">
      <c r="B32" s="3" t="s">
        <v>1592</v>
      </c>
      <c r="C32" s="14" t="s">
        <v>13</v>
      </c>
      <c r="D32" s="3" t="s">
        <v>28</v>
      </c>
      <c r="E32" s="3" t="s">
        <v>1591</v>
      </c>
      <c r="F32" s="2">
        <v>150000</v>
      </c>
      <c r="G32" s="2">
        <v>669.68</v>
      </c>
      <c r="H32" s="2">
        <v>2.09</v>
      </c>
    </row>
    <row r="33" spans="2:8">
      <c r="B33" s="3" t="s">
        <v>2084</v>
      </c>
      <c r="C33" s="14" t="s">
        <v>13</v>
      </c>
      <c r="D33" s="3" t="s">
        <v>26</v>
      </c>
      <c r="E33" s="3" t="s">
        <v>341</v>
      </c>
      <c r="F33" s="2">
        <v>76000</v>
      </c>
      <c r="G33" s="2">
        <v>658.24</v>
      </c>
      <c r="H33" s="2">
        <v>2.0499999999999998</v>
      </c>
    </row>
    <row r="34" spans="2:8">
      <c r="B34" s="3" t="s">
        <v>1558</v>
      </c>
      <c r="C34" s="14" t="s">
        <v>13</v>
      </c>
      <c r="D34" s="3" t="s">
        <v>26</v>
      </c>
      <c r="E34" s="3" t="s">
        <v>304</v>
      </c>
      <c r="F34" s="2">
        <v>92500</v>
      </c>
      <c r="G34" s="2">
        <v>648.1</v>
      </c>
      <c r="H34" s="2">
        <v>2.02</v>
      </c>
    </row>
    <row r="35" spans="2:8">
      <c r="B35" s="3" t="s">
        <v>2266</v>
      </c>
      <c r="C35" s="14" t="s">
        <v>13</v>
      </c>
      <c r="D35" s="3" t="s">
        <v>43</v>
      </c>
      <c r="E35" s="3" t="s">
        <v>1590</v>
      </c>
      <c r="F35" s="2">
        <v>9300</v>
      </c>
      <c r="G35" s="2">
        <v>623.02</v>
      </c>
      <c r="H35" s="2">
        <v>1.94</v>
      </c>
    </row>
    <row r="36" spans="2:8">
      <c r="B36" s="3" t="s">
        <v>1555</v>
      </c>
      <c r="C36" s="14" t="s">
        <v>13</v>
      </c>
      <c r="D36" s="3" t="s">
        <v>21</v>
      </c>
      <c r="E36" s="3" t="s">
        <v>303</v>
      </c>
      <c r="F36" s="2">
        <v>12250</v>
      </c>
      <c r="G36" s="2">
        <v>601.52</v>
      </c>
      <c r="H36" s="2">
        <v>1.87</v>
      </c>
    </row>
    <row r="37" spans="2:8">
      <c r="B37" s="3" t="s">
        <v>1554</v>
      </c>
      <c r="C37" s="14" t="s">
        <v>13</v>
      </c>
      <c r="D37" s="3" t="s">
        <v>215</v>
      </c>
      <c r="E37" s="3" t="s">
        <v>275</v>
      </c>
      <c r="F37" s="2">
        <v>40000</v>
      </c>
      <c r="G37" s="2">
        <v>562.76</v>
      </c>
      <c r="H37" s="2">
        <v>1.75</v>
      </c>
    </row>
    <row r="38" spans="2:8">
      <c r="B38" s="3" t="s">
        <v>1552</v>
      </c>
      <c r="C38" s="14" t="s">
        <v>13</v>
      </c>
      <c r="D38" s="3" t="s">
        <v>215</v>
      </c>
      <c r="E38" s="3" t="s">
        <v>311</v>
      </c>
      <c r="F38" s="2">
        <v>55000</v>
      </c>
      <c r="G38" s="2">
        <v>559.98</v>
      </c>
      <c r="H38" s="2">
        <v>1.75</v>
      </c>
    </row>
    <row r="39" spans="2:8">
      <c r="B39" s="3" t="s">
        <v>2307</v>
      </c>
      <c r="C39" s="14" t="s">
        <v>13</v>
      </c>
      <c r="D39" s="3" t="s">
        <v>28</v>
      </c>
      <c r="E39" s="3" t="s">
        <v>1589</v>
      </c>
      <c r="F39" s="2">
        <v>15700</v>
      </c>
      <c r="G39" s="2">
        <v>538.66</v>
      </c>
      <c r="H39" s="2">
        <v>1.68</v>
      </c>
    </row>
    <row r="40" spans="2:8">
      <c r="B40" s="3" t="s">
        <v>2229</v>
      </c>
      <c r="C40" s="14" t="s">
        <v>13</v>
      </c>
      <c r="D40" s="3" t="s">
        <v>43</v>
      </c>
      <c r="E40" s="3" t="s">
        <v>44</v>
      </c>
      <c r="F40" s="2">
        <v>64200</v>
      </c>
      <c r="G40" s="2">
        <v>520.89</v>
      </c>
      <c r="H40" s="2">
        <v>1.62</v>
      </c>
    </row>
    <row r="41" spans="2:8">
      <c r="B41" s="3" t="s">
        <v>2295</v>
      </c>
      <c r="C41" s="14" t="s">
        <v>13</v>
      </c>
      <c r="D41" s="3" t="s">
        <v>215</v>
      </c>
      <c r="E41" s="3" t="s">
        <v>417</v>
      </c>
      <c r="F41" s="2">
        <v>280000</v>
      </c>
      <c r="G41" s="2">
        <v>489.3</v>
      </c>
      <c r="H41" s="2">
        <v>1.52</v>
      </c>
    </row>
    <row r="42" spans="2:8">
      <c r="B42" s="3" t="s">
        <v>1545</v>
      </c>
      <c r="C42" s="14" t="s">
        <v>13</v>
      </c>
      <c r="D42" s="3" t="s">
        <v>24</v>
      </c>
      <c r="E42" s="3" t="s">
        <v>25</v>
      </c>
      <c r="F42" s="2">
        <v>85000</v>
      </c>
      <c r="G42" s="2">
        <v>472.86</v>
      </c>
      <c r="H42" s="2">
        <v>1.47</v>
      </c>
    </row>
    <row r="43" spans="2:8">
      <c r="B43" s="3" t="s">
        <v>2314</v>
      </c>
      <c r="C43" s="14" t="s">
        <v>13</v>
      </c>
      <c r="D43" s="3" t="s">
        <v>26</v>
      </c>
      <c r="E43" s="3" t="s">
        <v>1588</v>
      </c>
      <c r="F43" s="2">
        <v>105000</v>
      </c>
      <c r="G43" s="2">
        <v>426.93</v>
      </c>
      <c r="H43" s="2">
        <v>1.33</v>
      </c>
    </row>
    <row r="44" spans="2:8">
      <c r="B44" s="3" t="s">
        <v>2325</v>
      </c>
      <c r="C44" s="14" t="s">
        <v>13</v>
      </c>
      <c r="D44" s="3" t="s">
        <v>215</v>
      </c>
      <c r="E44" s="3" t="s">
        <v>1587</v>
      </c>
      <c r="F44" s="2">
        <v>16400</v>
      </c>
      <c r="G44" s="2">
        <v>395.61</v>
      </c>
      <c r="H44" s="2">
        <v>1.23</v>
      </c>
    </row>
    <row r="45" spans="2:8">
      <c r="B45" s="3" t="s">
        <v>2242</v>
      </c>
      <c r="C45" s="14" t="s">
        <v>13</v>
      </c>
      <c r="D45" s="3" t="s">
        <v>192</v>
      </c>
      <c r="E45" s="3" t="s">
        <v>217</v>
      </c>
      <c r="F45" s="2">
        <v>91000</v>
      </c>
      <c r="G45" s="2">
        <v>392.53</v>
      </c>
      <c r="H45" s="2">
        <v>1.22</v>
      </c>
    </row>
    <row r="46" spans="2:8">
      <c r="B46" s="3" t="s">
        <v>2072</v>
      </c>
      <c r="C46" s="14" t="s">
        <v>13</v>
      </c>
      <c r="D46" s="3" t="s">
        <v>192</v>
      </c>
      <c r="E46" s="3" t="s">
        <v>193</v>
      </c>
      <c r="F46" s="2">
        <v>12800</v>
      </c>
      <c r="G46" s="2">
        <v>391.51</v>
      </c>
      <c r="H46" s="2">
        <v>1.22</v>
      </c>
    </row>
    <row r="47" spans="2:8">
      <c r="B47" s="3" t="s">
        <v>19</v>
      </c>
      <c r="C47" s="14" t="s">
        <v>13</v>
      </c>
      <c r="D47" s="3" t="s">
        <v>14</v>
      </c>
      <c r="E47" s="3" t="s">
        <v>20</v>
      </c>
      <c r="F47" s="2">
        <v>100000</v>
      </c>
      <c r="G47" s="2">
        <v>390.15</v>
      </c>
      <c r="H47" s="2">
        <v>1.22</v>
      </c>
    </row>
    <row r="48" spans="2:8">
      <c r="B48" s="3" t="s">
        <v>2220</v>
      </c>
      <c r="C48" s="14" t="s">
        <v>13</v>
      </c>
      <c r="D48" s="3" t="s">
        <v>21</v>
      </c>
      <c r="E48" s="3" t="s">
        <v>199</v>
      </c>
      <c r="F48" s="2">
        <v>23000</v>
      </c>
      <c r="G48" s="2">
        <v>381.01</v>
      </c>
      <c r="H48" s="2">
        <v>1.19</v>
      </c>
    </row>
    <row r="49" spans="2:8">
      <c r="B49" s="3" t="s">
        <v>1541</v>
      </c>
      <c r="C49" s="14" t="s">
        <v>13</v>
      </c>
      <c r="D49" s="3" t="s">
        <v>26</v>
      </c>
      <c r="E49" s="3" t="s">
        <v>200</v>
      </c>
      <c r="F49" s="2">
        <v>25000</v>
      </c>
      <c r="G49" s="2">
        <v>356.5</v>
      </c>
      <c r="H49" s="2">
        <v>1.1100000000000001</v>
      </c>
    </row>
    <row r="50" spans="2:8">
      <c r="B50" s="3" t="s">
        <v>1531</v>
      </c>
      <c r="C50" s="14" t="s">
        <v>13</v>
      </c>
      <c r="D50" s="3" t="s">
        <v>62</v>
      </c>
      <c r="E50" s="3" t="s">
        <v>63</v>
      </c>
      <c r="F50" s="2">
        <v>15400</v>
      </c>
      <c r="G50" s="2">
        <v>335.27</v>
      </c>
      <c r="H50" s="2">
        <v>1.04</v>
      </c>
    </row>
    <row r="51" spans="2:8">
      <c r="B51" s="3" t="s">
        <v>1586</v>
      </c>
      <c r="C51" s="14" t="s">
        <v>13</v>
      </c>
      <c r="D51" s="3" t="s">
        <v>37</v>
      </c>
      <c r="E51" s="3" t="s">
        <v>1585</v>
      </c>
      <c r="F51" s="2">
        <v>250000</v>
      </c>
      <c r="G51" s="2">
        <v>321.75</v>
      </c>
      <c r="H51" s="2">
        <v>1</v>
      </c>
    </row>
    <row r="52" spans="2:8">
      <c r="B52" s="3" t="s">
        <v>2283</v>
      </c>
      <c r="C52" s="14" t="s">
        <v>13</v>
      </c>
      <c r="D52" s="3" t="s">
        <v>218</v>
      </c>
      <c r="E52" s="3" t="s">
        <v>1584</v>
      </c>
      <c r="F52" s="2">
        <v>38000</v>
      </c>
      <c r="G52" s="2">
        <v>307.29000000000002</v>
      </c>
      <c r="H52" s="2">
        <v>0.96</v>
      </c>
    </row>
    <row r="53" spans="2:8">
      <c r="B53" s="3" t="s">
        <v>1527</v>
      </c>
      <c r="C53" s="14" t="s">
        <v>13</v>
      </c>
      <c r="D53" s="3" t="s">
        <v>43</v>
      </c>
      <c r="E53" s="3" t="s">
        <v>194</v>
      </c>
      <c r="F53" s="2">
        <v>39000</v>
      </c>
      <c r="G53" s="2">
        <v>306.95</v>
      </c>
      <c r="H53" s="2">
        <v>0.96</v>
      </c>
    </row>
    <row r="54" spans="2:8">
      <c r="B54" s="3" t="s">
        <v>2316</v>
      </c>
      <c r="C54" s="14" t="s">
        <v>13</v>
      </c>
      <c r="D54" s="3" t="s">
        <v>26</v>
      </c>
      <c r="E54" s="3" t="s">
        <v>1583</v>
      </c>
      <c r="F54" s="2">
        <v>10300</v>
      </c>
      <c r="G54" s="2">
        <v>302.51</v>
      </c>
      <c r="H54" s="2">
        <v>0.94</v>
      </c>
    </row>
    <row r="55" spans="2:8">
      <c r="B55" s="3" t="s">
        <v>1526</v>
      </c>
      <c r="C55" s="14" t="s">
        <v>13</v>
      </c>
      <c r="D55" s="3" t="s">
        <v>21</v>
      </c>
      <c r="E55" s="3" t="s">
        <v>319</v>
      </c>
      <c r="F55" s="2">
        <v>18700</v>
      </c>
      <c r="G55" s="2">
        <v>299.14999999999998</v>
      </c>
      <c r="H55" s="2">
        <v>0.93</v>
      </c>
    </row>
    <row r="56" spans="2:8">
      <c r="B56" s="3" t="s">
        <v>2075</v>
      </c>
      <c r="C56" s="14" t="s">
        <v>13</v>
      </c>
      <c r="D56" s="3" t="s">
        <v>313</v>
      </c>
      <c r="E56" s="3" t="s">
        <v>332</v>
      </c>
      <c r="F56" s="2">
        <v>60000</v>
      </c>
      <c r="G56" s="2">
        <v>295.92</v>
      </c>
      <c r="H56" s="2">
        <v>0.92</v>
      </c>
    </row>
    <row r="57" spans="2:8">
      <c r="B57" s="3" t="s">
        <v>1520</v>
      </c>
      <c r="C57" s="14" t="s">
        <v>13</v>
      </c>
      <c r="D57" s="3" t="s">
        <v>32</v>
      </c>
      <c r="E57" s="3" t="s">
        <v>1519</v>
      </c>
      <c r="F57" s="2">
        <v>95000</v>
      </c>
      <c r="G57" s="2">
        <v>279.63</v>
      </c>
      <c r="H57" s="2">
        <v>0.87</v>
      </c>
    </row>
    <row r="58" spans="2:8">
      <c r="B58" s="3" t="s">
        <v>1537</v>
      </c>
      <c r="C58" s="14" t="s">
        <v>13</v>
      </c>
      <c r="D58" s="3" t="s">
        <v>43</v>
      </c>
      <c r="E58" s="3" t="s">
        <v>1536</v>
      </c>
      <c r="F58" s="2">
        <v>5810</v>
      </c>
      <c r="G58" s="2">
        <v>264.45999999999998</v>
      </c>
      <c r="H58" s="2">
        <v>0.82</v>
      </c>
    </row>
    <row r="59" spans="2:8">
      <c r="B59" s="3" t="s">
        <v>1538</v>
      </c>
      <c r="C59" s="14" t="s">
        <v>13</v>
      </c>
      <c r="D59" s="3" t="s">
        <v>62</v>
      </c>
      <c r="E59" s="3" t="s">
        <v>196</v>
      </c>
      <c r="F59" s="2">
        <v>5000</v>
      </c>
      <c r="G59" s="2">
        <v>257.11</v>
      </c>
      <c r="H59" s="2">
        <v>0.8</v>
      </c>
    </row>
    <row r="60" spans="2:8">
      <c r="B60" s="3" t="s">
        <v>1534</v>
      </c>
      <c r="C60" s="14" t="s">
        <v>13</v>
      </c>
      <c r="D60" s="3" t="s">
        <v>43</v>
      </c>
      <c r="E60" s="3" t="s">
        <v>1533</v>
      </c>
      <c r="F60" s="2">
        <v>25500</v>
      </c>
      <c r="G60" s="2">
        <v>234.79</v>
      </c>
      <c r="H60" s="2">
        <v>0.73</v>
      </c>
    </row>
    <row r="61" spans="2:8">
      <c r="B61" s="8" t="s">
        <v>64</v>
      </c>
      <c r="C61" s="16"/>
      <c r="D61" s="8"/>
      <c r="E61" s="8"/>
      <c r="F61" s="10"/>
      <c r="G61" s="10">
        <f>SUM(G12:G60)</f>
        <v>31141.749999999996</v>
      </c>
      <c r="H61" s="10">
        <f>SUM(H12:H60)</f>
        <v>97.02000000000001</v>
      </c>
    </row>
    <row r="62" spans="2:8">
      <c r="B62" s="8" t="s">
        <v>427</v>
      </c>
      <c r="C62" s="16"/>
      <c r="D62" s="8"/>
      <c r="E62" s="8"/>
      <c r="F62" s="10"/>
      <c r="G62" s="10">
        <v>1209.75</v>
      </c>
      <c r="H62" s="10">
        <v>3.77</v>
      </c>
    </row>
    <row r="63" spans="2:8">
      <c r="B63" s="8" t="s">
        <v>153</v>
      </c>
      <c r="C63" s="16"/>
      <c r="D63" s="8"/>
      <c r="E63" s="8"/>
      <c r="F63" s="10"/>
      <c r="G63" s="10">
        <v>32351.5</v>
      </c>
      <c r="H63" s="10">
        <v>100.82</v>
      </c>
    </row>
    <row r="64" spans="2:8">
      <c r="B64" s="8" t="s">
        <v>154</v>
      </c>
      <c r="C64" s="16"/>
      <c r="D64" s="8"/>
      <c r="E64" s="8"/>
      <c r="F64" s="10"/>
      <c r="G64" s="10">
        <v>-264.69894399999976</v>
      </c>
      <c r="H64" s="10">
        <v>-0.81999999999999318</v>
      </c>
    </row>
    <row r="65" spans="2:8">
      <c r="B65" s="8" t="s">
        <v>155</v>
      </c>
      <c r="C65" s="16"/>
      <c r="D65" s="8"/>
      <c r="E65" s="8"/>
      <c r="F65" s="10"/>
      <c r="G65" s="10">
        <v>32086.801056</v>
      </c>
      <c r="H65" s="10">
        <v>100</v>
      </c>
    </row>
    <row r="66" spans="2:8">
      <c r="B66" s="8" t="s">
        <v>156</v>
      </c>
    </row>
    <row r="67" spans="2:8">
      <c r="B67" s="8" t="s">
        <v>157</v>
      </c>
    </row>
    <row r="68" spans="2:8">
      <c r="B68" s="8" t="s">
        <v>160</v>
      </c>
    </row>
    <row r="69" spans="2:8">
      <c r="B69" s="8" t="s">
        <v>161</v>
      </c>
    </row>
    <row r="70" spans="2:8">
      <c r="B70" s="8" t="s">
        <v>162</v>
      </c>
    </row>
    <row r="71" spans="2:8">
      <c r="B71" s="8" t="s">
        <v>1582</v>
      </c>
      <c r="C71" s="16"/>
    </row>
    <row r="72" spans="2:8">
      <c r="B72" s="8" t="s">
        <v>1581</v>
      </c>
      <c r="C72" s="16"/>
    </row>
    <row r="73" spans="2:8">
      <c r="B73" s="8" t="s">
        <v>1580</v>
      </c>
      <c r="C73" s="16"/>
    </row>
    <row r="74" spans="2:8">
      <c r="B74" s="8" t="s">
        <v>1579</v>
      </c>
      <c r="C74" s="16"/>
    </row>
    <row r="75" spans="2:8">
      <c r="B75" s="8" t="s">
        <v>1578</v>
      </c>
      <c r="C75" s="16"/>
    </row>
    <row r="76" spans="2:8">
      <c r="B76" s="8" t="s">
        <v>1577</v>
      </c>
      <c r="C76" s="16"/>
    </row>
    <row r="77" spans="2:8">
      <c r="B77" s="8" t="s">
        <v>1576</v>
      </c>
      <c r="C77" s="16"/>
    </row>
    <row r="78" spans="2:8">
      <c r="B78" s="8" t="s">
        <v>1575</v>
      </c>
      <c r="C78" s="16"/>
    </row>
    <row r="79" spans="2:8">
      <c r="B79" s="8" t="s">
        <v>1637</v>
      </c>
      <c r="C79" s="16"/>
    </row>
    <row r="80" spans="2:8">
      <c r="B80" s="8" t="s">
        <v>175</v>
      </c>
    </row>
    <row r="81" spans="2:2">
      <c r="B81" s="8" t="s">
        <v>176</v>
      </c>
    </row>
  </sheetData>
  <mergeCells count="2">
    <mergeCell ref="B1:E1"/>
    <mergeCell ref="C3:C8"/>
  </mergeCells>
  <hyperlinks>
    <hyperlink ref="A1" location="Index!A1" display="Index" xr:uid="{E992D54F-12A0-484C-ACB6-3C9E7B275D70}"/>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0BC95-466E-424F-B341-3E7E411D7A56}">
  <dimension ref="A1:H52"/>
  <sheetViews>
    <sheetView workbookViewId="0">
      <selection activeCell="B1" sqref="B1:E1"/>
    </sheetView>
  </sheetViews>
  <sheetFormatPr defaultRowHeight="12.75"/>
  <cols>
    <col min="1" max="1" width="5.42578125" style="3" bestFit="1" customWidth="1"/>
    <col min="2" max="2" width="73.7109375" style="3" bestFit="1" customWidth="1"/>
    <col min="3" max="3" width="20.28515625" style="14" customWidth="1"/>
    <col min="4" max="4" width="11.7109375" style="3" bestFit="1" customWidth="1"/>
    <col min="5" max="5" width="14.28515625" style="3" bestFit="1" customWidth="1"/>
    <col min="6" max="6" width="10.28515625" style="2" bestFit="1" customWidth="1"/>
    <col min="7" max="7" width="18.140625" style="2" bestFit="1" customWidth="1"/>
    <col min="8" max="8" width="9.140625" style="2"/>
    <col min="9" max="256" width="9.140625" style="3"/>
    <col min="257" max="257" width="5.42578125" style="3" bestFit="1" customWidth="1"/>
    <col min="258" max="258" width="73.7109375" style="3" bestFit="1" customWidth="1"/>
    <col min="259" max="259" width="13.140625" style="3" bestFit="1" customWidth="1"/>
    <col min="260" max="260" width="11.7109375" style="3" bestFit="1" customWidth="1"/>
    <col min="261" max="261" width="14.28515625" style="3" bestFit="1" customWidth="1"/>
    <col min="262" max="262" width="10.28515625" style="3" bestFit="1" customWidth="1"/>
    <col min="263" max="263" width="18.140625" style="3" bestFit="1" customWidth="1"/>
    <col min="264" max="512" width="9.140625" style="3"/>
    <col min="513" max="513" width="5.42578125" style="3" bestFit="1" customWidth="1"/>
    <col min="514" max="514" width="73.7109375" style="3" bestFit="1" customWidth="1"/>
    <col min="515" max="515" width="13.140625" style="3" bestFit="1" customWidth="1"/>
    <col min="516" max="516" width="11.7109375" style="3" bestFit="1" customWidth="1"/>
    <col min="517" max="517" width="14.28515625" style="3" bestFit="1" customWidth="1"/>
    <col min="518" max="518" width="10.28515625" style="3" bestFit="1" customWidth="1"/>
    <col min="519" max="519" width="18.140625" style="3" bestFit="1" customWidth="1"/>
    <col min="520" max="768" width="9.140625" style="3"/>
    <col min="769" max="769" width="5.42578125" style="3" bestFit="1" customWidth="1"/>
    <col min="770" max="770" width="73.7109375" style="3" bestFit="1" customWidth="1"/>
    <col min="771" max="771" width="13.140625" style="3" bestFit="1" customWidth="1"/>
    <col min="772" max="772" width="11.7109375" style="3" bestFit="1" customWidth="1"/>
    <col min="773" max="773" width="14.28515625" style="3" bestFit="1" customWidth="1"/>
    <col min="774" max="774" width="10.28515625" style="3" bestFit="1" customWidth="1"/>
    <col min="775" max="775" width="18.140625" style="3" bestFit="1" customWidth="1"/>
    <col min="776" max="1024" width="9.140625" style="3"/>
    <col min="1025" max="1025" width="5.42578125" style="3" bestFit="1" customWidth="1"/>
    <col min="1026" max="1026" width="73.7109375" style="3" bestFit="1" customWidth="1"/>
    <col min="1027" max="1027" width="13.140625" style="3" bestFit="1" customWidth="1"/>
    <col min="1028" max="1028" width="11.7109375" style="3" bestFit="1" customWidth="1"/>
    <col min="1029" max="1029" width="14.28515625" style="3" bestFit="1" customWidth="1"/>
    <col min="1030" max="1030" width="10.28515625" style="3" bestFit="1" customWidth="1"/>
    <col min="1031" max="1031" width="18.140625" style="3" bestFit="1" customWidth="1"/>
    <col min="1032" max="1280" width="9.140625" style="3"/>
    <col min="1281" max="1281" width="5.42578125" style="3" bestFit="1" customWidth="1"/>
    <col min="1282" max="1282" width="73.7109375" style="3" bestFit="1" customWidth="1"/>
    <col min="1283" max="1283" width="13.140625" style="3" bestFit="1" customWidth="1"/>
    <col min="1284" max="1284" width="11.7109375" style="3" bestFit="1" customWidth="1"/>
    <col min="1285" max="1285" width="14.28515625" style="3" bestFit="1" customWidth="1"/>
    <col min="1286" max="1286" width="10.28515625" style="3" bestFit="1" customWidth="1"/>
    <col min="1287" max="1287" width="18.140625" style="3" bestFit="1" customWidth="1"/>
    <col min="1288" max="1536" width="9.140625" style="3"/>
    <col min="1537" max="1537" width="5.42578125" style="3" bestFit="1" customWidth="1"/>
    <col min="1538" max="1538" width="73.7109375" style="3" bestFit="1" customWidth="1"/>
    <col min="1539" max="1539" width="13.140625" style="3" bestFit="1" customWidth="1"/>
    <col min="1540" max="1540" width="11.7109375" style="3" bestFit="1" customWidth="1"/>
    <col min="1541" max="1541" width="14.28515625" style="3" bestFit="1" customWidth="1"/>
    <col min="1542" max="1542" width="10.28515625" style="3" bestFit="1" customWidth="1"/>
    <col min="1543" max="1543" width="18.140625" style="3" bestFit="1" customWidth="1"/>
    <col min="1544" max="1792" width="9.140625" style="3"/>
    <col min="1793" max="1793" width="5.42578125" style="3" bestFit="1" customWidth="1"/>
    <col min="1794" max="1794" width="73.7109375" style="3" bestFit="1" customWidth="1"/>
    <col min="1795" max="1795" width="13.140625" style="3" bestFit="1" customWidth="1"/>
    <col min="1796" max="1796" width="11.7109375" style="3" bestFit="1" customWidth="1"/>
    <col min="1797" max="1797" width="14.28515625" style="3" bestFit="1" customWidth="1"/>
    <col min="1798" max="1798" width="10.28515625" style="3" bestFit="1" customWidth="1"/>
    <col min="1799" max="1799" width="18.140625" style="3" bestFit="1" customWidth="1"/>
    <col min="1800" max="2048" width="9.140625" style="3"/>
    <col min="2049" max="2049" width="5.42578125" style="3" bestFit="1" customWidth="1"/>
    <col min="2050" max="2050" width="73.7109375" style="3" bestFit="1" customWidth="1"/>
    <col min="2051" max="2051" width="13.140625" style="3" bestFit="1" customWidth="1"/>
    <col min="2052" max="2052" width="11.7109375" style="3" bestFit="1" customWidth="1"/>
    <col min="2053" max="2053" width="14.28515625" style="3" bestFit="1" customWidth="1"/>
    <col min="2054" max="2054" width="10.28515625" style="3" bestFit="1" customWidth="1"/>
    <col min="2055" max="2055" width="18.140625" style="3" bestFit="1" customWidth="1"/>
    <col min="2056" max="2304" width="9.140625" style="3"/>
    <col min="2305" max="2305" width="5.42578125" style="3" bestFit="1" customWidth="1"/>
    <col min="2306" max="2306" width="73.7109375" style="3" bestFit="1" customWidth="1"/>
    <col min="2307" max="2307" width="13.140625" style="3" bestFit="1" customWidth="1"/>
    <col min="2308" max="2308" width="11.7109375" style="3" bestFit="1" customWidth="1"/>
    <col min="2309" max="2309" width="14.28515625" style="3" bestFit="1" customWidth="1"/>
    <col min="2310" max="2310" width="10.28515625" style="3" bestFit="1" customWidth="1"/>
    <col min="2311" max="2311" width="18.140625" style="3" bestFit="1" customWidth="1"/>
    <col min="2312" max="2560" width="9.140625" style="3"/>
    <col min="2561" max="2561" width="5.42578125" style="3" bestFit="1" customWidth="1"/>
    <col min="2562" max="2562" width="73.7109375" style="3" bestFit="1" customWidth="1"/>
    <col min="2563" max="2563" width="13.140625" style="3" bestFit="1" customWidth="1"/>
    <col min="2564" max="2564" width="11.7109375" style="3" bestFit="1" customWidth="1"/>
    <col min="2565" max="2565" width="14.28515625" style="3" bestFit="1" customWidth="1"/>
    <col min="2566" max="2566" width="10.28515625" style="3" bestFit="1" customWidth="1"/>
    <col min="2567" max="2567" width="18.140625" style="3" bestFit="1" customWidth="1"/>
    <col min="2568" max="2816" width="9.140625" style="3"/>
    <col min="2817" max="2817" width="5.42578125" style="3" bestFit="1" customWidth="1"/>
    <col min="2818" max="2818" width="73.7109375" style="3" bestFit="1" customWidth="1"/>
    <col min="2819" max="2819" width="13.140625" style="3" bestFit="1" customWidth="1"/>
    <col min="2820" max="2820" width="11.7109375" style="3" bestFit="1" customWidth="1"/>
    <col min="2821" max="2821" width="14.28515625" style="3" bestFit="1" customWidth="1"/>
    <col min="2822" max="2822" width="10.28515625" style="3" bestFit="1" customWidth="1"/>
    <col min="2823" max="2823" width="18.140625" style="3" bestFit="1" customWidth="1"/>
    <col min="2824" max="3072" width="9.140625" style="3"/>
    <col min="3073" max="3073" width="5.42578125" style="3" bestFit="1" customWidth="1"/>
    <col min="3074" max="3074" width="73.7109375" style="3" bestFit="1" customWidth="1"/>
    <col min="3075" max="3075" width="13.140625" style="3" bestFit="1" customWidth="1"/>
    <col min="3076" max="3076" width="11.7109375" style="3" bestFit="1" customWidth="1"/>
    <col min="3077" max="3077" width="14.28515625" style="3" bestFit="1" customWidth="1"/>
    <col min="3078" max="3078" width="10.28515625" style="3" bestFit="1" customWidth="1"/>
    <col min="3079" max="3079" width="18.140625" style="3" bestFit="1" customWidth="1"/>
    <col min="3080" max="3328" width="9.140625" style="3"/>
    <col min="3329" max="3329" width="5.42578125" style="3" bestFit="1" customWidth="1"/>
    <col min="3330" max="3330" width="73.7109375" style="3" bestFit="1" customWidth="1"/>
    <col min="3331" max="3331" width="13.140625" style="3" bestFit="1" customWidth="1"/>
    <col min="3332" max="3332" width="11.7109375" style="3" bestFit="1" customWidth="1"/>
    <col min="3333" max="3333" width="14.28515625" style="3" bestFit="1" customWidth="1"/>
    <col min="3334" max="3334" width="10.28515625" style="3" bestFit="1" customWidth="1"/>
    <col min="3335" max="3335" width="18.140625" style="3" bestFit="1" customWidth="1"/>
    <col min="3336" max="3584" width="9.140625" style="3"/>
    <col min="3585" max="3585" width="5.42578125" style="3" bestFit="1" customWidth="1"/>
    <col min="3586" max="3586" width="73.7109375" style="3" bestFit="1" customWidth="1"/>
    <col min="3587" max="3587" width="13.140625" style="3" bestFit="1" customWidth="1"/>
    <col min="3588" max="3588" width="11.7109375" style="3" bestFit="1" customWidth="1"/>
    <col min="3589" max="3589" width="14.28515625" style="3" bestFit="1" customWidth="1"/>
    <col min="3590" max="3590" width="10.28515625" style="3" bestFit="1" customWidth="1"/>
    <col min="3591" max="3591" width="18.140625" style="3" bestFit="1" customWidth="1"/>
    <col min="3592" max="3840" width="9.140625" style="3"/>
    <col min="3841" max="3841" width="5.42578125" style="3" bestFit="1" customWidth="1"/>
    <col min="3842" max="3842" width="73.7109375" style="3" bestFit="1" customWidth="1"/>
    <col min="3843" max="3843" width="13.140625" style="3" bestFit="1" customWidth="1"/>
    <col min="3844" max="3844" width="11.7109375" style="3" bestFit="1" customWidth="1"/>
    <col min="3845" max="3845" width="14.28515625" style="3" bestFit="1" customWidth="1"/>
    <col min="3846" max="3846" width="10.28515625" style="3" bestFit="1" customWidth="1"/>
    <col min="3847" max="3847" width="18.140625" style="3" bestFit="1" customWidth="1"/>
    <col min="3848" max="4096" width="9.140625" style="3"/>
    <col min="4097" max="4097" width="5.42578125" style="3" bestFit="1" customWidth="1"/>
    <col min="4098" max="4098" width="73.7109375" style="3" bestFit="1" customWidth="1"/>
    <col min="4099" max="4099" width="13.140625" style="3" bestFit="1" customWidth="1"/>
    <col min="4100" max="4100" width="11.7109375" style="3" bestFit="1" customWidth="1"/>
    <col min="4101" max="4101" width="14.28515625" style="3" bestFit="1" customWidth="1"/>
    <col min="4102" max="4102" width="10.28515625" style="3" bestFit="1" customWidth="1"/>
    <col min="4103" max="4103" width="18.140625" style="3" bestFit="1" customWidth="1"/>
    <col min="4104" max="4352" width="9.140625" style="3"/>
    <col min="4353" max="4353" width="5.42578125" style="3" bestFit="1" customWidth="1"/>
    <col min="4354" max="4354" width="73.7109375" style="3" bestFit="1" customWidth="1"/>
    <col min="4355" max="4355" width="13.140625" style="3" bestFit="1" customWidth="1"/>
    <col min="4356" max="4356" width="11.7109375" style="3" bestFit="1" customWidth="1"/>
    <col min="4357" max="4357" width="14.28515625" style="3" bestFit="1" customWidth="1"/>
    <col min="4358" max="4358" width="10.28515625" style="3" bestFit="1" customWidth="1"/>
    <col min="4359" max="4359" width="18.140625" style="3" bestFit="1" customWidth="1"/>
    <col min="4360" max="4608" width="9.140625" style="3"/>
    <col min="4609" max="4609" width="5.42578125" style="3" bestFit="1" customWidth="1"/>
    <col min="4610" max="4610" width="73.7109375" style="3" bestFit="1" customWidth="1"/>
    <col min="4611" max="4611" width="13.140625" style="3" bestFit="1" customWidth="1"/>
    <col min="4612" max="4612" width="11.7109375" style="3" bestFit="1" customWidth="1"/>
    <col min="4613" max="4613" width="14.28515625" style="3" bestFit="1" customWidth="1"/>
    <col min="4614" max="4614" width="10.28515625" style="3" bestFit="1" customWidth="1"/>
    <col min="4615" max="4615" width="18.140625" style="3" bestFit="1" customWidth="1"/>
    <col min="4616" max="4864" width="9.140625" style="3"/>
    <col min="4865" max="4865" width="5.42578125" style="3" bestFit="1" customWidth="1"/>
    <col min="4866" max="4866" width="73.7109375" style="3" bestFit="1" customWidth="1"/>
    <col min="4867" max="4867" width="13.140625" style="3" bestFit="1" customWidth="1"/>
    <col min="4868" max="4868" width="11.7109375" style="3" bestFit="1" customWidth="1"/>
    <col min="4869" max="4869" width="14.28515625" style="3" bestFit="1" customWidth="1"/>
    <col min="4870" max="4870" width="10.28515625" style="3" bestFit="1" customWidth="1"/>
    <col min="4871" max="4871" width="18.140625" style="3" bestFit="1" customWidth="1"/>
    <col min="4872" max="5120" width="9.140625" style="3"/>
    <col min="5121" max="5121" width="5.42578125" style="3" bestFit="1" customWidth="1"/>
    <col min="5122" max="5122" width="73.7109375" style="3" bestFit="1" customWidth="1"/>
    <col min="5123" max="5123" width="13.140625" style="3" bestFit="1" customWidth="1"/>
    <col min="5124" max="5124" width="11.7109375" style="3" bestFit="1" customWidth="1"/>
    <col min="5125" max="5125" width="14.28515625" style="3" bestFit="1" customWidth="1"/>
    <col min="5126" max="5126" width="10.28515625" style="3" bestFit="1" customWidth="1"/>
    <col min="5127" max="5127" width="18.140625" style="3" bestFit="1" customWidth="1"/>
    <col min="5128" max="5376" width="9.140625" style="3"/>
    <col min="5377" max="5377" width="5.42578125" style="3" bestFit="1" customWidth="1"/>
    <col min="5378" max="5378" width="73.7109375" style="3" bestFit="1" customWidth="1"/>
    <col min="5379" max="5379" width="13.140625" style="3" bestFit="1" customWidth="1"/>
    <col min="5380" max="5380" width="11.7109375" style="3" bestFit="1" customWidth="1"/>
    <col min="5381" max="5381" width="14.28515625" style="3" bestFit="1" customWidth="1"/>
    <col min="5382" max="5382" width="10.28515625" style="3" bestFit="1" customWidth="1"/>
    <col min="5383" max="5383" width="18.140625" style="3" bestFit="1" customWidth="1"/>
    <col min="5384" max="5632" width="9.140625" style="3"/>
    <col min="5633" max="5633" width="5.42578125" style="3" bestFit="1" customWidth="1"/>
    <col min="5634" max="5634" width="73.7109375" style="3" bestFit="1" customWidth="1"/>
    <col min="5635" max="5635" width="13.140625" style="3" bestFit="1" customWidth="1"/>
    <col min="5636" max="5636" width="11.7109375" style="3" bestFit="1" customWidth="1"/>
    <col min="5637" max="5637" width="14.28515625" style="3" bestFit="1" customWidth="1"/>
    <col min="5638" max="5638" width="10.28515625" style="3" bestFit="1" customWidth="1"/>
    <col min="5639" max="5639" width="18.140625" style="3" bestFit="1" customWidth="1"/>
    <col min="5640" max="5888" width="9.140625" style="3"/>
    <col min="5889" max="5889" width="5.42578125" style="3" bestFit="1" customWidth="1"/>
    <col min="5890" max="5890" width="73.7109375" style="3" bestFit="1" customWidth="1"/>
    <col min="5891" max="5891" width="13.140625" style="3" bestFit="1" customWidth="1"/>
    <col min="5892" max="5892" width="11.7109375" style="3" bestFit="1" customWidth="1"/>
    <col min="5893" max="5893" width="14.28515625" style="3" bestFit="1" customWidth="1"/>
    <col min="5894" max="5894" width="10.28515625" style="3" bestFit="1" customWidth="1"/>
    <col min="5895" max="5895" width="18.140625" style="3" bestFit="1" customWidth="1"/>
    <col min="5896" max="6144" width="9.140625" style="3"/>
    <col min="6145" max="6145" width="5.42578125" style="3" bestFit="1" customWidth="1"/>
    <col min="6146" max="6146" width="73.7109375" style="3" bestFit="1" customWidth="1"/>
    <col min="6147" max="6147" width="13.140625" style="3" bestFit="1" customWidth="1"/>
    <col min="6148" max="6148" width="11.7109375" style="3" bestFit="1" customWidth="1"/>
    <col min="6149" max="6149" width="14.28515625" style="3" bestFit="1" customWidth="1"/>
    <col min="6150" max="6150" width="10.28515625" style="3" bestFit="1" customWidth="1"/>
    <col min="6151" max="6151" width="18.140625" style="3" bestFit="1" customWidth="1"/>
    <col min="6152" max="6400" width="9.140625" style="3"/>
    <col min="6401" max="6401" width="5.42578125" style="3" bestFit="1" customWidth="1"/>
    <col min="6402" max="6402" width="73.7109375" style="3" bestFit="1" customWidth="1"/>
    <col min="6403" max="6403" width="13.140625" style="3" bestFit="1" customWidth="1"/>
    <col min="6404" max="6404" width="11.7109375" style="3" bestFit="1" customWidth="1"/>
    <col min="6405" max="6405" width="14.28515625" style="3" bestFit="1" customWidth="1"/>
    <col min="6406" max="6406" width="10.28515625" style="3" bestFit="1" customWidth="1"/>
    <col min="6407" max="6407" width="18.140625" style="3" bestFit="1" customWidth="1"/>
    <col min="6408" max="6656" width="9.140625" style="3"/>
    <col min="6657" max="6657" width="5.42578125" style="3" bestFit="1" customWidth="1"/>
    <col min="6658" max="6658" width="73.7109375" style="3" bestFit="1" customWidth="1"/>
    <col min="6659" max="6659" width="13.140625" style="3" bestFit="1" customWidth="1"/>
    <col min="6660" max="6660" width="11.7109375" style="3" bestFit="1" customWidth="1"/>
    <col min="6661" max="6661" width="14.28515625" style="3" bestFit="1" customWidth="1"/>
    <col min="6662" max="6662" width="10.28515625" style="3" bestFit="1" customWidth="1"/>
    <col min="6663" max="6663" width="18.140625" style="3" bestFit="1" customWidth="1"/>
    <col min="6664" max="6912" width="9.140625" style="3"/>
    <col min="6913" max="6913" width="5.42578125" style="3" bestFit="1" customWidth="1"/>
    <col min="6914" max="6914" width="73.7109375" style="3" bestFit="1" customWidth="1"/>
    <col min="6915" max="6915" width="13.140625" style="3" bestFit="1" customWidth="1"/>
    <col min="6916" max="6916" width="11.7109375" style="3" bestFit="1" customWidth="1"/>
    <col min="6917" max="6917" width="14.28515625" style="3" bestFit="1" customWidth="1"/>
    <col min="6918" max="6918" width="10.28515625" style="3" bestFit="1" customWidth="1"/>
    <col min="6919" max="6919" width="18.140625" style="3" bestFit="1" customWidth="1"/>
    <col min="6920" max="7168" width="9.140625" style="3"/>
    <col min="7169" max="7169" width="5.42578125" style="3" bestFit="1" customWidth="1"/>
    <col min="7170" max="7170" width="73.7109375" style="3" bestFit="1" customWidth="1"/>
    <col min="7171" max="7171" width="13.140625" style="3" bestFit="1" customWidth="1"/>
    <col min="7172" max="7172" width="11.7109375" style="3" bestFit="1" customWidth="1"/>
    <col min="7173" max="7173" width="14.28515625" style="3" bestFit="1" customWidth="1"/>
    <col min="7174" max="7174" width="10.28515625" style="3" bestFit="1" customWidth="1"/>
    <col min="7175" max="7175" width="18.140625" style="3" bestFit="1" customWidth="1"/>
    <col min="7176" max="7424" width="9.140625" style="3"/>
    <col min="7425" max="7425" width="5.42578125" style="3" bestFit="1" customWidth="1"/>
    <col min="7426" max="7426" width="73.7109375" style="3" bestFit="1" customWidth="1"/>
    <col min="7427" max="7427" width="13.140625" style="3" bestFit="1" customWidth="1"/>
    <col min="7428" max="7428" width="11.7109375" style="3" bestFit="1" customWidth="1"/>
    <col min="7429" max="7429" width="14.28515625" style="3" bestFit="1" customWidth="1"/>
    <col min="7430" max="7430" width="10.28515625" style="3" bestFit="1" customWidth="1"/>
    <col min="7431" max="7431" width="18.140625" style="3" bestFit="1" customWidth="1"/>
    <col min="7432" max="7680" width="9.140625" style="3"/>
    <col min="7681" max="7681" width="5.42578125" style="3" bestFit="1" customWidth="1"/>
    <col min="7682" max="7682" width="73.7109375" style="3" bestFit="1" customWidth="1"/>
    <col min="7683" max="7683" width="13.140625" style="3" bestFit="1" customWidth="1"/>
    <col min="7684" max="7684" width="11.7109375" style="3" bestFit="1" customWidth="1"/>
    <col min="7685" max="7685" width="14.28515625" style="3" bestFit="1" customWidth="1"/>
    <col min="7686" max="7686" width="10.28515625" style="3" bestFit="1" customWidth="1"/>
    <col min="7687" max="7687" width="18.140625" style="3" bestFit="1" customWidth="1"/>
    <col min="7688" max="7936" width="9.140625" style="3"/>
    <col min="7937" max="7937" width="5.42578125" style="3" bestFit="1" customWidth="1"/>
    <col min="7938" max="7938" width="73.7109375" style="3" bestFit="1" customWidth="1"/>
    <col min="7939" max="7939" width="13.140625" style="3" bestFit="1" customWidth="1"/>
    <col min="7940" max="7940" width="11.7109375" style="3" bestFit="1" customWidth="1"/>
    <col min="7941" max="7941" width="14.28515625" style="3" bestFit="1" customWidth="1"/>
    <col min="7942" max="7942" width="10.28515625" style="3" bestFit="1" customWidth="1"/>
    <col min="7943" max="7943" width="18.140625" style="3" bestFit="1" customWidth="1"/>
    <col min="7944" max="8192" width="9.140625" style="3"/>
    <col min="8193" max="8193" width="5.42578125" style="3" bestFit="1" customWidth="1"/>
    <col min="8194" max="8194" width="73.7109375" style="3" bestFit="1" customWidth="1"/>
    <col min="8195" max="8195" width="13.140625" style="3" bestFit="1" customWidth="1"/>
    <col min="8196" max="8196" width="11.7109375" style="3" bestFit="1" customWidth="1"/>
    <col min="8197" max="8197" width="14.28515625" style="3" bestFit="1" customWidth="1"/>
    <col min="8198" max="8198" width="10.28515625" style="3" bestFit="1" customWidth="1"/>
    <col min="8199" max="8199" width="18.140625" style="3" bestFit="1" customWidth="1"/>
    <col min="8200" max="8448" width="9.140625" style="3"/>
    <col min="8449" max="8449" width="5.42578125" style="3" bestFit="1" customWidth="1"/>
    <col min="8450" max="8450" width="73.7109375" style="3" bestFit="1" customWidth="1"/>
    <col min="8451" max="8451" width="13.140625" style="3" bestFit="1" customWidth="1"/>
    <col min="8452" max="8452" width="11.7109375" style="3" bestFit="1" customWidth="1"/>
    <col min="8453" max="8453" width="14.28515625" style="3" bestFit="1" customWidth="1"/>
    <col min="8454" max="8454" width="10.28515625" style="3" bestFit="1" customWidth="1"/>
    <col min="8455" max="8455" width="18.140625" style="3" bestFit="1" customWidth="1"/>
    <col min="8456" max="8704" width="9.140625" style="3"/>
    <col min="8705" max="8705" width="5.42578125" style="3" bestFit="1" customWidth="1"/>
    <col min="8706" max="8706" width="73.7109375" style="3" bestFit="1" customWidth="1"/>
    <col min="8707" max="8707" width="13.140625" style="3" bestFit="1" customWidth="1"/>
    <col min="8708" max="8708" width="11.7109375" style="3" bestFit="1" customWidth="1"/>
    <col min="8709" max="8709" width="14.28515625" style="3" bestFit="1" customWidth="1"/>
    <col min="8710" max="8710" width="10.28515625" style="3" bestFit="1" customWidth="1"/>
    <col min="8711" max="8711" width="18.140625" style="3" bestFit="1" customWidth="1"/>
    <col min="8712" max="8960" width="9.140625" style="3"/>
    <col min="8961" max="8961" width="5.42578125" style="3" bestFit="1" customWidth="1"/>
    <col min="8962" max="8962" width="73.7109375" style="3" bestFit="1" customWidth="1"/>
    <col min="8963" max="8963" width="13.140625" style="3" bestFit="1" customWidth="1"/>
    <col min="8964" max="8964" width="11.7109375" style="3" bestFit="1" customWidth="1"/>
    <col min="8965" max="8965" width="14.28515625" style="3" bestFit="1" customWidth="1"/>
    <col min="8966" max="8966" width="10.28515625" style="3" bestFit="1" customWidth="1"/>
    <col min="8967" max="8967" width="18.140625" style="3" bestFit="1" customWidth="1"/>
    <col min="8968" max="9216" width="9.140625" style="3"/>
    <col min="9217" max="9217" width="5.42578125" style="3" bestFit="1" customWidth="1"/>
    <col min="9218" max="9218" width="73.7109375" style="3" bestFit="1" customWidth="1"/>
    <col min="9219" max="9219" width="13.140625" style="3" bestFit="1" customWidth="1"/>
    <col min="9220" max="9220" width="11.7109375" style="3" bestFit="1" customWidth="1"/>
    <col min="9221" max="9221" width="14.28515625" style="3" bestFit="1" customWidth="1"/>
    <col min="9222" max="9222" width="10.28515625" style="3" bestFit="1" customWidth="1"/>
    <col min="9223" max="9223" width="18.140625" style="3" bestFit="1" customWidth="1"/>
    <col min="9224" max="9472" width="9.140625" style="3"/>
    <col min="9473" max="9473" width="5.42578125" style="3" bestFit="1" customWidth="1"/>
    <col min="9474" max="9474" width="73.7109375" style="3" bestFit="1" customWidth="1"/>
    <col min="9475" max="9475" width="13.140625" style="3" bestFit="1" customWidth="1"/>
    <col min="9476" max="9476" width="11.7109375" style="3" bestFit="1" customWidth="1"/>
    <col min="9477" max="9477" width="14.28515625" style="3" bestFit="1" customWidth="1"/>
    <col min="9478" max="9478" width="10.28515625" style="3" bestFit="1" customWidth="1"/>
    <col min="9479" max="9479" width="18.140625" style="3" bestFit="1" customWidth="1"/>
    <col min="9480" max="9728" width="9.140625" style="3"/>
    <col min="9729" max="9729" width="5.42578125" style="3" bestFit="1" customWidth="1"/>
    <col min="9730" max="9730" width="73.7109375" style="3" bestFit="1" customWidth="1"/>
    <col min="9731" max="9731" width="13.140625" style="3" bestFit="1" customWidth="1"/>
    <col min="9732" max="9732" width="11.7109375" style="3" bestFit="1" customWidth="1"/>
    <col min="9733" max="9733" width="14.28515625" style="3" bestFit="1" customWidth="1"/>
    <col min="9734" max="9734" width="10.28515625" style="3" bestFit="1" customWidth="1"/>
    <col min="9735" max="9735" width="18.140625" style="3" bestFit="1" customWidth="1"/>
    <col min="9736" max="9984" width="9.140625" style="3"/>
    <col min="9985" max="9985" width="5.42578125" style="3" bestFit="1" customWidth="1"/>
    <col min="9986" max="9986" width="73.7109375" style="3" bestFit="1" customWidth="1"/>
    <col min="9987" max="9987" width="13.140625" style="3" bestFit="1" customWidth="1"/>
    <col min="9988" max="9988" width="11.7109375" style="3" bestFit="1" customWidth="1"/>
    <col min="9989" max="9989" width="14.28515625" style="3" bestFit="1" customWidth="1"/>
    <col min="9990" max="9990" width="10.28515625" style="3" bestFit="1" customWidth="1"/>
    <col min="9991" max="9991" width="18.140625" style="3" bestFit="1" customWidth="1"/>
    <col min="9992" max="10240" width="9.140625" style="3"/>
    <col min="10241" max="10241" width="5.42578125" style="3" bestFit="1" customWidth="1"/>
    <col min="10242" max="10242" width="73.7109375" style="3" bestFit="1" customWidth="1"/>
    <col min="10243" max="10243" width="13.140625" style="3" bestFit="1" customWidth="1"/>
    <col min="10244" max="10244" width="11.7109375" style="3" bestFit="1" customWidth="1"/>
    <col min="10245" max="10245" width="14.28515625" style="3" bestFit="1" customWidth="1"/>
    <col min="10246" max="10246" width="10.28515625" style="3" bestFit="1" customWidth="1"/>
    <col min="10247" max="10247" width="18.140625" style="3" bestFit="1" customWidth="1"/>
    <col min="10248" max="10496" width="9.140625" style="3"/>
    <col min="10497" max="10497" width="5.42578125" style="3" bestFit="1" customWidth="1"/>
    <col min="10498" max="10498" width="73.7109375" style="3" bestFit="1" customWidth="1"/>
    <col min="10499" max="10499" width="13.140625" style="3" bestFit="1" customWidth="1"/>
    <col min="10500" max="10500" width="11.7109375" style="3" bestFit="1" customWidth="1"/>
    <col min="10501" max="10501" width="14.28515625" style="3" bestFit="1" customWidth="1"/>
    <col min="10502" max="10502" width="10.28515625" style="3" bestFit="1" customWidth="1"/>
    <col min="10503" max="10503" width="18.140625" style="3" bestFit="1" customWidth="1"/>
    <col min="10504" max="10752" width="9.140625" style="3"/>
    <col min="10753" max="10753" width="5.42578125" style="3" bestFit="1" customWidth="1"/>
    <col min="10754" max="10754" width="73.7109375" style="3" bestFit="1" customWidth="1"/>
    <col min="10755" max="10755" width="13.140625" style="3" bestFit="1" customWidth="1"/>
    <col min="10756" max="10756" width="11.7109375" style="3" bestFit="1" customWidth="1"/>
    <col min="10757" max="10757" width="14.28515625" style="3" bestFit="1" customWidth="1"/>
    <col min="10758" max="10758" width="10.28515625" style="3" bestFit="1" customWidth="1"/>
    <col min="10759" max="10759" width="18.140625" style="3" bestFit="1" customWidth="1"/>
    <col min="10760" max="11008" width="9.140625" style="3"/>
    <col min="11009" max="11009" width="5.42578125" style="3" bestFit="1" customWidth="1"/>
    <col min="11010" max="11010" width="73.7109375" style="3" bestFit="1" customWidth="1"/>
    <col min="11011" max="11011" width="13.140625" style="3" bestFit="1" customWidth="1"/>
    <col min="11012" max="11012" width="11.7109375" style="3" bestFit="1" customWidth="1"/>
    <col min="11013" max="11013" width="14.28515625" style="3" bestFit="1" customWidth="1"/>
    <col min="11014" max="11014" width="10.28515625" style="3" bestFit="1" customWidth="1"/>
    <col min="11015" max="11015" width="18.140625" style="3" bestFit="1" customWidth="1"/>
    <col min="11016" max="11264" width="9.140625" style="3"/>
    <col min="11265" max="11265" width="5.42578125" style="3" bestFit="1" customWidth="1"/>
    <col min="11266" max="11266" width="73.7109375" style="3" bestFit="1" customWidth="1"/>
    <col min="11267" max="11267" width="13.140625" style="3" bestFit="1" customWidth="1"/>
    <col min="11268" max="11268" width="11.7109375" style="3" bestFit="1" customWidth="1"/>
    <col min="11269" max="11269" width="14.28515625" style="3" bestFit="1" customWidth="1"/>
    <col min="11270" max="11270" width="10.28515625" style="3" bestFit="1" customWidth="1"/>
    <col min="11271" max="11271" width="18.140625" style="3" bestFit="1" customWidth="1"/>
    <col min="11272" max="11520" width="9.140625" style="3"/>
    <col min="11521" max="11521" width="5.42578125" style="3" bestFit="1" customWidth="1"/>
    <col min="11522" max="11522" width="73.7109375" style="3" bestFit="1" customWidth="1"/>
    <col min="11523" max="11523" width="13.140625" style="3" bestFit="1" customWidth="1"/>
    <col min="11524" max="11524" width="11.7109375" style="3" bestFit="1" customWidth="1"/>
    <col min="11525" max="11525" width="14.28515625" style="3" bestFit="1" customWidth="1"/>
    <col min="11526" max="11526" width="10.28515625" style="3" bestFit="1" customWidth="1"/>
    <col min="11527" max="11527" width="18.140625" style="3" bestFit="1" customWidth="1"/>
    <col min="11528" max="11776" width="9.140625" style="3"/>
    <col min="11777" max="11777" width="5.42578125" style="3" bestFit="1" customWidth="1"/>
    <col min="11778" max="11778" width="73.7109375" style="3" bestFit="1" customWidth="1"/>
    <col min="11779" max="11779" width="13.140625" style="3" bestFit="1" customWidth="1"/>
    <col min="11780" max="11780" width="11.7109375" style="3" bestFit="1" customWidth="1"/>
    <col min="11781" max="11781" width="14.28515625" style="3" bestFit="1" customWidth="1"/>
    <col min="11782" max="11782" width="10.28515625" style="3" bestFit="1" customWidth="1"/>
    <col min="11783" max="11783" width="18.140625" style="3" bestFit="1" customWidth="1"/>
    <col min="11784" max="12032" width="9.140625" style="3"/>
    <col min="12033" max="12033" width="5.42578125" style="3" bestFit="1" customWidth="1"/>
    <col min="12034" max="12034" width="73.7109375" style="3" bestFit="1" customWidth="1"/>
    <col min="12035" max="12035" width="13.140625" style="3" bestFit="1" customWidth="1"/>
    <col min="12036" max="12036" width="11.7109375" style="3" bestFit="1" customWidth="1"/>
    <col min="12037" max="12037" width="14.28515625" style="3" bestFit="1" customWidth="1"/>
    <col min="12038" max="12038" width="10.28515625" style="3" bestFit="1" customWidth="1"/>
    <col min="12039" max="12039" width="18.140625" style="3" bestFit="1" customWidth="1"/>
    <col min="12040" max="12288" width="9.140625" style="3"/>
    <col min="12289" max="12289" width="5.42578125" style="3" bestFit="1" customWidth="1"/>
    <col min="12290" max="12290" width="73.7109375" style="3" bestFit="1" customWidth="1"/>
    <col min="12291" max="12291" width="13.140625" style="3" bestFit="1" customWidth="1"/>
    <col min="12292" max="12292" width="11.7109375" style="3" bestFit="1" customWidth="1"/>
    <col min="12293" max="12293" width="14.28515625" style="3" bestFit="1" customWidth="1"/>
    <col min="12294" max="12294" width="10.28515625" style="3" bestFit="1" customWidth="1"/>
    <col min="12295" max="12295" width="18.140625" style="3" bestFit="1" customWidth="1"/>
    <col min="12296" max="12544" width="9.140625" style="3"/>
    <col min="12545" max="12545" width="5.42578125" style="3" bestFit="1" customWidth="1"/>
    <col min="12546" max="12546" width="73.7109375" style="3" bestFit="1" customWidth="1"/>
    <col min="12547" max="12547" width="13.140625" style="3" bestFit="1" customWidth="1"/>
    <col min="12548" max="12548" width="11.7109375" style="3" bestFit="1" customWidth="1"/>
    <col min="12549" max="12549" width="14.28515625" style="3" bestFit="1" customWidth="1"/>
    <col min="12550" max="12550" width="10.28515625" style="3" bestFit="1" customWidth="1"/>
    <col min="12551" max="12551" width="18.140625" style="3" bestFit="1" customWidth="1"/>
    <col min="12552" max="12800" width="9.140625" style="3"/>
    <col min="12801" max="12801" width="5.42578125" style="3" bestFit="1" customWidth="1"/>
    <col min="12802" max="12802" width="73.7109375" style="3" bestFit="1" customWidth="1"/>
    <col min="12803" max="12803" width="13.140625" style="3" bestFit="1" customWidth="1"/>
    <col min="12804" max="12804" width="11.7109375" style="3" bestFit="1" customWidth="1"/>
    <col min="12805" max="12805" width="14.28515625" style="3" bestFit="1" customWidth="1"/>
    <col min="12806" max="12806" width="10.28515625" style="3" bestFit="1" customWidth="1"/>
    <col min="12807" max="12807" width="18.140625" style="3" bestFit="1" customWidth="1"/>
    <col min="12808" max="13056" width="9.140625" style="3"/>
    <col min="13057" max="13057" width="5.42578125" style="3" bestFit="1" customWidth="1"/>
    <col min="13058" max="13058" width="73.7109375" style="3" bestFit="1" customWidth="1"/>
    <col min="13059" max="13059" width="13.140625" style="3" bestFit="1" customWidth="1"/>
    <col min="13060" max="13060" width="11.7109375" style="3" bestFit="1" customWidth="1"/>
    <col min="13061" max="13061" width="14.28515625" style="3" bestFit="1" customWidth="1"/>
    <col min="13062" max="13062" width="10.28515625" style="3" bestFit="1" customWidth="1"/>
    <col min="13063" max="13063" width="18.140625" style="3" bestFit="1" customWidth="1"/>
    <col min="13064" max="13312" width="9.140625" style="3"/>
    <col min="13313" max="13313" width="5.42578125" style="3" bestFit="1" customWidth="1"/>
    <col min="13314" max="13314" width="73.7109375" style="3" bestFit="1" customWidth="1"/>
    <col min="13315" max="13315" width="13.140625" style="3" bestFit="1" customWidth="1"/>
    <col min="13316" max="13316" width="11.7109375" style="3" bestFit="1" customWidth="1"/>
    <col min="13317" max="13317" width="14.28515625" style="3" bestFit="1" customWidth="1"/>
    <col min="13318" max="13318" width="10.28515625" style="3" bestFit="1" customWidth="1"/>
    <col min="13319" max="13319" width="18.140625" style="3" bestFit="1" customWidth="1"/>
    <col min="13320" max="13568" width="9.140625" style="3"/>
    <col min="13569" max="13569" width="5.42578125" style="3" bestFit="1" customWidth="1"/>
    <col min="13570" max="13570" width="73.7109375" style="3" bestFit="1" customWidth="1"/>
    <col min="13571" max="13571" width="13.140625" style="3" bestFit="1" customWidth="1"/>
    <col min="13572" max="13572" width="11.7109375" style="3" bestFit="1" customWidth="1"/>
    <col min="13573" max="13573" width="14.28515625" style="3" bestFit="1" customWidth="1"/>
    <col min="13574" max="13574" width="10.28515625" style="3" bestFit="1" customWidth="1"/>
    <col min="13575" max="13575" width="18.140625" style="3" bestFit="1" customWidth="1"/>
    <col min="13576" max="13824" width="9.140625" style="3"/>
    <col min="13825" max="13825" width="5.42578125" style="3" bestFit="1" customWidth="1"/>
    <col min="13826" max="13826" width="73.7109375" style="3" bestFit="1" customWidth="1"/>
    <col min="13827" max="13827" width="13.140625" style="3" bestFit="1" customWidth="1"/>
    <col min="13828" max="13828" width="11.7109375" style="3" bestFit="1" customWidth="1"/>
    <col min="13829" max="13829" width="14.28515625" style="3" bestFit="1" customWidth="1"/>
    <col min="13830" max="13830" width="10.28515625" style="3" bestFit="1" customWidth="1"/>
    <col min="13831" max="13831" width="18.140625" style="3" bestFit="1" customWidth="1"/>
    <col min="13832" max="14080" width="9.140625" style="3"/>
    <col min="14081" max="14081" width="5.42578125" style="3" bestFit="1" customWidth="1"/>
    <col min="14082" max="14082" width="73.7109375" style="3" bestFit="1" customWidth="1"/>
    <col min="14083" max="14083" width="13.140625" style="3" bestFit="1" customWidth="1"/>
    <col min="14084" max="14084" width="11.7109375" style="3" bestFit="1" customWidth="1"/>
    <col min="14085" max="14085" width="14.28515625" style="3" bestFit="1" customWidth="1"/>
    <col min="14086" max="14086" width="10.28515625" style="3" bestFit="1" customWidth="1"/>
    <col min="14087" max="14087" width="18.140625" style="3" bestFit="1" customWidth="1"/>
    <col min="14088" max="14336" width="9.140625" style="3"/>
    <col min="14337" max="14337" width="5.42578125" style="3" bestFit="1" customWidth="1"/>
    <col min="14338" max="14338" width="73.7109375" style="3" bestFit="1" customWidth="1"/>
    <col min="14339" max="14339" width="13.140625" style="3" bestFit="1" customWidth="1"/>
    <col min="14340" max="14340" width="11.7109375" style="3" bestFit="1" customWidth="1"/>
    <col min="14341" max="14341" width="14.28515625" style="3" bestFit="1" customWidth="1"/>
    <col min="14342" max="14342" width="10.28515625" style="3" bestFit="1" customWidth="1"/>
    <col min="14343" max="14343" width="18.140625" style="3" bestFit="1" customWidth="1"/>
    <col min="14344" max="14592" width="9.140625" style="3"/>
    <col min="14593" max="14593" width="5.42578125" style="3" bestFit="1" customWidth="1"/>
    <col min="14594" max="14594" width="73.7109375" style="3" bestFit="1" customWidth="1"/>
    <col min="14595" max="14595" width="13.140625" style="3" bestFit="1" customWidth="1"/>
    <col min="14596" max="14596" width="11.7109375" style="3" bestFit="1" customWidth="1"/>
    <col min="14597" max="14597" width="14.28515625" style="3" bestFit="1" customWidth="1"/>
    <col min="14598" max="14598" width="10.28515625" style="3" bestFit="1" customWidth="1"/>
    <col min="14599" max="14599" width="18.140625" style="3" bestFit="1" customWidth="1"/>
    <col min="14600" max="14848" width="9.140625" style="3"/>
    <col min="14849" max="14849" width="5.42578125" style="3" bestFit="1" customWidth="1"/>
    <col min="14850" max="14850" width="73.7109375" style="3" bestFit="1" customWidth="1"/>
    <col min="14851" max="14851" width="13.140625" style="3" bestFit="1" customWidth="1"/>
    <col min="14852" max="14852" width="11.7109375" style="3" bestFit="1" customWidth="1"/>
    <col min="14853" max="14853" width="14.28515625" style="3" bestFit="1" customWidth="1"/>
    <col min="14854" max="14854" width="10.28515625" style="3" bestFit="1" customWidth="1"/>
    <col min="14855" max="14855" width="18.140625" style="3" bestFit="1" customWidth="1"/>
    <col min="14856" max="15104" width="9.140625" style="3"/>
    <col min="15105" max="15105" width="5.42578125" style="3" bestFit="1" customWidth="1"/>
    <col min="15106" max="15106" width="73.7109375" style="3" bestFit="1" customWidth="1"/>
    <col min="15107" max="15107" width="13.140625" style="3" bestFit="1" customWidth="1"/>
    <col min="15108" max="15108" width="11.7109375" style="3" bestFit="1" customWidth="1"/>
    <col min="15109" max="15109" width="14.28515625" style="3" bestFit="1" customWidth="1"/>
    <col min="15110" max="15110" width="10.28515625" style="3" bestFit="1" customWidth="1"/>
    <col min="15111" max="15111" width="18.140625" style="3" bestFit="1" customWidth="1"/>
    <col min="15112" max="15360" width="9.140625" style="3"/>
    <col min="15361" max="15361" width="5.42578125" style="3" bestFit="1" customWidth="1"/>
    <col min="15362" max="15362" width="73.7109375" style="3" bestFit="1" customWidth="1"/>
    <col min="15363" max="15363" width="13.140625" style="3" bestFit="1" customWidth="1"/>
    <col min="15364" max="15364" width="11.7109375" style="3" bestFit="1" customWidth="1"/>
    <col min="15365" max="15365" width="14.28515625" style="3" bestFit="1" customWidth="1"/>
    <col min="15366" max="15366" width="10.28515625" style="3" bestFit="1" customWidth="1"/>
    <col min="15367" max="15367" width="18.140625" style="3" bestFit="1" customWidth="1"/>
    <col min="15368" max="15616" width="9.140625" style="3"/>
    <col min="15617" max="15617" width="5.42578125" style="3" bestFit="1" customWidth="1"/>
    <col min="15618" max="15618" width="73.7109375" style="3" bestFit="1" customWidth="1"/>
    <col min="15619" max="15619" width="13.140625" style="3" bestFit="1" customWidth="1"/>
    <col min="15620" max="15620" width="11.7109375" style="3" bestFit="1" customWidth="1"/>
    <col min="15621" max="15621" width="14.28515625" style="3" bestFit="1" customWidth="1"/>
    <col min="15622" max="15622" width="10.28515625" style="3" bestFit="1" customWidth="1"/>
    <col min="15623" max="15623" width="18.140625" style="3" bestFit="1" customWidth="1"/>
    <col min="15624" max="15872" width="9.140625" style="3"/>
    <col min="15873" max="15873" width="5.42578125" style="3" bestFit="1" customWidth="1"/>
    <col min="15874" max="15874" width="73.7109375" style="3" bestFit="1" customWidth="1"/>
    <col min="15875" max="15875" width="13.140625" style="3" bestFit="1" customWidth="1"/>
    <col min="15876" max="15876" width="11.7109375" style="3" bestFit="1" customWidth="1"/>
    <col min="15877" max="15877" width="14.28515625" style="3" bestFit="1" customWidth="1"/>
    <col min="15878" max="15878" width="10.28515625" style="3" bestFit="1" customWidth="1"/>
    <col min="15879" max="15879" width="18.140625" style="3" bestFit="1" customWidth="1"/>
    <col min="15880" max="16128" width="9.140625" style="3"/>
    <col min="16129" max="16129" width="5.42578125" style="3" bestFit="1" customWidth="1"/>
    <col min="16130" max="16130" width="73.7109375" style="3" bestFit="1" customWidth="1"/>
    <col min="16131" max="16131" width="13.140625" style="3" bestFit="1" customWidth="1"/>
    <col min="16132" max="16132" width="11.7109375" style="3" bestFit="1" customWidth="1"/>
    <col min="16133" max="16133" width="14.28515625" style="3" bestFit="1" customWidth="1"/>
    <col min="16134" max="16134" width="10.28515625" style="3" bestFit="1" customWidth="1"/>
    <col min="16135" max="16135" width="18.140625" style="3" bestFit="1" customWidth="1"/>
    <col min="16136" max="16384" width="9.140625" style="3"/>
  </cols>
  <sheetData>
    <row r="1" spans="1:8">
      <c r="A1" s="1" t="s">
        <v>0</v>
      </c>
      <c r="B1" s="263" t="s">
        <v>519</v>
      </c>
      <c r="C1" s="263"/>
      <c r="D1" s="263"/>
      <c r="E1" s="263"/>
    </row>
    <row r="2" spans="1:8" ht="13.5" thickBot="1"/>
    <row r="3" spans="1:8" ht="15">
      <c r="B3" s="69" t="s">
        <v>2516</v>
      </c>
      <c r="C3" s="282"/>
    </row>
    <row r="4" spans="1:8" ht="15">
      <c r="B4" s="70" t="s">
        <v>2517</v>
      </c>
      <c r="C4" s="283"/>
    </row>
    <row r="5" spans="1:8" ht="15">
      <c r="B5" s="71" t="s">
        <v>2381</v>
      </c>
      <c r="C5" s="283"/>
    </row>
    <row r="6" spans="1:8" ht="15">
      <c r="B6" s="71" t="s">
        <v>2518</v>
      </c>
      <c r="C6" s="283"/>
    </row>
    <row r="7" spans="1:8" ht="15.75" thickBot="1">
      <c r="B7" s="74" t="s">
        <v>2519</v>
      </c>
      <c r="C7" s="284"/>
    </row>
    <row r="9" spans="1:8">
      <c r="B9" s="3" t="s">
        <v>2</v>
      </c>
    </row>
    <row r="11" spans="1:8">
      <c r="B11" s="5" t="s">
        <v>3</v>
      </c>
      <c r="C11" s="15" t="s">
        <v>4</v>
      </c>
      <c r="D11" s="5" t="s">
        <v>65</v>
      </c>
      <c r="E11" s="5" t="s">
        <v>6</v>
      </c>
      <c r="F11" s="7" t="s">
        <v>7</v>
      </c>
      <c r="G11" s="7" t="s">
        <v>8</v>
      </c>
      <c r="H11" s="7" t="s">
        <v>9</v>
      </c>
    </row>
    <row r="12" spans="1:8">
      <c r="B12" s="8" t="s">
        <v>66</v>
      </c>
    </row>
    <row r="13" spans="1:8">
      <c r="B13" s="8" t="s">
        <v>12</v>
      </c>
    </row>
    <row r="14" spans="1:8">
      <c r="B14" s="8" t="s">
        <v>520</v>
      </c>
    </row>
    <row r="15" spans="1:8">
      <c r="B15" s="3" t="s">
        <v>521</v>
      </c>
      <c r="C15" s="14">
        <v>5.28</v>
      </c>
      <c r="D15" s="3" t="s">
        <v>104</v>
      </c>
      <c r="E15" s="3" t="s">
        <v>522</v>
      </c>
      <c r="F15" s="2">
        <v>49</v>
      </c>
      <c r="G15" s="2">
        <v>621.61</v>
      </c>
      <c r="H15" s="2">
        <v>12.19</v>
      </c>
    </row>
    <row r="16" spans="1:8">
      <c r="B16" s="3" t="s">
        <v>523</v>
      </c>
      <c r="C16" s="14">
        <v>5.24</v>
      </c>
      <c r="D16" s="3" t="s">
        <v>104</v>
      </c>
      <c r="E16" s="3" t="s">
        <v>524</v>
      </c>
      <c r="F16" s="2">
        <v>48</v>
      </c>
      <c r="G16" s="2">
        <v>609.4</v>
      </c>
      <c r="H16" s="2">
        <v>11.95</v>
      </c>
    </row>
    <row r="17" spans="2:8">
      <c r="B17" s="3" t="s">
        <v>525</v>
      </c>
      <c r="C17" s="14">
        <v>4.18</v>
      </c>
      <c r="D17" s="3" t="s">
        <v>129</v>
      </c>
      <c r="E17" s="3" t="s">
        <v>526</v>
      </c>
      <c r="F17" s="2">
        <v>49</v>
      </c>
      <c r="G17" s="2">
        <v>509.35</v>
      </c>
      <c r="H17" s="2">
        <v>9.99</v>
      </c>
    </row>
    <row r="18" spans="2:8">
      <c r="B18" s="3" t="s">
        <v>527</v>
      </c>
      <c r="C18" s="14">
        <v>4.37</v>
      </c>
      <c r="D18" s="3" t="s">
        <v>104</v>
      </c>
      <c r="E18" s="3" t="s">
        <v>143</v>
      </c>
      <c r="F18" s="2">
        <v>48</v>
      </c>
      <c r="G18" s="2">
        <v>500.27</v>
      </c>
      <c r="H18" s="2">
        <v>9.81</v>
      </c>
    </row>
    <row r="19" spans="2:8">
      <c r="B19" s="3" t="s">
        <v>528</v>
      </c>
      <c r="C19" s="14">
        <v>4.1399999999999997</v>
      </c>
      <c r="D19" s="3" t="s">
        <v>129</v>
      </c>
      <c r="E19" s="3" t="s">
        <v>529</v>
      </c>
      <c r="F19" s="2">
        <v>48</v>
      </c>
      <c r="G19" s="2">
        <v>499.39</v>
      </c>
      <c r="H19" s="2">
        <v>9.7899999999999991</v>
      </c>
    </row>
    <row r="20" spans="2:8">
      <c r="B20" s="3" t="s">
        <v>374</v>
      </c>
      <c r="C20" s="14">
        <v>4.24</v>
      </c>
      <c r="D20" s="3" t="s">
        <v>104</v>
      </c>
      <c r="E20" s="3" t="s">
        <v>375</v>
      </c>
      <c r="F20" s="2">
        <v>46</v>
      </c>
      <c r="G20" s="2">
        <v>477.67</v>
      </c>
      <c r="H20" s="2">
        <v>9.3699999999999992</v>
      </c>
    </row>
    <row r="21" spans="2:8">
      <c r="B21" s="3" t="s">
        <v>530</v>
      </c>
      <c r="C21" s="14">
        <v>4.1100000000000003</v>
      </c>
      <c r="D21" s="3" t="s">
        <v>104</v>
      </c>
      <c r="E21" s="3" t="s">
        <v>531</v>
      </c>
      <c r="F21" s="2">
        <v>46</v>
      </c>
      <c r="G21" s="2">
        <v>476.15</v>
      </c>
      <c r="H21" s="2">
        <v>9.34</v>
      </c>
    </row>
    <row r="22" spans="2:8">
      <c r="B22" s="3" t="s">
        <v>532</v>
      </c>
      <c r="C22" s="14">
        <v>4.33</v>
      </c>
      <c r="D22" s="3" t="s">
        <v>104</v>
      </c>
      <c r="E22" s="3" t="s">
        <v>533</v>
      </c>
      <c r="F22" s="2">
        <v>40</v>
      </c>
      <c r="G22" s="2">
        <v>415.49</v>
      </c>
      <c r="H22" s="2">
        <v>8.15</v>
      </c>
    </row>
    <row r="23" spans="2:8">
      <c r="B23" s="3" t="s">
        <v>534</v>
      </c>
      <c r="C23" s="14">
        <v>4.51</v>
      </c>
      <c r="D23" s="3" t="s">
        <v>104</v>
      </c>
      <c r="E23" s="3" t="s">
        <v>535</v>
      </c>
      <c r="F23" s="2">
        <v>16</v>
      </c>
      <c r="G23" s="2">
        <v>203.27</v>
      </c>
      <c r="H23" s="2">
        <v>3.99</v>
      </c>
    </row>
    <row r="24" spans="2:8">
      <c r="B24" s="3" t="s">
        <v>536</v>
      </c>
      <c r="C24" s="14">
        <v>4.09</v>
      </c>
      <c r="D24" s="3" t="s">
        <v>104</v>
      </c>
      <c r="E24" s="3" t="s">
        <v>537</v>
      </c>
      <c r="F24" s="2">
        <v>15</v>
      </c>
      <c r="G24" s="2">
        <v>155.29</v>
      </c>
      <c r="H24" s="2">
        <v>3.04</v>
      </c>
    </row>
    <row r="25" spans="2:8">
      <c r="B25" s="3" t="s">
        <v>538</v>
      </c>
      <c r="C25" s="14">
        <v>4.25</v>
      </c>
      <c r="D25" s="3" t="s">
        <v>104</v>
      </c>
      <c r="E25" s="3" t="s">
        <v>539</v>
      </c>
      <c r="F25" s="2">
        <v>12</v>
      </c>
      <c r="G25" s="2">
        <v>124.73</v>
      </c>
      <c r="H25" s="2">
        <v>2.4500000000000002</v>
      </c>
    </row>
    <row r="26" spans="2:8">
      <c r="B26" s="3" t="s">
        <v>540</v>
      </c>
      <c r="C26" s="14">
        <v>4.17</v>
      </c>
      <c r="D26" s="3" t="s">
        <v>104</v>
      </c>
      <c r="E26" s="3" t="s">
        <v>541</v>
      </c>
      <c r="F26" s="2">
        <v>8</v>
      </c>
      <c r="G26" s="2">
        <v>82.58</v>
      </c>
      <c r="H26" s="2">
        <v>1.62</v>
      </c>
    </row>
    <row r="27" spans="2:8">
      <c r="B27" s="3" t="s">
        <v>477</v>
      </c>
      <c r="C27" s="14">
        <v>4.04</v>
      </c>
      <c r="D27" s="3" t="s">
        <v>104</v>
      </c>
      <c r="E27" s="3" t="s">
        <v>478</v>
      </c>
      <c r="F27" s="2">
        <v>6</v>
      </c>
      <c r="G27" s="2">
        <v>61.06</v>
      </c>
      <c r="H27" s="2">
        <v>1.2</v>
      </c>
    </row>
    <row r="28" spans="2:8">
      <c r="B28" s="3" t="s">
        <v>542</v>
      </c>
      <c r="C28" s="14">
        <v>4.1900000000000004</v>
      </c>
      <c r="D28" s="3" t="s">
        <v>104</v>
      </c>
      <c r="E28" s="3" t="s">
        <v>543</v>
      </c>
      <c r="F28" s="2">
        <v>2</v>
      </c>
      <c r="G28" s="2">
        <v>26.37</v>
      </c>
      <c r="H28" s="2">
        <v>0.52</v>
      </c>
    </row>
    <row r="29" spans="2:8">
      <c r="B29" s="3" t="s">
        <v>544</v>
      </c>
      <c r="C29" s="14">
        <v>4.51</v>
      </c>
      <c r="D29" s="3" t="s">
        <v>104</v>
      </c>
      <c r="E29" s="3" t="s">
        <v>545</v>
      </c>
      <c r="F29" s="2">
        <v>2</v>
      </c>
      <c r="G29" s="2">
        <v>20.86</v>
      </c>
      <c r="H29" s="2">
        <v>0.41</v>
      </c>
    </row>
    <row r="30" spans="2:8">
      <c r="B30" s="3" t="s">
        <v>546</v>
      </c>
      <c r="C30" s="14">
        <v>4.03</v>
      </c>
      <c r="D30" s="3" t="s">
        <v>104</v>
      </c>
      <c r="E30" s="3" t="s">
        <v>547</v>
      </c>
      <c r="F30" s="2">
        <v>1</v>
      </c>
      <c r="G30" s="2">
        <v>10.17</v>
      </c>
      <c r="H30" s="2">
        <v>0.2</v>
      </c>
    </row>
    <row r="31" spans="2:8">
      <c r="B31" s="8" t="s">
        <v>548</v>
      </c>
      <c r="C31" s="16"/>
      <c r="D31" s="8"/>
      <c r="E31" s="8"/>
      <c r="F31" s="10"/>
      <c r="G31" s="10">
        <f>SUM(G11:G30)</f>
        <v>4793.66</v>
      </c>
      <c r="H31" s="10">
        <f>SUM(H11:H30)</f>
        <v>94.02000000000001</v>
      </c>
    </row>
    <row r="32" spans="2:8">
      <c r="B32" s="8" t="s">
        <v>549</v>
      </c>
      <c r="C32" s="16"/>
      <c r="D32" s="8"/>
      <c r="E32" s="8"/>
      <c r="F32" s="10"/>
      <c r="G32" s="10">
        <v>205.15</v>
      </c>
      <c r="H32" s="10">
        <v>4.0199999999999996</v>
      </c>
    </row>
    <row r="33" spans="2:8">
      <c r="B33" s="8" t="s">
        <v>153</v>
      </c>
      <c r="C33" s="16"/>
      <c r="D33" s="8"/>
      <c r="E33" s="8"/>
      <c r="F33" s="10"/>
      <c r="G33" s="10">
        <v>4998.8099999999995</v>
      </c>
      <c r="H33" s="10">
        <v>98.01</v>
      </c>
    </row>
    <row r="34" spans="2:8">
      <c r="B34" s="8" t="s">
        <v>405</v>
      </c>
      <c r="C34" s="16"/>
      <c r="D34" s="8"/>
      <c r="E34" s="8"/>
      <c r="F34" s="10"/>
      <c r="G34" s="10">
        <v>101.4819131199998</v>
      </c>
      <c r="H34" s="10">
        <v>1.9899999999999949</v>
      </c>
    </row>
    <row r="35" spans="2:8">
      <c r="B35" s="8" t="s">
        <v>155</v>
      </c>
      <c r="C35" s="16"/>
      <c r="D35" s="8"/>
      <c r="E35" s="8"/>
      <c r="F35" s="10"/>
      <c r="G35" s="10">
        <v>5100.2919131199997</v>
      </c>
      <c r="H35" s="10">
        <v>100</v>
      </c>
    </row>
    <row r="36" spans="2:8">
      <c r="B36" s="3" t="s">
        <v>156</v>
      </c>
    </row>
    <row r="37" spans="2:8">
      <c r="B37" s="3" t="s">
        <v>157</v>
      </c>
    </row>
    <row r="38" spans="2:8">
      <c r="B38" s="8"/>
    </row>
    <row r="39" spans="2:8" ht="25.5">
      <c r="B39" s="11" t="s">
        <v>158</v>
      </c>
      <c r="C39" s="14" t="s">
        <v>159</v>
      </c>
    </row>
    <row r="40" spans="2:8">
      <c r="B40" s="8"/>
    </row>
    <row r="41" spans="2:8">
      <c r="B41" s="8" t="s">
        <v>160</v>
      </c>
    </row>
    <row r="42" spans="2:8">
      <c r="B42" s="8" t="s">
        <v>162</v>
      </c>
    </row>
    <row r="43" spans="2:8">
      <c r="B43" s="8" t="s">
        <v>550</v>
      </c>
      <c r="C43" s="16"/>
    </row>
    <row r="44" spans="2:8">
      <c r="B44" s="8" t="s">
        <v>551</v>
      </c>
      <c r="C44" s="16"/>
    </row>
    <row r="45" spans="2:8">
      <c r="B45" s="8" t="s">
        <v>552</v>
      </c>
      <c r="C45" s="16"/>
    </row>
    <row r="46" spans="2:8">
      <c r="B46" s="8" t="s">
        <v>553</v>
      </c>
      <c r="C46" s="16"/>
    </row>
    <row r="47" spans="2:8">
      <c r="B47" s="8" t="s">
        <v>554</v>
      </c>
      <c r="C47" s="16"/>
    </row>
    <row r="48" spans="2:8">
      <c r="B48" s="8" t="s">
        <v>555</v>
      </c>
      <c r="C48" s="16"/>
    </row>
    <row r="49" spans="2:3">
      <c r="B49" s="8" t="s">
        <v>556</v>
      </c>
      <c r="C49" s="16"/>
    </row>
    <row r="50" spans="2:3">
      <c r="B50" s="8" t="s">
        <v>557</v>
      </c>
      <c r="C50" s="16"/>
    </row>
    <row r="51" spans="2:3">
      <c r="B51" s="8" t="s">
        <v>175</v>
      </c>
      <c r="C51" s="16"/>
    </row>
    <row r="52" spans="2:3">
      <c r="B52" s="17" t="s">
        <v>558</v>
      </c>
    </row>
  </sheetData>
  <mergeCells count="2">
    <mergeCell ref="B1:E1"/>
    <mergeCell ref="C3:C7"/>
  </mergeCells>
  <hyperlinks>
    <hyperlink ref="A1" location="Index!A1" display="Index" xr:uid="{A7B697B1-E338-4FAB-9475-083C30762E90}"/>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5FD97-597B-4877-9C6A-AADAD75ACE20}">
  <dimension ref="A1:H49"/>
  <sheetViews>
    <sheetView workbookViewId="0">
      <selection activeCell="B1" sqref="B1:E1"/>
    </sheetView>
  </sheetViews>
  <sheetFormatPr defaultRowHeight="12.75"/>
  <cols>
    <col min="1" max="1" width="5.42578125" style="3" bestFit="1" customWidth="1"/>
    <col min="2" max="2" width="67" style="3" bestFit="1" customWidth="1"/>
    <col min="3" max="3" width="20.85546875" style="14" customWidth="1"/>
    <col min="4" max="4" width="11.7109375" style="3" bestFit="1" customWidth="1"/>
    <col min="5" max="5" width="14.42578125" style="3" bestFit="1" customWidth="1"/>
    <col min="6" max="6" width="10.28515625" style="2" bestFit="1" customWidth="1"/>
    <col min="7" max="7" width="18.140625" style="2" bestFit="1" customWidth="1"/>
    <col min="8" max="8" width="9.140625" style="2"/>
    <col min="9" max="256" width="9.140625" style="3"/>
    <col min="257" max="257" width="5.42578125" style="3" bestFit="1" customWidth="1"/>
    <col min="258" max="258" width="67" style="3" bestFit="1" customWidth="1"/>
    <col min="259" max="259" width="13.140625" style="3" bestFit="1" customWidth="1"/>
    <col min="260" max="260" width="11.7109375" style="3" bestFit="1" customWidth="1"/>
    <col min="261" max="261" width="14.42578125" style="3" bestFit="1" customWidth="1"/>
    <col min="262" max="262" width="10.28515625" style="3" bestFit="1" customWidth="1"/>
    <col min="263" max="263" width="18.140625" style="3" bestFit="1" customWidth="1"/>
    <col min="264" max="512" width="9.140625" style="3"/>
    <col min="513" max="513" width="5.42578125" style="3" bestFit="1" customWidth="1"/>
    <col min="514" max="514" width="67" style="3" bestFit="1" customWidth="1"/>
    <col min="515" max="515" width="13.140625" style="3" bestFit="1" customWidth="1"/>
    <col min="516" max="516" width="11.7109375" style="3" bestFit="1" customWidth="1"/>
    <col min="517" max="517" width="14.42578125" style="3" bestFit="1" customWidth="1"/>
    <col min="518" max="518" width="10.28515625" style="3" bestFit="1" customWidth="1"/>
    <col min="519" max="519" width="18.140625" style="3" bestFit="1" customWidth="1"/>
    <col min="520" max="768" width="9.140625" style="3"/>
    <col min="769" max="769" width="5.42578125" style="3" bestFit="1" customWidth="1"/>
    <col min="770" max="770" width="67" style="3" bestFit="1" customWidth="1"/>
    <col min="771" max="771" width="13.140625" style="3" bestFit="1" customWidth="1"/>
    <col min="772" max="772" width="11.7109375" style="3" bestFit="1" customWidth="1"/>
    <col min="773" max="773" width="14.42578125" style="3" bestFit="1" customWidth="1"/>
    <col min="774" max="774" width="10.28515625" style="3" bestFit="1" customWidth="1"/>
    <col min="775" max="775" width="18.140625" style="3" bestFit="1" customWidth="1"/>
    <col min="776" max="1024" width="9.140625" style="3"/>
    <col min="1025" max="1025" width="5.42578125" style="3" bestFit="1" customWidth="1"/>
    <col min="1026" max="1026" width="67" style="3" bestFit="1" customWidth="1"/>
    <col min="1027" max="1027" width="13.140625" style="3" bestFit="1" customWidth="1"/>
    <col min="1028" max="1028" width="11.7109375" style="3" bestFit="1" customWidth="1"/>
    <col min="1029" max="1029" width="14.42578125" style="3" bestFit="1" customWidth="1"/>
    <col min="1030" max="1030" width="10.28515625" style="3" bestFit="1" customWidth="1"/>
    <col min="1031" max="1031" width="18.140625" style="3" bestFit="1" customWidth="1"/>
    <col min="1032" max="1280" width="9.140625" style="3"/>
    <col min="1281" max="1281" width="5.42578125" style="3" bestFit="1" customWidth="1"/>
    <col min="1282" max="1282" width="67" style="3" bestFit="1" customWidth="1"/>
    <col min="1283" max="1283" width="13.140625" style="3" bestFit="1" customWidth="1"/>
    <col min="1284" max="1284" width="11.7109375" style="3" bestFit="1" customWidth="1"/>
    <col min="1285" max="1285" width="14.42578125" style="3" bestFit="1" customWidth="1"/>
    <col min="1286" max="1286" width="10.28515625" style="3" bestFit="1" customWidth="1"/>
    <col min="1287" max="1287" width="18.140625" style="3" bestFit="1" customWidth="1"/>
    <col min="1288" max="1536" width="9.140625" style="3"/>
    <col min="1537" max="1537" width="5.42578125" style="3" bestFit="1" customWidth="1"/>
    <col min="1538" max="1538" width="67" style="3" bestFit="1" customWidth="1"/>
    <col min="1539" max="1539" width="13.140625" style="3" bestFit="1" customWidth="1"/>
    <col min="1540" max="1540" width="11.7109375" style="3" bestFit="1" customWidth="1"/>
    <col min="1541" max="1541" width="14.42578125" style="3" bestFit="1" customWidth="1"/>
    <col min="1542" max="1542" width="10.28515625" style="3" bestFit="1" customWidth="1"/>
    <col min="1543" max="1543" width="18.140625" style="3" bestFit="1" customWidth="1"/>
    <col min="1544" max="1792" width="9.140625" style="3"/>
    <col min="1793" max="1793" width="5.42578125" style="3" bestFit="1" customWidth="1"/>
    <col min="1794" max="1794" width="67" style="3" bestFit="1" customWidth="1"/>
    <col min="1795" max="1795" width="13.140625" style="3" bestFit="1" customWidth="1"/>
    <col min="1796" max="1796" width="11.7109375" style="3" bestFit="1" customWidth="1"/>
    <col min="1797" max="1797" width="14.42578125" style="3" bestFit="1" customWidth="1"/>
    <col min="1798" max="1798" width="10.28515625" style="3" bestFit="1" customWidth="1"/>
    <col min="1799" max="1799" width="18.140625" style="3" bestFit="1" customWidth="1"/>
    <col min="1800" max="2048" width="9.140625" style="3"/>
    <col min="2049" max="2049" width="5.42578125" style="3" bestFit="1" customWidth="1"/>
    <col min="2050" max="2050" width="67" style="3" bestFit="1" customWidth="1"/>
    <col min="2051" max="2051" width="13.140625" style="3" bestFit="1" customWidth="1"/>
    <col min="2052" max="2052" width="11.7109375" style="3" bestFit="1" customWidth="1"/>
    <col min="2053" max="2053" width="14.42578125" style="3" bestFit="1" customWidth="1"/>
    <col min="2054" max="2054" width="10.28515625" style="3" bestFit="1" customWidth="1"/>
    <col min="2055" max="2055" width="18.140625" style="3" bestFit="1" customWidth="1"/>
    <col min="2056" max="2304" width="9.140625" style="3"/>
    <col min="2305" max="2305" width="5.42578125" style="3" bestFit="1" customWidth="1"/>
    <col min="2306" max="2306" width="67" style="3" bestFit="1" customWidth="1"/>
    <col min="2307" max="2307" width="13.140625" style="3" bestFit="1" customWidth="1"/>
    <col min="2308" max="2308" width="11.7109375" style="3" bestFit="1" customWidth="1"/>
    <col min="2309" max="2309" width="14.42578125" style="3" bestFit="1" customWidth="1"/>
    <col min="2310" max="2310" width="10.28515625" style="3" bestFit="1" customWidth="1"/>
    <col min="2311" max="2311" width="18.140625" style="3" bestFit="1" customWidth="1"/>
    <col min="2312" max="2560" width="9.140625" style="3"/>
    <col min="2561" max="2561" width="5.42578125" style="3" bestFit="1" customWidth="1"/>
    <col min="2562" max="2562" width="67" style="3" bestFit="1" customWidth="1"/>
    <col min="2563" max="2563" width="13.140625" style="3" bestFit="1" customWidth="1"/>
    <col min="2564" max="2564" width="11.7109375" style="3" bestFit="1" customWidth="1"/>
    <col min="2565" max="2565" width="14.42578125" style="3" bestFit="1" customWidth="1"/>
    <col min="2566" max="2566" width="10.28515625" style="3" bestFit="1" customWidth="1"/>
    <col min="2567" max="2567" width="18.140625" style="3" bestFit="1" customWidth="1"/>
    <col min="2568" max="2816" width="9.140625" style="3"/>
    <col min="2817" max="2817" width="5.42578125" style="3" bestFit="1" customWidth="1"/>
    <col min="2818" max="2818" width="67" style="3" bestFit="1" customWidth="1"/>
    <col min="2819" max="2819" width="13.140625" style="3" bestFit="1" customWidth="1"/>
    <col min="2820" max="2820" width="11.7109375" style="3" bestFit="1" customWidth="1"/>
    <col min="2821" max="2821" width="14.42578125" style="3" bestFit="1" customWidth="1"/>
    <col min="2822" max="2822" width="10.28515625" style="3" bestFit="1" customWidth="1"/>
    <col min="2823" max="2823" width="18.140625" style="3" bestFit="1" customWidth="1"/>
    <col min="2824" max="3072" width="9.140625" style="3"/>
    <col min="3073" max="3073" width="5.42578125" style="3" bestFit="1" customWidth="1"/>
    <col min="3074" max="3074" width="67" style="3" bestFit="1" customWidth="1"/>
    <col min="3075" max="3075" width="13.140625" style="3" bestFit="1" customWidth="1"/>
    <col min="3076" max="3076" width="11.7109375" style="3" bestFit="1" customWidth="1"/>
    <col min="3077" max="3077" width="14.42578125" style="3" bestFit="1" customWidth="1"/>
    <col min="3078" max="3078" width="10.28515625" style="3" bestFit="1" customWidth="1"/>
    <col min="3079" max="3079" width="18.140625" style="3" bestFit="1" customWidth="1"/>
    <col min="3080" max="3328" width="9.140625" style="3"/>
    <col min="3329" max="3329" width="5.42578125" style="3" bestFit="1" customWidth="1"/>
    <col min="3330" max="3330" width="67" style="3" bestFit="1" customWidth="1"/>
    <col min="3331" max="3331" width="13.140625" style="3" bestFit="1" customWidth="1"/>
    <col min="3332" max="3332" width="11.7109375" style="3" bestFit="1" customWidth="1"/>
    <col min="3333" max="3333" width="14.42578125" style="3" bestFit="1" customWidth="1"/>
    <col min="3334" max="3334" width="10.28515625" style="3" bestFit="1" customWidth="1"/>
    <col min="3335" max="3335" width="18.140625" style="3" bestFit="1" customWidth="1"/>
    <col min="3336" max="3584" width="9.140625" style="3"/>
    <col min="3585" max="3585" width="5.42578125" style="3" bestFit="1" customWidth="1"/>
    <col min="3586" max="3586" width="67" style="3" bestFit="1" customWidth="1"/>
    <col min="3587" max="3587" width="13.140625" style="3" bestFit="1" customWidth="1"/>
    <col min="3588" max="3588" width="11.7109375" style="3" bestFit="1" customWidth="1"/>
    <col min="3589" max="3589" width="14.42578125" style="3" bestFit="1" customWidth="1"/>
    <col min="3590" max="3590" width="10.28515625" style="3" bestFit="1" customWidth="1"/>
    <col min="3591" max="3591" width="18.140625" style="3" bestFit="1" customWidth="1"/>
    <col min="3592" max="3840" width="9.140625" style="3"/>
    <col min="3841" max="3841" width="5.42578125" style="3" bestFit="1" customWidth="1"/>
    <col min="3842" max="3842" width="67" style="3" bestFit="1" customWidth="1"/>
    <col min="3843" max="3843" width="13.140625" style="3" bestFit="1" customWidth="1"/>
    <col min="3844" max="3844" width="11.7109375" style="3" bestFit="1" customWidth="1"/>
    <col min="3845" max="3845" width="14.42578125" style="3" bestFit="1" customWidth="1"/>
    <col min="3846" max="3846" width="10.28515625" style="3" bestFit="1" customWidth="1"/>
    <col min="3847" max="3847" width="18.140625" style="3" bestFit="1" customWidth="1"/>
    <col min="3848" max="4096" width="9.140625" style="3"/>
    <col min="4097" max="4097" width="5.42578125" style="3" bestFit="1" customWidth="1"/>
    <col min="4098" max="4098" width="67" style="3" bestFit="1" customWidth="1"/>
    <col min="4099" max="4099" width="13.140625" style="3" bestFit="1" customWidth="1"/>
    <col min="4100" max="4100" width="11.7109375" style="3" bestFit="1" customWidth="1"/>
    <col min="4101" max="4101" width="14.42578125" style="3" bestFit="1" customWidth="1"/>
    <col min="4102" max="4102" width="10.28515625" style="3" bestFit="1" customWidth="1"/>
    <col min="4103" max="4103" width="18.140625" style="3" bestFit="1" customWidth="1"/>
    <col min="4104" max="4352" width="9.140625" style="3"/>
    <col min="4353" max="4353" width="5.42578125" style="3" bestFit="1" customWidth="1"/>
    <col min="4354" max="4354" width="67" style="3" bestFit="1" customWidth="1"/>
    <col min="4355" max="4355" width="13.140625" style="3" bestFit="1" customWidth="1"/>
    <col min="4356" max="4356" width="11.7109375" style="3" bestFit="1" customWidth="1"/>
    <col min="4357" max="4357" width="14.42578125" style="3" bestFit="1" customWidth="1"/>
    <col min="4358" max="4358" width="10.28515625" style="3" bestFit="1" customWidth="1"/>
    <col min="4359" max="4359" width="18.140625" style="3" bestFit="1" customWidth="1"/>
    <col min="4360" max="4608" width="9.140625" style="3"/>
    <col min="4609" max="4609" width="5.42578125" style="3" bestFit="1" customWidth="1"/>
    <col min="4610" max="4610" width="67" style="3" bestFit="1" customWidth="1"/>
    <col min="4611" max="4611" width="13.140625" style="3" bestFit="1" customWidth="1"/>
    <col min="4612" max="4612" width="11.7109375" style="3" bestFit="1" customWidth="1"/>
    <col min="4613" max="4613" width="14.42578125" style="3" bestFit="1" customWidth="1"/>
    <col min="4614" max="4614" width="10.28515625" style="3" bestFit="1" customWidth="1"/>
    <col min="4615" max="4615" width="18.140625" style="3" bestFit="1" customWidth="1"/>
    <col min="4616" max="4864" width="9.140625" style="3"/>
    <col min="4865" max="4865" width="5.42578125" style="3" bestFit="1" customWidth="1"/>
    <col min="4866" max="4866" width="67" style="3" bestFit="1" customWidth="1"/>
    <col min="4867" max="4867" width="13.140625" style="3" bestFit="1" customWidth="1"/>
    <col min="4868" max="4868" width="11.7109375" style="3" bestFit="1" customWidth="1"/>
    <col min="4869" max="4869" width="14.42578125" style="3" bestFit="1" customWidth="1"/>
    <col min="4870" max="4870" width="10.28515625" style="3" bestFit="1" customWidth="1"/>
    <col min="4871" max="4871" width="18.140625" style="3" bestFit="1" customWidth="1"/>
    <col min="4872" max="5120" width="9.140625" style="3"/>
    <col min="5121" max="5121" width="5.42578125" style="3" bestFit="1" customWidth="1"/>
    <col min="5122" max="5122" width="67" style="3" bestFit="1" customWidth="1"/>
    <col min="5123" max="5123" width="13.140625" style="3" bestFit="1" customWidth="1"/>
    <col min="5124" max="5124" width="11.7109375" style="3" bestFit="1" customWidth="1"/>
    <col min="5125" max="5125" width="14.42578125" style="3" bestFit="1" customWidth="1"/>
    <col min="5126" max="5126" width="10.28515625" style="3" bestFit="1" customWidth="1"/>
    <col min="5127" max="5127" width="18.140625" style="3" bestFit="1" customWidth="1"/>
    <col min="5128" max="5376" width="9.140625" style="3"/>
    <col min="5377" max="5377" width="5.42578125" style="3" bestFit="1" customWidth="1"/>
    <col min="5378" max="5378" width="67" style="3" bestFit="1" customWidth="1"/>
    <col min="5379" max="5379" width="13.140625" style="3" bestFit="1" customWidth="1"/>
    <col min="5380" max="5380" width="11.7109375" style="3" bestFit="1" customWidth="1"/>
    <col min="5381" max="5381" width="14.42578125" style="3" bestFit="1" customWidth="1"/>
    <col min="5382" max="5382" width="10.28515625" style="3" bestFit="1" customWidth="1"/>
    <col min="5383" max="5383" width="18.140625" style="3" bestFit="1" customWidth="1"/>
    <col min="5384" max="5632" width="9.140625" style="3"/>
    <col min="5633" max="5633" width="5.42578125" style="3" bestFit="1" customWidth="1"/>
    <col min="5634" max="5634" width="67" style="3" bestFit="1" customWidth="1"/>
    <col min="5635" max="5635" width="13.140625" style="3" bestFit="1" customWidth="1"/>
    <col min="5636" max="5636" width="11.7109375" style="3" bestFit="1" customWidth="1"/>
    <col min="5637" max="5637" width="14.42578125" style="3" bestFit="1" customWidth="1"/>
    <col min="5638" max="5638" width="10.28515625" style="3" bestFit="1" customWidth="1"/>
    <col min="5639" max="5639" width="18.140625" style="3" bestFit="1" customWidth="1"/>
    <col min="5640" max="5888" width="9.140625" style="3"/>
    <col min="5889" max="5889" width="5.42578125" style="3" bestFit="1" customWidth="1"/>
    <col min="5890" max="5890" width="67" style="3" bestFit="1" customWidth="1"/>
    <col min="5891" max="5891" width="13.140625" style="3" bestFit="1" customWidth="1"/>
    <col min="5892" max="5892" width="11.7109375" style="3" bestFit="1" customWidth="1"/>
    <col min="5893" max="5893" width="14.42578125" style="3" bestFit="1" customWidth="1"/>
    <col min="5894" max="5894" width="10.28515625" style="3" bestFit="1" customWidth="1"/>
    <col min="5895" max="5895" width="18.140625" style="3" bestFit="1" customWidth="1"/>
    <col min="5896" max="6144" width="9.140625" style="3"/>
    <col min="6145" max="6145" width="5.42578125" style="3" bestFit="1" customWidth="1"/>
    <col min="6146" max="6146" width="67" style="3" bestFit="1" customWidth="1"/>
    <col min="6147" max="6147" width="13.140625" style="3" bestFit="1" customWidth="1"/>
    <col min="6148" max="6148" width="11.7109375" style="3" bestFit="1" customWidth="1"/>
    <col min="6149" max="6149" width="14.42578125" style="3" bestFit="1" customWidth="1"/>
    <col min="6150" max="6150" width="10.28515625" style="3" bestFit="1" customWidth="1"/>
    <col min="6151" max="6151" width="18.140625" style="3" bestFit="1" customWidth="1"/>
    <col min="6152" max="6400" width="9.140625" style="3"/>
    <col min="6401" max="6401" width="5.42578125" style="3" bestFit="1" customWidth="1"/>
    <col min="6402" max="6402" width="67" style="3" bestFit="1" customWidth="1"/>
    <col min="6403" max="6403" width="13.140625" style="3" bestFit="1" customWidth="1"/>
    <col min="6404" max="6404" width="11.7109375" style="3" bestFit="1" customWidth="1"/>
    <col min="6405" max="6405" width="14.42578125" style="3" bestFit="1" customWidth="1"/>
    <col min="6406" max="6406" width="10.28515625" style="3" bestFit="1" customWidth="1"/>
    <col min="6407" max="6407" width="18.140625" style="3" bestFit="1" customWidth="1"/>
    <col min="6408" max="6656" width="9.140625" style="3"/>
    <col min="6657" max="6657" width="5.42578125" style="3" bestFit="1" customWidth="1"/>
    <col min="6658" max="6658" width="67" style="3" bestFit="1" customWidth="1"/>
    <col min="6659" max="6659" width="13.140625" style="3" bestFit="1" customWidth="1"/>
    <col min="6660" max="6660" width="11.7109375" style="3" bestFit="1" customWidth="1"/>
    <col min="6661" max="6661" width="14.42578125" style="3" bestFit="1" customWidth="1"/>
    <col min="6662" max="6662" width="10.28515625" style="3" bestFit="1" customWidth="1"/>
    <col min="6663" max="6663" width="18.140625" style="3" bestFit="1" customWidth="1"/>
    <col min="6664" max="6912" width="9.140625" style="3"/>
    <col min="6913" max="6913" width="5.42578125" style="3" bestFit="1" customWidth="1"/>
    <col min="6914" max="6914" width="67" style="3" bestFit="1" customWidth="1"/>
    <col min="6915" max="6915" width="13.140625" style="3" bestFit="1" customWidth="1"/>
    <col min="6916" max="6916" width="11.7109375" style="3" bestFit="1" customWidth="1"/>
    <col min="6917" max="6917" width="14.42578125" style="3" bestFit="1" customWidth="1"/>
    <col min="6918" max="6918" width="10.28515625" style="3" bestFit="1" customWidth="1"/>
    <col min="6919" max="6919" width="18.140625" style="3" bestFit="1" customWidth="1"/>
    <col min="6920" max="7168" width="9.140625" style="3"/>
    <col min="7169" max="7169" width="5.42578125" style="3" bestFit="1" customWidth="1"/>
    <col min="7170" max="7170" width="67" style="3" bestFit="1" customWidth="1"/>
    <col min="7171" max="7171" width="13.140625" style="3" bestFit="1" customWidth="1"/>
    <col min="7172" max="7172" width="11.7109375" style="3" bestFit="1" customWidth="1"/>
    <col min="7173" max="7173" width="14.42578125" style="3" bestFit="1" customWidth="1"/>
    <col min="7174" max="7174" width="10.28515625" style="3" bestFit="1" customWidth="1"/>
    <col min="7175" max="7175" width="18.140625" style="3" bestFit="1" customWidth="1"/>
    <col min="7176" max="7424" width="9.140625" style="3"/>
    <col min="7425" max="7425" width="5.42578125" style="3" bestFit="1" customWidth="1"/>
    <col min="7426" max="7426" width="67" style="3" bestFit="1" customWidth="1"/>
    <col min="7427" max="7427" width="13.140625" style="3" bestFit="1" customWidth="1"/>
    <col min="7428" max="7428" width="11.7109375" style="3" bestFit="1" customWidth="1"/>
    <col min="7429" max="7429" width="14.42578125" style="3" bestFit="1" customWidth="1"/>
    <col min="7430" max="7430" width="10.28515625" style="3" bestFit="1" customWidth="1"/>
    <col min="7431" max="7431" width="18.140625" style="3" bestFit="1" customWidth="1"/>
    <col min="7432" max="7680" width="9.140625" style="3"/>
    <col min="7681" max="7681" width="5.42578125" style="3" bestFit="1" customWidth="1"/>
    <col min="7682" max="7682" width="67" style="3" bestFit="1" customWidth="1"/>
    <col min="7683" max="7683" width="13.140625" style="3" bestFit="1" customWidth="1"/>
    <col min="7684" max="7684" width="11.7109375" style="3" bestFit="1" customWidth="1"/>
    <col min="7685" max="7685" width="14.42578125" style="3" bestFit="1" customWidth="1"/>
    <col min="7686" max="7686" width="10.28515625" style="3" bestFit="1" customWidth="1"/>
    <col min="7687" max="7687" width="18.140625" style="3" bestFit="1" customWidth="1"/>
    <col min="7688" max="7936" width="9.140625" style="3"/>
    <col min="7937" max="7937" width="5.42578125" style="3" bestFit="1" customWidth="1"/>
    <col min="7938" max="7938" width="67" style="3" bestFit="1" customWidth="1"/>
    <col min="7939" max="7939" width="13.140625" style="3" bestFit="1" customWidth="1"/>
    <col min="7940" max="7940" width="11.7109375" style="3" bestFit="1" customWidth="1"/>
    <col min="7941" max="7941" width="14.42578125" style="3" bestFit="1" customWidth="1"/>
    <col min="7942" max="7942" width="10.28515625" style="3" bestFit="1" customWidth="1"/>
    <col min="7943" max="7943" width="18.140625" style="3" bestFit="1" customWidth="1"/>
    <col min="7944" max="8192" width="9.140625" style="3"/>
    <col min="8193" max="8193" width="5.42578125" style="3" bestFit="1" customWidth="1"/>
    <col min="8194" max="8194" width="67" style="3" bestFit="1" customWidth="1"/>
    <col min="8195" max="8195" width="13.140625" style="3" bestFit="1" customWidth="1"/>
    <col min="8196" max="8196" width="11.7109375" style="3" bestFit="1" customWidth="1"/>
    <col min="8197" max="8197" width="14.42578125" style="3" bestFit="1" customWidth="1"/>
    <col min="8198" max="8198" width="10.28515625" style="3" bestFit="1" customWidth="1"/>
    <col min="8199" max="8199" width="18.140625" style="3" bestFit="1" customWidth="1"/>
    <col min="8200" max="8448" width="9.140625" style="3"/>
    <col min="8449" max="8449" width="5.42578125" style="3" bestFit="1" customWidth="1"/>
    <col min="8450" max="8450" width="67" style="3" bestFit="1" customWidth="1"/>
    <col min="8451" max="8451" width="13.140625" style="3" bestFit="1" customWidth="1"/>
    <col min="8452" max="8452" width="11.7109375" style="3" bestFit="1" customWidth="1"/>
    <col min="8453" max="8453" width="14.42578125" style="3" bestFit="1" customWidth="1"/>
    <col min="8454" max="8454" width="10.28515625" style="3" bestFit="1" customWidth="1"/>
    <col min="8455" max="8455" width="18.140625" style="3" bestFit="1" customWidth="1"/>
    <col min="8456" max="8704" width="9.140625" style="3"/>
    <col min="8705" max="8705" width="5.42578125" style="3" bestFit="1" customWidth="1"/>
    <col min="8706" max="8706" width="67" style="3" bestFit="1" customWidth="1"/>
    <col min="8707" max="8707" width="13.140625" style="3" bestFit="1" customWidth="1"/>
    <col min="8708" max="8708" width="11.7109375" style="3" bestFit="1" customWidth="1"/>
    <col min="8709" max="8709" width="14.42578125" style="3" bestFit="1" customWidth="1"/>
    <col min="8710" max="8710" width="10.28515625" style="3" bestFit="1" customWidth="1"/>
    <col min="8711" max="8711" width="18.140625" style="3" bestFit="1" customWidth="1"/>
    <col min="8712" max="8960" width="9.140625" style="3"/>
    <col min="8961" max="8961" width="5.42578125" style="3" bestFit="1" customWidth="1"/>
    <col min="8962" max="8962" width="67" style="3" bestFit="1" customWidth="1"/>
    <col min="8963" max="8963" width="13.140625" style="3" bestFit="1" customWidth="1"/>
    <col min="8964" max="8964" width="11.7109375" style="3" bestFit="1" customWidth="1"/>
    <col min="8965" max="8965" width="14.42578125" style="3" bestFit="1" customWidth="1"/>
    <col min="8966" max="8966" width="10.28515625" style="3" bestFit="1" customWidth="1"/>
    <col min="8967" max="8967" width="18.140625" style="3" bestFit="1" customWidth="1"/>
    <col min="8968" max="9216" width="9.140625" style="3"/>
    <col min="9217" max="9217" width="5.42578125" style="3" bestFit="1" customWidth="1"/>
    <col min="9218" max="9218" width="67" style="3" bestFit="1" customWidth="1"/>
    <col min="9219" max="9219" width="13.140625" style="3" bestFit="1" customWidth="1"/>
    <col min="9220" max="9220" width="11.7109375" style="3" bestFit="1" customWidth="1"/>
    <col min="9221" max="9221" width="14.42578125" style="3" bestFit="1" customWidth="1"/>
    <col min="9222" max="9222" width="10.28515625" style="3" bestFit="1" customWidth="1"/>
    <col min="9223" max="9223" width="18.140625" style="3" bestFit="1" customWidth="1"/>
    <col min="9224" max="9472" width="9.140625" style="3"/>
    <col min="9473" max="9473" width="5.42578125" style="3" bestFit="1" customWidth="1"/>
    <col min="9474" max="9474" width="67" style="3" bestFit="1" customWidth="1"/>
    <col min="9475" max="9475" width="13.140625" style="3" bestFit="1" customWidth="1"/>
    <col min="9476" max="9476" width="11.7109375" style="3" bestFit="1" customWidth="1"/>
    <col min="9477" max="9477" width="14.42578125" style="3" bestFit="1" customWidth="1"/>
    <col min="9478" max="9478" width="10.28515625" style="3" bestFit="1" customWidth="1"/>
    <col min="9479" max="9479" width="18.140625" style="3" bestFit="1" customWidth="1"/>
    <col min="9480" max="9728" width="9.140625" style="3"/>
    <col min="9729" max="9729" width="5.42578125" style="3" bestFit="1" customWidth="1"/>
    <col min="9730" max="9730" width="67" style="3" bestFit="1" customWidth="1"/>
    <col min="9731" max="9731" width="13.140625" style="3" bestFit="1" customWidth="1"/>
    <col min="9732" max="9732" width="11.7109375" style="3" bestFit="1" customWidth="1"/>
    <col min="9733" max="9733" width="14.42578125" style="3" bestFit="1" customWidth="1"/>
    <col min="9734" max="9734" width="10.28515625" style="3" bestFit="1" customWidth="1"/>
    <col min="9735" max="9735" width="18.140625" style="3" bestFit="1" customWidth="1"/>
    <col min="9736" max="9984" width="9.140625" style="3"/>
    <col min="9985" max="9985" width="5.42578125" style="3" bestFit="1" customWidth="1"/>
    <col min="9986" max="9986" width="67" style="3" bestFit="1" customWidth="1"/>
    <col min="9987" max="9987" width="13.140625" style="3" bestFit="1" customWidth="1"/>
    <col min="9988" max="9988" width="11.7109375" style="3" bestFit="1" customWidth="1"/>
    <col min="9989" max="9989" width="14.42578125" style="3" bestFit="1" customWidth="1"/>
    <col min="9990" max="9990" width="10.28515625" style="3" bestFit="1" customWidth="1"/>
    <col min="9991" max="9991" width="18.140625" style="3" bestFit="1" customWidth="1"/>
    <col min="9992" max="10240" width="9.140625" style="3"/>
    <col min="10241" max="10241" width="5.42578125" style="3" bestFit="1" customWidth="1"/>
    <col min="10242" max="10242" width="67" style="3" bestFit="1" customWidth="1"/>
    <col min="10243" max="10243" width="13.140625" style="3" bestFit="1" customWidth="1"/>
    <col min="10244" max="10244" width="11.7109375" style="3" bestFit="1" customWidth="1"/>
    <col min="10245" max="10245" width="14.42578125" style="3" bestFit="1" customWidth="1"/>
    <col min="10246" max="10246" width="10.28515625" style="3" bestFit="1" customWidth="1"/>
    <col min="10247" max="10247" width="18.140625" style="3" bestFit="1" customWidth="1"/>
    <col min="10248" max="10496" width="9.140625" style="3"/>
    <col min="10497" max="10497" width="5.42578125" style="3" bestFit="1" customWidth="1"/>
    <col min="10498" max="10498" width="67" style="3" bestFit="1" customWidth="1"/>
    <col min="10499" max="10499" width="13.140625" style="3" bestFit="1" customWidth="1"/>
    <col min="10500" max="10500" width="11.7109375" style="3" bestFit="1" customWidth="1"/>
    <col min="10501" max="10501" width="14.42578125" style="3" bestFit="1" customWidth="1"/>
    <col min="10502" max="10502" width="10.28515625" style="3" bestFit="1" customWidth="1"/>
    <col min="10503" max="10503" width="18.140625" style="3" bestFit="1" customWidth="1"/>
    <col min="10504" max="10752" width="9.140625" style="3"/>
    <col min="10753" max="10753" width="5.42578125" style="3" bestFit="1" customWidth="1"/>
    <col min="10754" max="10754" width="67" style="3" bestFit="1" customWidth="1"/>
    <col min="10755" max="10755" width="13.140625" style="3" bestFit="1" customWidth="1"/>
    <col min="10756" max="10756" width="11.7109375" style="3" bestFit="1" customWidth="1"/>
    <col min="10757" max="10757" width="14.42578125" style="3" bestFit="1" customWidth="1"/>
    <col min="10758" max="10758" width="10.28515625" style="3" bestFit="1" customWidth="1"/>
    <col min="10759" max="10759" width="18.140625" style="3" bestFit="1" customWidth="1"/>
    <col min="10760" max="11008" width="9.140625" style="3"/>
    <col min="11009" max="11009" width="5.42578125" style="3" bestFit="1" customWidth="1"/>
    <col min="11010" max="11010" width="67" style="3" bestFit="1" customWidth="1"/>
    <col min="11011" max="11011" width="13.140625" style="3" bestFit="1" customWidth="1"/>
    <col min="11012" max="11012" width="11.7109375" style="3" bestFit="1" customWidth="1"/>
    <col min="11013" max="11013" width="14.42578125" style="3" bestFit="1" customWidth="1"/>
    <col min="11014" max="11014" width="10.28515625" style="3" bestFit="1" customWidth="1"/>
    <col min="11015" max="11015" width="18.140625" style="3" bestFit="1" customWidth="1"/>
    <col min="11016" max="11264" width="9.140625" style="3"/>
    <col min="11265" max="11265" width="5.42578125" style="3" bestFit="1" customWidth="1"/>
    <col min="11266" max="11266" width="67" style="3" bestFit="1" customWidth="1"/>
    <col min="11267" max="11267" width="13.140625" style="3" bestFit="1" customWidth="1"/>
    <col min="11268" max="11268" width="11.7109375" style="3" bestFit="1" customWidth="1"/>
    <col min="11269" max="11269" width="14.42578125" style="3" bestFit="1" customWidth="1"/>
    <col min="11270" max="11270" width="10.28515625" style="3" bestFit="1" customWidth="1"/>
    <col min="11271" max="11271" width="18.140625" style="3" bestFit="1" customWidth="1"/>
    <col min="11272" max="11520" width="9.140625" style="3"/>
    <col min="11521" max="11521" width="5.42578125" style="3" bestFit="1" customWidth="1"/>
    <col min="11522" max="11522" width="67" style="3" bestFit="1" customWidth="1"/>
    <col min="11523" max="11523" width="13.140625" style="3" bestFit="1" customWidth="1"/>
    <col min="11524" max="11524" width="11.7109375" style="3" bestFit="1" customWidth="1"/>
    <col min="11525" max="11525" width="14.42578125" style="3" bestFit="1" customWidth="1"/>
    <col min="11526" max="11526" width="10.28515625" style="3" bestFit="1" customWidth="1"/>
    <col min="11527" max="11527" width="18.140625" style="3" bestFit="1" customWidth="1"/>
    <col min="11528" max="11776" width="9.140625" style="3"/>
    <col min="11777" max="11777" width="5.42578125" style="3" bestFit="1" customWidth="1"/>
    <col min="11778" max="11778" width="67" style="3" bestFit="1" customWidth="1"/>
    <col min="11779" max="11779" width="13.140625" style="3" bestFit="1" customWidth="1"/>
    <col min="11780" max="11780" width="11.7109375" style="3" bestFit="1" customWidth="1"/>
    <col min="11781" max="11781" width="14.42578125" style="3" bestFit="1" customWidth="1"/>
    <col min="11782" max="11782" width="10.28515625" style="3" bestFit="1" customWidth="1"/>
    <col min="11783" max="11783" width="18.140625" style="3" bestFit="1" customWidth="1"/>
    <col min="11784" max="12032" width="9.140625" style="3"/>
    <col min="12033" max="12033" width="5.42578125" style="3" bestFit="1" customWidth="1"/>
    <col min="12034" max="12034" width="67" style="3" bestFit="1" customWidth="1"/>
    <col min="12035" max="12035" width="13.140625" style="3" bestFit="1" customWidth="1"/>
    <col min="12036" max="12036" width="11.7109375" style="3" bestFit="1" customWidth="1"/>
    <col min="12037" max="12037" width="14.42578125" style="3" bestFit="1" customWidth="1"/>
    <col min="12038" max="12038" width="10.28515625" style="3" bestFit="1" customWidth="1"/>
    <col min="12039" max="12039" width="18.140625" style="3" bestFit="1" customWidth="1"/>
    <col min="12040" max="12288" width="9.140625" style="3"/>
    <col min="12289" max="12289" width="5.42578125" style="3" bestFit="1" customWidth="1"/>
    <col min="12290" max="12290" width="67" style="3" bestFit="1" customWidth="1"/>
    <col min="12291" max="12291" width="13.140625" style="3" bestFit="1" customWidth="1"/>
    <col min="12292" max="12292" width="11.7109375" style="3" bestFit="1" customWidth="1"/>
    <col min="12293" max="12293" width="14.42578125" style="3" bestFit="1" customWidth="1"/>
    <col min="12294" max="12294" width="10.28515625" style="3" bestFit="1" customWidth="1"/>
    <col min="12295" max="12295" width="18.140625" style="3" bestFit="1" customWidth="1"/>
    <col min="12296" max="12544" width="9.140625" style="3"/>
    <col min="12545" max="12545" width="5.42578125" style="3" bestFit="1" customWidth="1"/>
    <col min="12546" max="12546" width="67" style="3" bestFit="1" customWidth="1"/>
    <col min="12547" max="12547" width="13.140625" style="3" bestFit="1" customWidth="1"/>
    <col min="12548" max="12548" width="11.7109375" style="3" bestFit="1" customWidth="1"/>
    <col min="12549" max="12549" width="14.42578125" style="3" bestFit="1" customWidth="1"/>
    <col min="12550" max="12550" width="10.28515625" style="3" bestFit="1" customWidth="1"/>
    <col min="12551" max="12551" width="18.140625" style="3" bestFit="1" customWidth="1"/>
    <col min="12552" max="12800" width="9.140625" style="3"/>
    <col min="12801" max="12801" width="5.42578125" style="3" bestFit="1" customWidth="1"/>
    <col min="12802" max="12802" width="67" style="3" bestFit="1" customWidth="1"/>
    <col min="12803" max="12803" width="13.140625" style="3" bestFit="1" customWidth="1"/>
    <col min="12804" max="12804" width="11.7109375" style="3" bestFit="1" customWidth="1"/>
    <col min="12805" max="12805" width="14.42578125" style="3" bestFit="1" customWidth="1"/>
    <col min="12806" max="12806" width="10.28515625" style="3" bestFit="1" customWidth="1"/>
    <col min="12807" max="12807" width="18.140625" style="3" bestFit="1" customWidth="1"/>
    <col min="12808" max="13056" width="9.140625" style="3"/>
    <col min="13057" max="13057" width="5.42578125" style="3" bestFit="1" customWidth="1"/>
    <col min="13058" max="13058" width="67" style="3" bestFit="1" customWidth="1"/>
    <col min="13059" max="13059" width="13.140625" style="3" bestFit="1" customWidth="1"/>
    <col min="13060" max="13060" width="11.7109375" style="3" bestFit="1" customWidth="1"/>
    <col min="13061" max="13061" width="14.42578125" style="3" bestFit="1" customWidth="1"/>
    <col min="13062" max="13062" width="10.28515625" style="3" bestFit="1" customWidth="1"/>
    <col min="13063" max="13063" width="18.140625" style="3" bestFit="1" customWidth="1"/>
    <col min="13064" max="13312" width="9.140625" style="3"/>
    <col min="13313" max="13313" width="5.42578125" style="3" bestFit="1" customWidth="1"/>
    <col min="13314" max="13314" width="67" style="3" bestFit="1" customWidth="1"/>
    <col min="13315" max="13315" width="13.140625" style="3" bestFit="1" customWidth="1"/>
    <col min="13316" max="13316" width="11.7109375" style="3" bestFit="1" customWidth="1"/>
    <col min="13317" max="13317" width="14.42578125" style="3" bestFit="1" customWidth="1"/>
    <col min="13318" max="13318" width="10.28515625" style="3" bestFit="1" customWidth="1"/>
    <col min="13319" max="13319" width="18.140625" style="3" bestFit="1" customWidth="1"/>
    <col min="13320" max="13568" width="9.140625" style="3"/>
    <col min="13569" max="13569" width="5.42578125" style="3" bestFit="1" customWidth="1"/>
    <col min="13570" max="13570" width="67" style="3" bestFit="1" customWidth="1"/>
    <col min="13571" max="13571" width="13.140625" style="3" bestFit="1" customWidth="1"/>
    <col min="13572" max="13572" width="11.7109375" style="3" bestFit="1" customWidth="1"/>
    <col min="13573" max="13573" width="14.42578125" style="3" bestFit="1" customWidth="1"/>
    <col min="13574" max="13574" width="10.28515625" style="3" bestFit="1" customWidth="1"/>
    <col min="13575" max="13575" width="18.140625" style="3" bestFit="1" customWidth="1"/>
    <col min="13576" max="13824" width="9.140625" style="3"/>
    <col min="13825" max="13825" width="5.42578125" style="3" bestFit="1" customWidth="1"/>
    <col min="13826" max="13826" width="67" style="3" bestFit="1" customWidth="1"/>
    <col min="13827" max="13827" width="13.140625" style="3" bestFit="1" customWidth="1"/>
    <col min="13828" max="13828" width="11.7109375" style="3" bestFit="1" customWidth="1"/>
    <col min="13829" max="13829" width="14.42578125" style="3" bestFit="1" customWidth="1"/>
    <col min="13830" max="13830" width="10.28515625" style="3" bestFit="1" customWidth="1"/>
    <col min="13831" max="13831" width="18.140625" style="3" bestFit="1" customWidth="1"/>
    <col min="13832" max="14080" width="9.140625" style="3"/>
    <col min="14081" max="14081" width="5.42578125" style="3" bestFit="1" customWidth="1"/>
    <col min="14082" max="14082" width="67" style="3" bestFit="1" customWidth="1"/>
    <col min="14083" max="14083" width="13.140625" style="3" bestFit="1" customWidth="1"/>
    <col min="14084" max="14084" width="11.7109375" style="3" bestFit="1" customWidth="1"/>
    <col min="14085" max="14085" width="14.42578125" style="3" bestFit="1" customWidth="1"/>
    <col min="14086" max="14086" width="10.28515625" style="3" bestFit="1" customWidth="1"/>
    <col min="14087" max="14087" width="18.140625" style="3" bestFit="1" customWidth="1"/>
    <col min="14088" max="14336" width="9.140625" style="3"/>
    <col min="14337" max="14337" width="5.42578125" style="3" bestFit="1" customWidth="1"/>
    <col min="14338" max="14338" width="67" style="3" bestFit="1" customWidth="1"/>
    <col min="14339" max="14339" width="13.140625" style="3" bestFit="1" customWidth="1"/>
    <col min="14340" max="14340" width="11.7109375" style="3" bestFit="1" customWidth="1"/>
    <col min="14341" max="14341" width="14.42578125" style="3" bestFit="1" customWidth="1"/>
    <col min="14342" max="14342" width="10.28515625" style="3" bestFit="1" customWidth="1"/>
    <col min="14343" max="14343" width="18.140625" style="3" bestFit="1" customWidth="1"/>
    <col min="14344" max="14592" width="9.140625" style="3"/>
    <col min="14593" max="14593" width="5.42578125" style="3" bestFit="1" customWidth="1"/>
    <col min="14594" max="14594" width="67" style="3" bestFit="1" customWidth="1"/>
    <col min="14595" max="14595" width="13.140625" style="3" bestFit="1" customWidth="1"/>
    <col min="14596" max="14596" width="11.7109375" style="3" bestFit="1" customWidth="1"/>
    <col min="14597" max="14597" width="14.42578125" style="3" bestFit="1" customWidth="1"/>
    <col min="14598" max="14598" width="10.28515625" style="3" bestFit="1" customWidth="1"/>
    <col min="14599" max="14599" width="18.140625" style="3" bestFit="1" customWidth="1"/>
    <col min="14600" max="14848" width="9.140625" style="3"/>
    <col min="14849" max="14849" width="5.42578125" style="3" bestFit="1" customWidth="1"/>
    <col min="14850" max="14850" width="67" style="3" bestFit="1" customWidth="1"/>
    <col min="14851" max="14851" width="13.140625" style="3" bestFit="1" customWidth="1"/>
    <col min="14852" max="14852" width="11.7109375" style="3" bestFit="1" customWidth="1"/>
    <col min="14853" max="14853" width="14.42578125" style="3" bestFit="1" customWidth="1"/>
    <col min="14854" max="14854" width="10.28515625" style="3" bestFit="1" customWidth="1"/>
    <col min="14855" max="14855" width="18.140625" style="3" bestFit="1" customWidth="1"/>
    <col min="14856" max="15104" width="9.140625" style="3"/>
    <col min="15105" max="15105" width="5.42578125" style="3" bestFit="1" customWidth="1"/>
    <col min="15106" max="15106" width="67" style="3" bestFit="1" customWidth="1"/>
    <col min="15107" max="15107" width="13.140625" style="3" bestFit="1" customWidth="1"/>
    <col min="15108" max="15108" width="11.7109375" style="3" bestFit="1" customWidth="1"/>
    <col min="15109" max="15109" width="14.42578125" style="3" bestFit="1" customWidth="1"/>
    <col min="15110" max="15110" width="10.28515625" style="3" bestFit="1" customWidth="1"/>
    <col min="15111" max="15111" width="18.140625" style="3" bestFit="1" customWidth="1"/>
    <col min="15112" max="15360" width="9.140625" style="3"/>
    <col min="15361" max="15361" width="5.42578125" style="3" bestFit="1" customWidth="1"/>
    <col min="15362" max="15362" width="67" style="3" bestFit="1" customWidth="1"/>
    <col min="15363" max="15363" width="13.140625" style="3" bestFit="1" customWidth="1"/>
    <col min="15364" max="15364" width="11.7109375" style="3" bestFit="1" customWidth="1"/>
    <col min="15365" max="15365" width="14.42578125" style="3" bestFit="1" customWidth="1"/>
    <col min="15366" max="15366" width="10.28515625" style="3" bestFit="1" customWidth="1"/>
    <col min="15367" max="15367" width="18.140625" style="3" bestFit="1" customWidth="1"/>
    <col min="15368" max="15616" width="9.140625" style="3"/>
    <col min="15617" max="15617" width="5.42578125" style="3" bestFit="1" customWidth="1"/>
    <col min="15618" max="15618" width="67" style="3" bestFit="1" customWidth="1"/>
    <col min="15619" max="15619" width="13.140625" style="3" bestFit="1" customWidth="1"/>
    <col min="15620" max="15620" width="11.7109375" style="3" bestFit="1" customWidth="1"/>
    <col min="15621" max="15621" width="14.42578125" style="3" bestFit="1" customWidth="1"/>
    <col min="15622" max="15622" width="10.28515625" style="3" bestFit="1" customWidth="1"/>
    <col min="15623" max="15623" width="18.140625" style="3" bestFit="1" customWidth="1"/>
    <col min="15624" max="15872" width="9.140625" style="3"/>
    <col min="15873" max="15873" width="5.42578125" style="3" bestFit="1" customWidth="1"/>
    <col min="15874" max="15874" width="67" style="3" bestFit="1" customWidth="1"/>
    <col min="15875" max="15875" width="13.140625" style="3" bestFit="1" customWidth="1"/>
    <col min="15876" max="15876" width="11.7109375" style="3" bestFit="1" customWidth="1"/>
    <col min="15877" max="15877" width="14.42578125" style="3" bestFit="1" customWidth="1"/>
    <col min="15878" max="15878" width="10.28515625" style="3" bestFit="1" customWidth="1"/>
    <col min="15879" max="15879" width="18.140625" style="3" bestFit="1" customWidth="1"/>
    <col min="15880" max="16128" width="9.140625" style="3"/>
    <col min="16129" max="16129" width="5.42578125" style="3" bestFit="1" customWidth="1"/>
    <col min="16130" max="16130" width="67" style="3" bestFit="1" customWidth="1"/>
    <col min="16131" max="16131" width="13.140625" style="3" bestFit="1" customWidth="1"/>
    <col min="16132" max="16132" width="11.7109375" style="3" bestFit="1" customWidth="1"/>
    <col min="16133" max="16133" width="14.42578125" style="3" bestFit="1" customWidth="1"/>
    <col min="16134" max="16134" width="10.28515625" style="3" bestFit="1" customWidth="1"/>
    <col min="16135" max="16135" width="18.140625" style="3" bestFit="1" customWidth="1"/>
    <col min="16136" max="16384" width="9.140625" style="3"/>
  </cols>
  <sheetData>
    <row r="1" spans="1:8">
      <c r="A1" s="1" t="s">
        <v>0</v>
      </c>
      <c r="B1" s="263" t="s">
        <v>559</v>
      </c>
      <c r="C1" s="263"/>
      <c r="D1" s="263"/>
      <c r="E1" s="263"/>
    </row>
    <row r="2" spans="1:8" ht="13.5" thickBot="1"/>
    <row r="3" spans="1:8" ht="15">
      <c r="B3" s="69" t="s">
        <v>2520</v>
      </c>
      <c r="C3" s="282"/>
    </row>
    <row r="4" spans="1:8" ht="15">
      <c r="B4" s="70" t="s">
        <v>2517</v>
      </c>
      <c r="C4" s="283"/>
    </row>
    <row r="5" spans="1:8" ht="15">
      <c r="B5" s="71" t="s">
        <v>2381</v>
      </c>
      <c r="C5" s="283"/>
    </row>
    <row r="6" spans="1:8" ht="15">
      <c r="B6" s="71" t="s">
        <v>2518</v>
      </c>
      <c r="C6" s="283"/>
    </row>
    <row r="7" spans="1:8" ht="15.75" thickBot="1">
      <c r="B7" s="74" t="s">
        <v>2519</v>
      </c>
      <c r="C7" s="284"/>
    </row>
    <row r="9" spans="1:8">
      <c r="B9" s="3" t="s">
        <v>2</v>
      </c>
    </row>
    <row r="11" spans="1:8">
      <c r="B11" s="5" t="s">
        <v>3</v>
      </c>
      <c r="C11" s="15" t="s">
        <v>4</v>
      </c>
      <c r="D11" s="5" t="s">
        <v>65</v>
      </c>
      <c r="E11" s="5" t="s">
        <v>6</v>
      </c>
      <c r="F11" s="7" t="s">
        <v>7</v>
      </c>
      <c r="G11" s="7" t="s">
        <v>8</v>
      </c>
      <c r="H11" s="7" t="s">
        <v>9</v>
      </c>
    </row>
    <row r="12" spans="1:8">
      <c r="B12" s="8" t="s">
        <v>66</v>
      </c>
    </row>
    <row r="13" spans="1:8">
      <c r="B13" s="8" t="s">
        <v>12</v>
      </c>
    </row>
    <row r="14" spans="1:8">
      <c r="B14" s="8" t="s">
        <v>520</v>
      </c>
    </row>
    <row r="15" spans="1:8">
      <c r="B15" s="3" t="s">
        <v>560</v>
      </c>
      <c r="C15" s="14">
        <v>5</v>
      </c>
      <c r="D15" s="3" t="s">
        <v>129</v>
      </c>
      <c r="E15" s="3" t="s">
        <v>136</v>
      </c>
      <c r="F15" s="2">
        <v>24</v>
      </c>
      <c r="G15" s="2">
        <v>304.7</v>
      </c>
      <c r="H15" s="2">
        <v>12.32</v>
      </c>
    </row>
    <row r="16" spans="1:8">
      <c r="B16" s="3" t="s">
        <v>561</v>
      </c>
      <c r="C16" s="14">
        <v>3.89</v>
      </c>
      <c r="D16" s="3" t="s">
        <v>104</v>
      </c>
      <c r="E16" s="3" t="s">
        <v>562</v>
      </c>
      <c r="F16" s="2">
        <v>24</v>
      </c>
      <c r="G16" s="2">
        <v>245.31</v>
      </c>
      <c r="H16" s="2">
        <v>9.92</v>
      </c>
    </row>
    <row r="17" spans="2:8">
      <c r="B17" s="3" t="s">
        <v>477</v>
      </c>
      <c r="C17" s="14">
        <v>4.04</v>
      </c>
      <c r="D17" s="3" t="s">
        <v>104</v>
      </c>
      <c r="E17" s="3" t="s">
        <v>478</v>
      </c>
      <c r="F17" s="2">
        <v>24</v>
      </c>
      <c r="G17" s="2">
        <v>244.22</v>
      </c>
      <c r="H17" s="2">
        <v>9.8800000000000008</v>
      </c>
    </row>
    <row r="18" spans="2:8">
      <c r="B18" s="3" t="s">
        <v>563</v>
      </c>
      <c r="C18" s="14">
        <v>5.18</v>
      </c>
      <c r="D18" s="3" t="s">
        <v>104</v>
      </c>
      <c r="E18" s="3" t="s">
        <v>564</v>
      </c>
      <c r="F18" s="2">
        <v>23</v>
      </c>
      <c r="G18" s="2">
        <v>236.65</v>
      </c>
      <c r="H18" s="2">
        <v>9.57</v>
      </c>
    </row>
    <row r="19" spans="2:8">
      <c r="B19" s="3" t="s">
        <v>565</v>
      </c>
      <c r="C19" s="14">
        <v>3.65</v>
      </c>
      <c r="D19" s="3" t="s">
        <v>129</v>
      </c>
      <c r="E19" s="3" t="s">
        <v>566</v>
      </c>
      <c r="F19" s="2">
        <v>23</v>
      </c>
      <c r="G19" s="2">
        <v>234.6</v>
      </c>
      <c r="H19" s="2">
        <v>9.49</v>
      </c>
    </row>
    <row r="20" spans="2:8">
      <c r="B20" s="3" t="s">
        <v>567</v>
      </c>
      <c r="C20" s="14">
        <v>4.2300000000000004</v>
      </c>
      <c r="D20" s="3" t="s">
        <v>104</v>
      </c>
      <c r="E20" s="3" t="s">
        <v>485</v>
      </c>
      <c r="F20" s="2">
        <v>22</v>
      </c>
      <c r="G20" s="2">
        <v>228.06</v>
      </c>
      <c r="H20" s="2">
        <v>9.2200000000000006</v>
      </c>
    </row>
    <row r="21" spans="2:8">
      <c r="B21" s="3" t="s">
        <v>568</v>
      </c>
      <c r="C21" s="14">
        <v>4.1100000000000003</v>
      </c>
      <c r="D21" s="3" t="s">
        <v>104</v>
      </c>
      <c r="E21" s="3" t="s">
        <v>569</v>
      </c>
      <c r="F21" s="2">
        <v>22</v>
      </c>
      <c r="G21" s="2">
        <v>226.09</v>
      </c>
      <c r="H21" s="2">
        <v>9.14</v>
      </c>
    </row>
    <row r="22" spans="2:8">
      <c r="B22" s="3" t="s">
        <v>570</v>
      </c>
      <c r="C22" s="14">
        <v>4.71</v>
      </c>
      <c r="D22" s="3" t="s">
        <v>104</v>
      </c>
      <c r="E22" s="3" t="s">
        <v>571</v>
      </c>
      <c r="F22" s="2">
        <v>12</v>
      </c>
      <c r="G22" s="2">
        <v>152.88</v>
      </c>
      <c r="H22" s="2">
        <v>6.18</v>
      </c>
    </row>
    <row r="23" spans="2:8">
      <c r="B23" s="3" t="s">
        <v>572</v>
      </c>
      <c r="C23" s="14">
        <v>4.3899999999999997</v>
      </c>
      <c r="D23" s="3" t="s">
        <v>104</v>
      </c>
      <c r="E23" s="3" t="s">
        <v>573</v>
      </c>
      <c r="F23" s="2">
        <v>12000</v>
      </c>
      <c r="G23" s="2">
        <v>122.86</v>
      </c>
      <c r="H23" s="2">
        <v>4.97</v>
      </c>
    </row>
    <row r="24" spans="2:8">
      <c r="B24" s="3" t="s">
        <v>574</v>
      </c>
      <c r="C24" s="14">
        <v>5.13</v>
      </c>
      <c r="D24" s="3" t="s">
        <v>129</v>
      </c>
      <c r="E24" s="3" t="s">
        <v>575</v>
      </c>
      <c r="F24" s="2">
        <v>7</v>
      </c>
      <c r="G24" s="2">
        <v>88.63</v>
      </c>
      <c r="H24" s="2">
        <v>3.58</v>
      </c>
    </row>
    <row r="25" spans="2:8">
      <c r="B25" s="3" t="s">
        <v>576</v>
      </c>
      <c r="C25" s="14">
        <v>3.97</v>
      </c>
      <c r="D25" s="3" t="s">
        <v>129</v>
      </c>
      <c r="E25" s="3" t="s">
        <v>577</v>
      </c>
      <c r="F25" s="2">
        <v>8</v>
      </c>
      <c r="G25" s="2">
        <v>81.099999999999994</v>
      </c>
      <c r="H25" s="2">
        <v>3.28</v>
      </c>
    </row>
    <row r="26" spans="2:8">
      <c r="B26" s="3" t="s">
        <v>578</v>
      </c>
      <c r="C26" s="14">
        <v>3.2</v>
      </c>
      <c r="D26" s="3" t="s">
        <v>104</v>
      </c>
      <c r="E26" s="3" t="s">
        <v>579</v>
      </c>
      <c r="F26" s="2">
        <v>63</v>
      </c>
      <c r="G26" s="2">
        <v>12.6</v>
      </c>
      <c r="H26" s="2">
        <v>0.51</v>
      </c>
    </row>
    <row r="27" spans="2:8">
      <c r="B27" s="3" t="s">
        <v>580</v>
      </c>
      <c r="C27" s="14">
        <v>4.09</v>
      </c>
      <c r="D27" s="3" t="s">
        <v>104</v>
      </c>
      <c r="E27" s="3" t="s">
        <v>581</v>
      </c>
      <c r="F27" s="2">
        <v>1</v>
      </c>
      <c r="G27" s="2">
        <v>10.23</v>
      </c>
      <c r="H27" s="2">
        <v>0.41</v>
      </c>
    </row>
    <row r="28" spans="2:8">
      <c r="B28" s="8" t="s">
        <v>548</v>
      </c>
      <c r="C28" s="16"/>
      <c r="D28" s="8"/>
      <c r="E28" s="8"/>
      <c r="F28" s="10"/>
      <c r="G28" s="10">
        <f>SUM(G11:G27)</f>
        <v>2187.9299999999994</v>
      </c>
      <c r="H28" s="10">
        <f>SUM(H11:H27)</f>
        <v>88.47</v>
      </c>
    </row>
    <row r="29" spans="2:8">
      <c r="B29" s="8" t="s">
        <v>549</v>
      </c>
      <c r="C29" s="16"/>
      <c r="D29" s="8"/>
      <c r="E29" s="8"/>
      <c r="F29" s="10"/>
      <c r="G29" s="10">
        <v>172.37</v>
      </c>
      <c r="H29" s="10">
        <v>6.97</v>
      </c>
    </row>
    <row r="30" spans="2:8">
      <c r="B30" s="8" t="s">
        <v>153</v>
      </c>
      <c r="C30" s="16"/>
      <c r="D30" s="8"/>
      <c r="E30" s="8"/>
      <c r="F30" s="10"/>
      <c r="G30" s="10">
        <v>2360.2999999999997</v>
      </c>
      <c r="H30" s="10">
        <v>95.45</v>
      </c>
    </row>
    <row r="31" spans="2:8">
      <c r="B31" s="8" t="s">
        <v>405</v>
      </c>
      <c r="C31" s="16"/>
      <c r="D31" s="8"/>
      <c r="E31" s="8"/>
      <c r="F31" s="10"/>
      <c r="G31" s="10">
        <v>112.58285469999998</v>
      </c>
      <c r="H31" s="10">
        <v>4.5499999999999972</v>
      </c>
    </row>
    <row r="32" spans="2:8">
      <c r="B32" s="8" t="s">
        <v>155</v>
      </c>
      <c r="C32" s="16"/>
      <c r="D32" s="8"/>
      <c r="E32" s="8"/>
      <c r="F32" s="10"/>
      <c r="G32" s="10">
        <v>2472.8828546999998</v>
      </c>
      <c r="H32" s="10">
        <v>100</v>
      </c>
    </row>
    <row r="33" spans="2:3">
      <c r="B33" s="3" t="s">
        <v>156</v>
      </c>
    </row>
    <row r="34" spans="2:3">
      <c r="B34" s="3" t="s">
        <v>157</v>
      </c>
    </row>
    <row r="35" spans="2:3">
      <c r="B35" s="8"/>
    </row>
    <row r="36" spans="2:3" ht="25.5">
      <c r="B36" s="11" t="s">
        <v>158</v>
      </c>
      <c r="C36" s="14" t="s">
        <v>159</v>
      </c>
    </row>
    <row r="37" spans="2:3">
      <c r="B37" s="8"/>
    </row>
    <row r="38" spans="2:3">
      <c r="B38" s="8" t="s">
        <v>160</v>
      </c>
    </row>
    <row r="39" spans="2:3">
      <c r="B39" s="8" t="s">
        <v>162</v>
      </c>
    </row>
    <row r="40" spans="2:3">
      <c r="B40" s="8" t="s">
        <v>582</v>
      </c>
      <c r="C40" s="16"/>
    </row>
    <row r="41" spans="2:3">
      <c r="B41" s="8" t="s">
        <v>583</v>
      </c>
      <c r="C41" s="16"/>
    </row>
    <row r="42" spans="2:3">
      <c r="B42" s="8" t="s">
        <v>584</v>
      </c>
      <c r="C42" s="16"/>
    </row>
    <row r="43" spans="2:3">
      <c r="B43" s="8" t="s">
        <v>585</v>
      </c>
      <c r="C43" s="16"/>
    </row>
    <row r="44" spans="2:3">
      <c r="B44" s="8" t="s">
        <v>586</v>
      </c>
      <c r="C44" s="16"/>
    </row>
    <row r="45" spans="2:3">
      <c r="B45" s="8" t="s">
        <v>587</v>
      </c>
      <c r="C45" s="16"/>
    </row>
    <row r="46" spans="2:3">
      <c r="B46" s="8" t="s">
        <v>588</v>
      </c>
      <c r="C46" s="16"/>
    </row>
    <row r="47" spans="2:3">
      <c r="B47" s="8" t="s">
        <v>589</v>
      </c>
      <c r="C47" s="16"/>
    </row>
    <row r="48" spans="2:3">
      <c r="B48" s="8" t="s">
        <v>175</v>
      </c>
      <c r="C48" s="16"/>
    </row>
    <row r="49" spans="2:2">
      <c r="B49" s="17" t="s">
        <v>590</v>
      </c>
    </row>
  </sheetData>
  <mergeCells count="2">
    <mergeCell ref="B1:E1"/>
    <mergeCell ref="C3:C7"/>
  </mergeCells>
  <hyperlinks>
    <hyperlink ref="A1" location="Index!A1" display="Index" xr:uid="{0EC12A1C-FCB6-4409-859B-7ED024358DEE}"/>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96960-11A1-4849-B411-7489767CD23A}">
  <dimension ref="A1:H48"/>
  <sheetViews>
    <sheetView workbookViewId="0">
      <selection activeCell="B1" sqref="B1:E1"/>
    </sheetView>
  </sheetViews>
  <sheetFormatPr defaultRowHeight="12.75"/>
  <cols>
    <col min="1" max="1" width="5.42578125" style="3" bestFit="1" customWidth="1"/>
    <col min="2" max="2" width="67" style="3" bestFit="1" customWidth="1"/>
    <col min="3" max="3" width="20.140625" style="14" customWidth="1"/>
    <col min="4" max="4" width="11.7109375" style="3" bestFit="1" customWidth="1"/>
    <col min="5" max="5" width="14.42578125" style="3" bestFit="1" customWidth="1"/>
    <col min="6" max="6" width="10.28515625" style="2" bestFit="1" customWidth="1"/>
    <col min="7" max="7" width="18.140625" style="2" bestFit="1" customWidth="1"/>
    <col min="8" max="8" width="9.140625" style="2"/>
    <col min="9" max="256" width="9.140625" style="3"/>
    <col min="257" max="257" width="5.42578125" style="3" bestFit="1" customWidth="1"/>
    <col min="258" max="258" width="67" style="3" bestFit="1" customWidth="1"/>
    <col min="259" max="259" width="13.140625" style="3" bestFit="1" customWidth="1"/>
    <col min="260" max="260" width="11.7109375" style="3" bestFit="1" customWidth="1"/>
    <col min="261" max="261" width="14.42578125" style="3" bestFit="1" customWidth="1"/>
    <col min="262" max="262" width="10.28515625" style="3" bestFit="1" customWidth="1"/>
    <col min="263" max="263" width="18.140625" style="3" bestFit="1" customWidth="1"/>
    <col min="264" max="512" width="9.140625" style="3"/>
    <col min="513" max="513" width="5.42578125" style="3" bestFit="1" customWidth="1"/>
    <col min="514" max="514" width="67" style="3" bestFit="1" customWidth="1"/>
    <col min="515" max="515" width="13.140625" style="3" bestFit="1" customWidth="1"/>
    <col min="516" max="516" width="11.7109375" style="3" bestFit="1" customWidth="1"/>
    <col min="517" max="517" width="14.42578125" style="3" bestFit="1" customWidth="1"/>
    <col min="518" max="518" width="10.28515625" style="3" bestFit="1" customWidth="1"/>
    <col min="519" max="519" width="18.140625" style="3" bestFit="1" customWidth="1"/>
    <col min="520" max="768" width="9.140625" style="3"/>
    <col min="769" max="769" width="5.42578125" style="3" bestFit="1" customWidth="1"/>
    <col min="770" max="770" width="67" style="3" bestFit="1" customWidth="1"/>
    <col min="771" max="771" width="13.140625" style="3" bestFit="1" customWidth="1"/>
    <col min="772" max="772" width="11.7109375" style="3" bestFit="1" customWidth="1"/>
    <col min="773" max="773" width="14.42578125" style="3" bestFit="1" customWidth="1"/>
    <col min="774" max="774" width="10.28515625" style="3" bestFit="1" customWidth="1"/>
    <col min="775" max="775" width="18.140625" style="3" bestFit="1" customWidth="1"/>
    <col min="776" max="1024" width="9.140625" style="3"/>
    <col min="1025" max="1025" width="5.42578125" style="3" bestFit="1" customWidth="1"/>
    <col min="1026" max="1026" width="67" style="3" bestFit="1" customWidth="1"/>
    <col min="1027" max="1027" width="13.140625" style="3" bestFit="1" customWidth="1"/>
    <col min="1028" max="1028" width="11.7109375" style="3" bestFit="1" customWidth="1"/>
    <col min="1029" max="1029" width="14.42578125" style="3" bestFit="1" customWidth="1"/>
    <col min="1030" max="1030" width="10.28515625" style="3" bestFit="1" customWidth="1"/>
    <col min="1031" max="1031" width="18.140625" style="3" bestFit="1" customWidth="1"/>
    <col min="1032" max="1280" width="9.140625" style="3"/>
    <col min="1281" max="1281" width="5.42578125" style="3" bestFit="1" customWidth="1"/>
    <col min="1282" max="1282" width="67" style="3" bestFit="1" customWidth="1"/>
    <col min="1283" max="1283" width="13.140625" style="3" bestFit="1" customWidth="1"/>
    <col min="1284" max="1284" width="11.7109375" style="3" bestFit="1" customWidth="1"/>
    <col min="1285" max="1285" width="14.42578125" style="3" bestFit="1" customWidth="1"/>
    <col min="1286" max="1286" width="10.28515625" style="3" bestFit="1" customWidth="1"/>
    <col min="1287" max="1287" width="18.140625" style="3" bestFit="1" customWidth="1"/>
    <col min="1288" max="1536" width="9.140625" style="3"/>
    <col min="1537" max="1537" width="5.42578125" style="3" bestFit="1" customWidth="1"/>
    <col min="1538" max="1538" width="67" style="3" bestFit="1" customWidth="1"/>
    <col min="1539" max="1539" width="13.140625" style="3" bestFit="1" customWidth="1"/>
    <col min="1540" max="1540" width="11.7109375" style="3" bestFit="1" customWidth="1"/>
    <col min="1541" max="1541" width="14.42578125" style="3" bestFit="1" customWidth="1"/>
    <col min="1542" max="1542" width="10.28515625" style="3" bestFit="1" customWidth="1"/>
    <col min="1543" max="1543" width="18.140625" style="3" bestFit="1" customWidth="1"/>
    <col min="1544" max="1792" width="9.140625" style="3"/>
    <col min="1793" max="1793" width="5.42578125" style="3" bestFit="1" customWidth="1"/>
    <col min="1794" max="1794" width="67" style="3" bestFit="1" customWidth="1"/>
    <col min="1795" max="1795" width="13.140625" style="3" bestFit="1" customWidth="1"/>
    <col min="1796" max="1796" width="11.7109375" style="3" bestFit="1" customWidth="1"/>
    <col min="1797" max="1797" width="14.42578125" style="3" bestFit="1" customWidth="1"/>
    <col min="1798" max="1798" width="10.28515625" style="3" bestFit="1" customWidth="1"/>
    <col min="1799" max="1799" width="18.140625" style="3" bestFit="1" customWidth="1"/>
    <col min="1800" max="2048" width="9.140625" style="3"/>
    <col min="2049" max="2049" width="5.42578125" style="3" bestFit="1" customWidth="1"/>
    <col min="2050" max="2050" width="67" style="3" bestFit="1" customWidth="1"/>
    <col min="2051" max="2051" width="13.140625" style="3" bestFit="1" customWidth="1"/>
    <col min="2052" max="2052" width="11.7109375" style="3" bestFit="1" customWidth="1"/>
    <col min="2053" max="2053" width="14.42578125" style="3" bestFit="1" customWidth="1"/>
    <col min="2054" max="2054" width="10.28515625" style="3" bestFit="1" customWidth="1"/>
    <col min="2055" max="2055" width="18.140625" style="3" bestFit="1" customWidth="1"/>
    <col min="2056" max="2304" width="9.140625" style="3"/>
    <col min="2305" max="2305" width="5.42578125" style="3" bestFit="1" customWidth="1"/>
    <col min="2306" max="2306" width="67" style="3" bestFit="1" customWidth="1"/>
    <col min="2307" max="2307" width="13.140625" style="3" bestFit="1" customWidth="1"/>
    <col min="2308" max="2308" width="11.7109375" style="3" bestFit="1" customWidth="1"/>
    <col min="2309" max="2309" width="14.42578125" style="3" bestFit="1" customWidth="1"/>
    <col min="2310" max="2310" width="10.28515625" style="3" bestFit="1" customWidth="1"/>
    <col min="2311" max="2311" width="18.140625" style="3" bestFit="1" customWidth="1"/>
    <col min="2312" max="2560" width="9.140625" style="3"/>
    <col min="2561" max="2561" width="5.42578125" style="3" bestFit="1" customWidth="1"/>
    <col min="2562" max="2562" width="67" style="3" bestFit="1" customWidth="1"/>
    <col min="2563" max="2563" width="13.140625" style="3" bestFit="1" customWidth="1"/>
    <col min="2564" max="2564" width="11.7109375" style="3" bestFit="1" customWidth="1"/>
    <col min="2565" max="2565" width="14.42578125" style="3" bestFit="1" customWidth="1"/>
    <col min="2566" max="2566" width="10.28515625" style="3" bestFit="1" customWidth="1"/>
    <col min="2567" max="2567" width="18.140625" style="3" bestFit="1" customWidth="1"/>
    <col min="2568" max="2816" width="9.140625" style="3"/>
    <col min="2817" max="2817" width="5.42578125" style="3" bestFit="1" customWidth="1"/>
    <col min="2818" max="2818" width="67" style="3" bestFit="1" customWidth="1"/>
    <col min="2819" max="2819" width="13.140625" style="3" bestFit="1" customWidth="1"/>
    <col min="2820" max="2820" width="11.7109375" style="3" bestFit="1" customWidth="1"/>
    <col min="2821" max="2821" width="14.42578125" style="3" bestFit="1" customWidth="1"/>
    <col min="2822" max="2822" width="10.28515625" style="3" bestFit="1" customWidth="1"/>
    <col min="2823" max="2823" width="18.140625" style="3" bestFit="1" customWidth="1"/>
    <col min="2824" max="3072" width="9.140625" style="3"/>
    <col min="3073" max="3073" width="5.42578125" style="3" bestFit="1" customWidth="1"/>
    <col min="3074" max="3074" width="67" style="3" bestFit="1" customWidth="1"/>
    <col min="3075" max="3075" width="13.140625" style="3" bestFit="1" customWidth="1"/>
    <col min="3076" max="3076" width="11.7109375" style="3" bestFit="1" customWidth="1"/>
    <col min="3077" max="3077" width="14.42578125" style="3" bestFit="1" customWidth="1"/>
    <col min="3078" max="3078" width="10.28515625" style="3" bestFit="1" customWidth="1"/>
    <col min="3079" max="3079" width="18.140625" style="3" bestFit="1" customWidth="1"/>
    <col min="3080" max="3328" width="9.140625" style="3"/>
    <col min="3329" max="3329" width="5.42578125" style="3" bestFit="1" customWidth="1"/>
    <col min="3330" max="3330" width="67" style="3" bestFit="1" customWidth="1"/>
    <col min="3331" max="3331" width="13.140625" style="3" bestFit="1" customWidth="1"/>
    <col min="3332" max="3332" width="11.7109375" style="3" bestFit="1" customWidth="1"/>
    <col min="3333" max="3333" width="14.42578125" style="3" bestFit="1" customWidth="1"/>
    <col min="3334" max="3334" width="10.28515625" style="3" bestFit="1" customWidth="1"/>
    <col min="3335" max="3335" width="18.140625" style="3" bestFit="1" customWidth="1"/>
    <col min="3336" max="3584" width="9.140625" style="3"/>
    <col min="3585" max="3585" width="5.42578125" style="3" bestFit="1" customWidth="1"/>
    <col min="3586" max="3586" width="67" style="3" bestFit="1" customWidth="1"/>
    <col min="3587" max="3587" width="13.140625" style="3" bestFit="1" customWidth="1"/>
    <col min="3588" max="3588" width="11.7109375" style="3" bestFit="1" customWidth="1"/>
    <col min="3589" max="3589" width="14.42578125" style="3" bestFit="1" customWidth="1"/>
    <col min="3590" max="3590" width="10.28515625" style="3" bestFit="1" customWidth="1"/>
    <col min="3591" max="3591" width="18.140625" style="3" bestFit="1" customWidth="1"/>
    <col min="3592" max="3840" width="9.140625" style="3"/>
    <col min="3841" max="3841" width="5.42578125" style="3" bestFit="1" customWidth="1"/>
    <col min="3842" max="3842" width="67" style="3" bestFit="1" customWidth="1"/>
    <col min="3843" max="3843" width="13.140625" style="3" bestFit="1" customWidth="1"/>
    <col min="3844" max="3844" width="11.7109375" style="3" bestFit="1" customWidth="1"/>
    <col min="3845" max="3845" width="14.42578125" style="3" bestFit="1" customWidth="1"/>
    <col min="3846" max="3846" width="10.28515625" style="3" bestFit="1" customWidth="1"/>
    <col min="3847" max="3847" width="18.140625" style="3" bestFit="1" customWidth="1"/>
    <col min="3848" max="4096" width="9.140625" style="3"/>
    <col min="4097" max="4097" width="5.42578125" style="3" bestFit="1" customWidth="1"/>
    <col min="4098" max="4098" width="67" style="3" bestFit="1" customWidth="1"/>
    <col min="4099" max="4099" width="13.140625" style="3" bestFit="1" customWidth="1"/>
    <col min="4100" max="4100" width="11.7109375" style="3" bestFit="1" customWidth="1"/>
    <col min="4101" max="4101" width="14.42578125" style="3" bestFit="1" customWidth="1"/>
    <col min="4102" max="4102" width="10.28515625" style="3" bestFit="1" customWidth="1"/>
    <col min="4103" max="4103" width="18.140625" style="3" bestFit="1" customWidth="1"/>
    <col min="4104" max="4352" width="9.140625" style="3"/>
    <col min="4353" max="4353" width="5.42578125" style="3" bestFit="1" customWidth="1"/>
    <col min="4354" max="4354" width="67" style="3" bestFit="1" customWidth="1"/>
    <col min="4355" max="4355" width="13.140625" style="3" bestFit="1" customWidth="1"/>
    <col min="4356" max="4356" width="11.7109375" style="3" bestFit="1" customWidth="1"/>
    <col min="4357" max="4357" width="14.42578125" style="3" bestFit="1" customWidth="1"/>
    <col min="4358" max="4358" width="10.28515625" style="3" bestFit="1" customWidth="1"/>
    <col min="4359" max="4359" width="18.140625" style="3" bestFit="1" customWidth="1"/>
    <col min="4360" max="4608" width="9.140625" style="3"/>
    <col min="4609" max="4609" width="5.42578125" style="3" bestFit="1" customWidth="1"/>
    <col min="4610" max="4610" width="67" style="3" bestFit="1" customWidth="1"/>
    <col min="4611" max="4611" width="13.140625" style="3" bestFit="1" customWidth="1"/>
    <col min="4612" max="4612" width="11.7109375" style="3" bestFit="1" customWidth="1"/>
    <col min="4613" max="4613" width="14.42578125" style="3" bestFit="1" customWidth="1"/>
    <col min="4614" max="4614" width="10.28515625" style="3" bestFit="1" customWidth="1"/>
    <col min="4615" max="4615" width="18.140625" style="3" bestFit="1" customWidth="1"/>
    <col min="4616" max="4864" width="9.140625" style="3"/>
    <col min="4865" max="4865" width="5.42578125" style="3" bestFit="1" customWidth="1"/>
    <col min="4866" max="4866" width="67" style="3" bestFit="1" customWidth="1"/>
    <col min="4867" max="4867" width="13.140625" style="3" bestFit="1" customWidth="1"/>
    <col min="4868" max="4868" width="11.7109375" style="3" bestFit="1" customWidth="1"/>
    <col min="4869" max="4869" width="14.42578125" style="3" bestFit="1" customWidth="1"/>
    <col min="4870" max="4870" width="10.28515625" style="3" bestFit="1" customWidth="1"/>
    <col min="4871" max="4871" width="18.140625" style="3" bestFit="1" customWidth="1"/>
    <col min="4872" max="5120" width="9.140625" style="3"/>
    <col min="5121" max="5121" width="5.42578125" style="3" bestFit="1" customWidth="1"/>
    <col min="5122" max="5122" width="67" style="3" bestFit="1" customWidth="1"/>
    <col min="5123" max="5123" width="13.140625" style="3" bestFit="1" customWidth="1"/>
    <col min="5124" max="5124" width="11.7109375" style="3" bestFit="1" customWidth="1"/>
    <col min="5125" max="5125" width="14.42578125" style="3" bestFit="1" customWidth="1"/>
    <col min="5126" max="5126" width="10.28515625" style="3" bestFit="1" customWidth="1"/>
    <col min="5127" max="5127" width="18.140625" style="3" bestFit="1" customWidth="1"/>
    <col min="5128" max="5376" width="9.140625" style="3"/>
    <col min="5377" max="5377" width="5.42578125" style="3" bestFit="1" customWidth="1"/>
    <col min="5378" max="5378" width="67" style="3" bestFit="1" customWidth="1"/>
    <col min="5379" max="5379" width="13.140625" style="3" bestFit="1" customWidth="1"/>
    <col min="5380" max="5380" width="11.7109375" style="3" bestFit="1" customWidth="1"/>
    <col min="5381" max="5381" width="14.42578125" style="3" bestFit="1" customWidth="1"/>
    <col min="5382" max="5382" width="10.28515625" style="3" bestFit="1" customWidth="1"/>
    <col min="5383" max="5383" width="18.140625" style="3" bestFit="1" customWidth="1"/>
    <col min="5384" max="5632" width="9.140625" style="3"/>
    <col min="5633" max="5633" width="5.42578125" style="3" bestFit="1" customWidth="1"/>
    <col min="5634" max="5634" width="67" style="3" bestFit="1" customWidth="1"/>
    <col min="5635" max="5635" width="13.140625" style="3" bestFit="1" customWidth="1"/>
    <col min="5636" max="5636" width="11.7109375" style="3" bestFit="1" customWidth="1"/>
    <col min="5637" max="5637" width="14.42578125" style="3" bestFit="1" customWidth="1"/>
    <col min="5638" max="5638" width="10.28515625" style="3" bestFit="1" customWidth="1"/>
    <col min="5639" max="5639" width="18.140625" style="3" bestFit="1" customWidth="1"/>
    <col min="5640" max="5888" width="9.140625" style="3"/>
    <col min="5889" max="5889" width="5.42578125" style="3" bestFit="1" customWidth="1"/>
    <col min="5890" max="5890" width="67" style="3" bestFit="1" customWidth="1"/>
    <col min="5891" max="5891" width="13.140625" style="3" bestFit="1" customWidth="1"/>
    <col min="5892" max="5892" width="11.7109375" style="3" bestFit="1" customWidth="1"/>
    <col min="5893" max="5893" width="14.42578125" style="3" bestFit="1" customWidth="1"/>
    <col min="5894" max="5894" width="10.28515625" style="3" bestFit="1" customWidth="1"/>
    <col min="5895" max="5895" width="18.140625" style="3" bestFit="1" customWidth="1"/>
    <col min="5896" max="6144" width="9.140625" style="3"/>
    <col min="6145" max="6145" width="5.42578125" style="3" bestFit="1" customWidth="1"/>
    <col min="6146" max="6146" width="67" style="3" bestFit="1" customWidth="1"/>
    <col min="6147" max="6147" width="13.140625" style="3" bestFit="1" customWidth="1"/>
    <col min="6148" max="6148" width="11.7109375" style="3" bestFit="1" customWidth="1"/>
    <col min="6149" max="6149" width="14.42578125" style="3" bestFit="1" customWidth="1"/>
    <col min="6150" max="6150" width="10.28515625" style="3" bestFit="1" customWidth="1"/>
    <col min="6151" max="6151" width="18.140625" style="3" bestFit="1" customWidth="1"/>
    <col min="6152" max="6400" width="9.140625" style="3"/>
    <col min="6401" max="6401" width="5.42578125" style="3" bestFit="1" customWidth="1"/>
    <col min="6402" max="6402" width="67" style="3" bestFit="1" customWidth="1"/>
    <col min="6403" max="6403" width="13.140625" style="3" bestFit="1" customWidth="1"/>
    <col min="6404" max="6404" width="11.7109375" style="3" bestFit="1" customWidth="1"/>
    <col min="6405" max="6405" width="14.42578125" style="3" bestFit="1" customWidth="1"/>
    <col min="6406" max="6406" width="10.28515625" style="3" bestFit="1" customWidth="1"/>
    <col min="6407" max="6407" width="18.140625" style="3" bestFit="1" customWidth="1"/>
    <col min="6408" max="6656" width="9.140625" style="3"/>
    <col min="6657" max="6657" width="5.42578125" style="3" bestFit="1" customWidth="1"/>
    <col min="6658" max="6658" width="67" style="3" bestFit="1" customWidth="1"/>
    <col min="6659" max="6659" width="13.140625" style="3" bestFit="1" customWidth="1"/>
    <col min="6660" max="6660" width="11.7109375" style="3" bestFit="1" customWidth="1"/>
    <col min="6661" max="6661" width="14.42578125" style="3" bestFit="1" customWidth="1"/>
    <col min="6662" max="6662" width="10.28515625" style="3" bestFit="1" customWidth="1"/>
    <col min="6663" max="6663" width="18.140625" style="3" bestFit="1" customWidth="1"/>
    <col min="6664" max="6912" width="9.140625" style="3"/>
    <col min="6913" max="6913" width="5.42578125" style="3" bestFit="1" customWidth="1"/>
    <col min="6914" max="6914" width="67" style="3" bestFit="1" customWidth="1"/>
    <col min="6915" max="6915" width="13.140625" style="3" bestFit="1" customWidth="1"/>
    <col min="6916" max="6916" width="11.7109375" style="3" bestFit="1" customWidth="1"/>
    <col min="6917" max="6917" width="14.42578125" style="3" bestFit="1" customWidth="1"/>
    <col min="6918" max="6918" width="10.28515625" style="3" bestFit="1" customWidth="1"/>
    <col min="6919" max="6919" width="18.140625" style="3" bestFit="1" customWidth="1"/>
    <col min="6920" max="7168" width="9.140625" style="3"/>
    <col min="7169" max="7169" width="5.42578125" style="3" bestFit="1" customWidth="1"/>
    <col min="7170" max="7170" width="67" style="3" bestFit="1" customWidth="1"/>
    <col min="7171" max="7171" width="13.140625" style="3" bestFit="1" customWidth="1"/>
    <col min="7172" max="7172" width="11.7109375" style="3" bestFit="1" customWidth="1"/>
    <col min="7173" max="7173" width="14.42578125" style="3" bestFit="1" customWidth="1"/>
    <col min="7174" max="7174" width="10.28515625" style="3" bestFit="1" customWidth="1"/>
    <col min="7175" max="7175" width="18.140625" style="3" bestFit="1" customWidth="1"/>
    <col min="7176" max="7424" width="9.140625" style="3"/>
    <col min="7425" max="7425" width="5.42578125" style="3" bestFit="1" customWidth="1"/>
    <col min="7426" max="7426" width="67" style="3" bestFit="1" customWidth="1"/>
    <col min="7427" max="7427" width="13.140625" style="3" bestFit="1" customWidth="1"/>
    <col min="7428" max="7428" width="11.7109375" style="3" bestFit="1" customWidth="1"/>
    <col min="7429" max="7429" width="14.42578125" style="3" bestFit="1" customWidth="1"/>
    <col min="7430" max="7430" width="10.28515625" style="3" bestFit="1" customWidth="1"/>
    <col min="7431" max="7431" width="18.140625" style="3" bestFit="1" customWidth="1"/>
    <col min="7432" max="7680" width="9.140625" style="3"/>
    <col min="7681" max="7681" width="5.42578125" style="3" bestFit="1" customWidth="1"/>
    <col min="7682" max="7682" width="67" style="3" bestFit="1" customWidth="1"/>
    <col min="7683" max="7683" width="13.140625" style="3" bestFit="1" customWidth="1"/>
    <col min="7684" max="7684" width="11.7109375" style="3" bestFit="1" customWidth="1"/>
    <col min="7685" max="7685" width="14.42578125" style="3" bestFit="1" customWidth="1"/>
    <col min="7686" max="7686" width="10.28515625" style="3" bestFit="1" customWidth="1"/>
    <col min="7687" max="7687" width="18.140625" style="3" bestFit="1" customWidth="1"/>
    <col min="7688" max="7936" width="9.140625" style="3"/>
    <col min="7937" max="7937" width="5.42578125" style="3" bestFit="1" customWidth="1"/>
    <col min="7938" max="7938" width="67" style="3" bestFit="1" customWidth="1"/>
    <col min="7939" max="7939" width="13.140625" style="3" bestFit="1" customWidth="1"/>
    <col min="7940" max="7940" width="11.7109375" style="3" bestFit="1" customWidth="1"/>
    <col min="7941" max="7941" width="14.42578125" style="3" bestFit="1" customWidth="1"/>
    <col min="7942" max="7942" width="10.28515625" style="3" bestFit="1" customWidth="1"/>
    <col min="7943" max="7943" width="18.140625" style="3" bestFit="1" customWidth="1"/>
    <col min="7944" max="8192" width="9.140625" style="3"/>
    <col min="8193" max="8193" width="5.42578125" style="3" bestFit="1" customWidth="1"/>
    <col min="8194" max="8194" width="67" style="3" bestFit="1" customWidth="1"/>
    <col min="8195" max="8195" width="13.140625" style="3" bestFit="1" customWidth="1"/>
    <col min="8196" max="8196" width="11.7109375" style="3" bestFit="1" customWidth="1"/>
    <col min="8197" max="8197" width="14.42578125" style="3" bestFit="1" customWidth="1"/>
    <col min="8198" max="8198" width="10.28515625" style="3" bestFit="1" customWidth="1"/>
    <col min="8199" max="8199" width="18.140625" style="3" bestFit="1" customWidth="1"/>
    <col min="8200" max="8448" width="9.140625" style="3"/>
    <col min="8449" max="8449" width="5.42578125" style="3" bestFit="1" customWidth="1"/>
    <col min="8450" max="8450" width="67" style="3" bestFit="1" customWidth="1"/>
    <col min="8451" max="8451" width="13.140625" style="3" bestFit="1" customWidth="1"/>
    <col min="8452" max="8452" width="11.7109375" style="3" bestFit="1" customWidth="1"/>
    <col min="8453" max="8453" width="14.42578125" style="3" bestFit="1" customWidth="1"/>
    <col min="8454" max="8454" width="10.28515625" style="3" bestFit="1" customWidth="1"/>
    <col min="8455" max="8455" width="18.140625" style="3" bestFit="1" customWidth="1"/>
    <col min="8456" max="8704" width="9.140625" style="3"/>
    <col min="8705" max="8705" width="5.42578125" style="3" bestFit="1" customWidth="1"/>
    <col min="8706" max="8706" width="67" style="3" bestFit="1" customWidth="1"/>
    <col min="8707" max="8707" width="13.140625" style="3" bestFit="1" customWidth="1"/>
    <col min="8708" max="8708" width="11.7109375" style="3" bestFit="1" customWidth="1"/>
    <col min="8709" max="8709" width="14.42578125" style="3" bestFit="1" customWidth="1"/>
    <col min="8710" max="8710" width="10.28515625" style="3" bestFit="1" customWidth="1"/>
    <col min="8711" max="8711" width="18.140625" style="3" bestFit="1" customWidth="1"/>
    <col min="8712" max="8960" width="9.140625" style="3"/>
    <col min="8961" max="8961" width="5.42578125" style="3" bestFit="1" customWidth="1"/>
    <col min="8962" max="8962" width="67" style="3" bestFit="1" customWidth="1"/>
    <col min="8963" max="8963" width="13.140625" style="3" bestFit="1" customWidth="1"/>
    <col min="8964" max="8964" width="11.7109375" style="3" bestFit="1" customWidth="1"/>
    <col min="8965" max="8965" width="14.42578125" style="3" bestFit="1" customWidth="1"/>
    <col min="8966" max="8966" width="10.28515625" style="3" bestFit="1" customWidth="1"/>
    <col min="8967" max="8967" width="18.140625" style="3" bestFit="1" customWidth="1"/>
    <col min="8968" max="9216" width="9.140625" style="3"/>
    <col min="9217" max="9217" width="5.42578125" style="3" bestFit="1" customWidth="1"/>
    <col min="9218" max="9218" width="67" style="3" bestFit="1" customWidth="1"/>
    <col min="9219" max="9219" width="13.140625" style="3" bestFit="1" customWidth="1"/>
    <col min="9220" max="9220" width="11.7109375" style="3" bestFit="1" customWidth="1"/>
    <col min="9221" max="9221" width="14.42578125" style="3" bestFit="1" customWidth="1"/>
    <col min="9222" max="9222" width="10.28515625" style="3" bestFit="1" customWidth="1"/>
    <col min="9223" max="9223" width="18.140625" style="3" bestFit="1" customWidth="1"/>
    <col min="9224" max="9472" width="9.140625" style="3"/>
    <col min="9473" max="9473" width="5.42578125" style="3" bestFit="1" customWidth="1"/>
    <col min="9474" max="9474" width="67" style="3" bestFit="1" customWidth="1"/>
    <col min="9475" max="9475" width="13.140625" style="3" bestFit="1" customWidth="1"/>
    <col min="9476" max="9476" width="11.7109375" style="3" bestFit="1" customWidth="1"/>
    <col min="9477" max="9477" width="14.42578125" style="3" bestFit="1" customWidth="1"/>
    <col min="9478" max="9478" width="10.28515625" style="3" bestFit="1" customWidth="1"/>
    <col min="9479" max="9479" width="18.140625" style="3" bestFit="1" customWidth="1"/>
    <col min="9480" max="9728" width="9.140625" style="3"/>
    <col min="9729" max="9729" width="5.42578125" style="3" bestFit="1" customWidth="1"/>
    <col min="9730" max="9730" width="67" style="3" bestFit="1" customWidth="1"/>
    <col min="9731" max="9731" width="13.140625" style="3" bestFit="1" customWidth="1"/>
    <col min="9732" max="9732" width="11.7109375" style="3" bestFit="1" customWidth="1"/>
    <col min="9733" max="9733" width="14.42578125" style="3" bestFit="1" customWidth="1"/>
    <col min="9734" max="9734" width="10.28515625" style="3" bestFit="1" customWidth="1"/>
    <col min="9735" max="9735" width="18.140625" style="3" bestFit="1" customWidth="1"/>
    <col min="9736" max="9984" width="9.140625" style="3"/>
    <col min="9985" max="9985" width="5.42578125" style="3" bestFit="1" customWidth="1"/>
    <col min="9986" max="9986" width="67" style="3" bestFit="1" customWidth="1"/>
    <col min="9987" max="9987" width="13.140625" style="3" bestFit="1" customWidth="1"/>
    <col min="9988" max="9988" width="11.7109375" style="3" bestFit="1" customWidth="1"/>
    <col min="9989" max="9989" width="14.42578125" style="3" bestFit="1" customWidth="1"/>
    <col min="9990" max="9990" width="10.28515625" style="3" bestFit="1" customWidth="1"/>
    <col min="9991" max="9991" width="18.140625" style="3" bestFit="1" customWidth="1"/>
    <col min="9992" max="10240" width="9.140625" style="3"/>
    <col min="10241" max="10241" width="5.42578125" style="3" bestFit="1" customWidth="1"/>
    <col min="10242" max="10242" width="67" style="3" bestFit="1" customWidth="1"/>
    <col min="10243" max="10243" width="13.140625" style="3" bestFit="1" customWidth="1"/>
    <col min="10244" max="10244" width="11.7109375" style="3" bestFit="1" customWidth="1"/>
    <col min="10245" max="10245" width="14.42578125" style="3" bestFit="1" customWidth="1"/>
    <col min="10246" max="10246" width="10.28515625" style="3" bestFit="1" customWidth="1"/>
    <col min="10247" max="10247" width="18.140625" style="3" bestFit="1" customWidth="1"/>
    <col min="10248" max="10496" width="9.140625" style="3"/>
    <col min="10497" max="10497" width="5.42578125" style="3" bestFit="1" customWidth="1"/>
    <col min="10498" max="10498" width="67" style="3" bestFit="1" customWidth="1"/>
    <col min="10499" max="10499" width="13.140625" style="3" bestFit="1" customWidth="1"/>
    <col min="10500" max="10500" width="11.7109375" style="3" bestFit="1" customWidth="1"/>
    <col min="10501" max="10501" width="14.42578125" style="3" bestFit="1" customWidth="1"/>
    <col min="10502" max="10502" width="10.28515625" style="3" bestFit="1" customWidth="1"/>
    <col min="10503" max="10503" width="18.140625" style="3" bestFit="1" customWidth="1"/>
    <col min="10504" max="10752" width="9.140625" style="3"/>
    <col min="10753" max="10753" width="5.42578125" style="3" bestFit="1" customWidth="1"/>
    <col min="10754" max="10754" width="67" style="3" bestFit="1" customWidth="1"/>
    <col min="10755" max="10755" width="13.140625" style="3" bestFit="1" customWidth="1"/>
    <col min="10756" max="10756" width="11.7109375" style="3" bestFit="1" customWidth="1"/>
    <col min="10757" max="10757" width="14.42578125" style="3" bestFit="1" customWidth="1"/>
    <col min="10758" max="10758" width="10.28515625" style="3" bestFit="1" customWidth="1"/>
    <col min="10759" max="10759" width="18.140625" style="3" bestFit="1" customWidth="1"/>
    <col min="10760" max="11008" width="9.140625" style="3"/>
    <col min="11009" max="11009" width="5.42578125" style="3" bestFit="1" customWidth="1"/>
    <col min="11010" max="11010" width="67" style="3" bestFit="1" customWidth="1"/>
    <col min="11011" max="11011" width="13.140625" style="3" bestFit="1" customWidth="1"/>
    <col min="11012" max="11012" width="11.7109375" style="3" bestFit="1" customWidth="1"/>
    <col min="11013" max="11013" width="14.42578125" style="3" bestFit="1" customWidth="1"/>
    <col min="11014" max="11014" width="10.28515625" style="3" bestFit="1" customWidth="1"/>
    <col min="11015" max="11015" width="18.140625" style="3" bestFit="1" customWidth="1"/>
    <col min="11016" max="11264" width="9.140625" style="3"/>
    <col min="11265" max="11265" width="5.42578125" style="3" bestFit="1" customWidth="1"/>
    <col min="11266" max="11266" width="67" style="3" bestFit="1" customWidth="1"/>
    <col min="11267" max="11267" width="13.140625" style="3" bestFit="1" customWidth="1"/>
    <col min="11268" max="11268" width="11.7109375" style="3" bestFit="1" customWidth="1"/>
    <col min="11269" max="11269" width="14.42578125" style="3" bestFit="1" customWidth="1"/>
    <col min="11270" max="11270" width="10.28515625" style="3" bestFit="1" customWidth="1"/>
    <col min="11271" max="11271" width="18.140625" style="3" bestFit="1" customWidth="1"/>
    <col min="11272" max="11520" width="9.140625" style="3"/>
    <col min="11521" max="11521" width="5.42578125" style="3" bestFit="1" customWidth="1"/>
    <col min="11522" max="11522" width="67" style="3" bestFit="1" customWidth="1"/>
    <col min="11523" max="11523" width="13.140625" style="3" bestFit="1" customWidth="1"/>
    <col min="11524" max="11524" width="11.7109375" style="3" bestFit="1" customWidth="1"/>
    <col min="11525" max="11525" width="14.42578125" style="3" bestFit="1" customWidth="1"/>
    <col min="11526" max="11526" width="10.28515625" style="3" bestFit="1" customWidth="1"/>
    <col min="11527" max="11527" width="18.140625" style="3" bestFit="1" customWidth="1"/>
    <col min="11528" max="11776" width="9.140625" style="3"/>
    <col min="11777" max="11777" width="5.42578125" style="3" bestFit="1" customWidth="1"/>
    <col min="11778" max="11778" width="67" style="3" bestFit="1" customWidth="1"/>
    <col min="11779" max="11779" width="13.140625" style="3" bestFit="1" customWidth="1"/>
    <col min="11780" max="11780" width="11.7109375" style="3" bestFit="1" customWidth="1"/>
    <col min="11781" max="11781" width="14.42578125" style="3" bestFit="1" customWidth="1"/>
    <col min="11782" max="11782" width="10.28515625" style="3" bestFit="1" customWidth="1"/>
    <col min="11783" max="11783" width="18.140625" style="3" bestFit="1" customWidth="1"/>
    <col min="11784" max="12032" width="9.140625" style="3"/>
    <col min="12033" max="12033" width="5.42578125" style="3" bestFit="1" customWidth="1"/>
    <col min="12034" max="12034" width="67" style="3" bestFit="1" customWidth="1"/>
    <col min="12035" max="12035" width="13.140625" style="3" bestFit="1" customWidth="1"/>
    <col min="12036" max="12036" width="11.7109375" style="3" bestFit="1" customWidth="1"/>
    <col min="12037" max="12037" width="14.42578125" style="3" bestFit="1" customWidth="1"/>
    <col min="12038" max="12038" width="10.28515625" style="3" bestFit="1" customWidth="1"/>
    <col min="12039" max="12039" width="18.140625" style="3" bestFit="1" customWidth="1"/>
    <col min="12040" max="12288" width="9.140625" style="3"/>
    <col min="12289" max="12289" width="5.42578125" style="3" bestFit="1" customWidth="1"/>
    <col min="12290" max="12290" width="67" style="3" bestFit="1" customWidth="1"/>
    <col min="12291" max="12291" width="13.140625" style="3" bestFit="1" customWidth="1"/>
    <col min="12292" max="12292" width="11.7109375" style="3" bestFit="1" customWidth="1"/>
    <col min="12293" max="12293" width="14.42578125" style="3" bestFit="1" customWidth="1"/>
    <col min="12294" max="12294" width="10.28515625" style="3" bestFit="1" customWidth="1"/>
    <col min="12295" max="12295" width="18.140625" style="3" bestFit="1" customWidth="1"/>
    <col min="12296" max="12544" width="9.140625" style="3"/>
    <col min="12545" max="12545" width="5.42578125" style="3" bestFit="1" customWidth="1"/>
    <col min="12546" max="12546" width="67" style="3" bestFit="1" customWidth="1"/>
    <col min="12547" max="12547" width="13.140625" style="3" bestFit="1" customWidth="1"/>
    <col min="12548" max="12548" width="11.7109375" style="3" bestFit="1" customWidth="1"/>
    <col min="12549" max="12549" width="14.42578125" style="3" bestFit="1" customWidth="1"/>
    <col min="12550" max="12550" width="10.28515625" style="3" bestFit="1" customWidth="1"/>
    <col min="12551" max="12551" width="18.140625" style="3" bestFit="1" customWidth="1"/>
    <col min="12552" max="12800" width="9.140625" style="3"/>
    <col min="12801" max="12801" width="5.42578125" style="3" bestFit="1" customWidth="1"/>
    <col min="12802" max="12802" width="67" style="3" bestFit="1" customWidth="1"/>
    <col min="12803" max="12803" width="13.140625" style="3" bestFit="1" customWidth="1"/>
    <col min="12804" max="12804" width="11.7109375" style="3" bestFit="1" customWidth="1"/>
    <col min="12805" max="12805" width="14.42578125" style="3" bestFit="1" customWidth="1"/>
    <col min="12806" max="12806" width="10.28515625" style="3" bestFit="1" customWidth="1"/>
    <col min="12807" max="12807" width="18.140625" style="3" bestFit="1" customWidth="1"/>
    <col min="12808" max="13056" width="9.140625" style="3"/>
    <col min="13057" max="13057" width="5.42578125" style="3" bestFit="1" customWidth="1"/>
    <col min="13058" max="13058" width="67" style="3" bestFit="1" customWidth="1"/>
    <col min="13059" max="13059" width="13.140625" style="3" bestFit="1" customWidth="1"/>
    <col min="13060" max="13060" width="11.7109375" style="3" bestFit="1" customWidth="1"/>
    <col min="13061" max="13061" width="14.42578125" style="3" bestFit="1" customWidth="1"/>
    <col min="13062" max="13062" width="10.28515625" style="3" bestFit="1" customWidth="1"/>
    <col min="13063" max="13063" width="18.140625" style="3" bestFit="1" customWidth="1"/>
    <col min="13064" max="13312" width="9.140625" style="3"/>
    <col min="13313" max="13313" width="5.42578125" style="3" bestFit="1" customWidth="1"/>
    <col min="13314" max="13314" width="67" style="3" bestFit="1" customWidth="1"/>
    <col min="13315" max="13315" width="13.140625" style="3" bestFit="1" customWidth="1"/>
    <col min="13316" max="13316" width="11.7109375" style="3" bestFit="1" customWidth="1"/>
    <col min="13317" max="13317" width="14.42578125" style="3" bestFit="1" customWidth="1"/>
    <col min="13318" max="13318" width="10.28515625" style="3" bestFit="1" customWidth="1"/>
    <col min="13319" max="13319" width="18.140625" style="3" bestFit="1" customWidth="1"/>
    <col min="13320" max="13568" width="9.140625" style="3"/>
    <col min="13569" max="13569" width="5.42578125" style="3" bestFit="1" customWidth="1"/>
    <col min="13570" max="13570" width="67" style="3" bestFit="1" customWidth="1"/>
    <col min="13571" max="13571" width="13.140625" style="3" bestFit="1" customWidth="1"/>
    <col min="13572" max="13572" width="11.7109375" style="3" bestFit="1" customWidth="1"/>
    <col min="13573" max="13573" width="14.42578125" style="3" bestFit="1" customWidth="1"/>
    <col min="13574" max="13574" width="10.28515625" style="3" bestFit="1" customWidth="1"/>
    <col min="13575" max="13575" width="18.140625" style="3" bestFit="1" customWidth="1"/>
    <col min="13576" max="13824" width="9.140625" style="3"/>
    <col min="13825" max="13825" width="5.42578125" style="3" bestFit="1" customWidth="1"/>
    <col min="13826" max="13826" width="67" style="3" bestFit="1" customWidth="1"/>
    <col min="13827" max="13827" width="13.140625" style="3" bestFit="1" customWidth="1"/>
    <col min="13828" max="13828" width="11.7109375" style="3" bestFit="1" customWidth="1"/>
    <col min="13829" max="13829" width="14.42578125" style="3" bestFit="1" customWidth="1"/>
    <col min="13830" max="13830" width="10.28515625" style="3" bestFit="1" customWidth="1"/>
    <col min="13831" max="13831" width="18.140625" style="3" bestFit="1" customWidth="1"/>
    <col min="13832" max="14080" width="9.140625" style="3"/>
    <col min="14081" max="14081" width="5.42578125" style="3" bestFit="1" customWidth="1"/>
    <col min="14082" max="14082" width="67" style="3" bestFit="1" customWidth="1"/>
    <col min="14083" max="14083" width="13.140625" style="3" bestFit="1" customWidth="1"/>
    <col min="14084" max="14084" width="11.7109375" style="3" bestFit="1" customWidth="1"/>
    <col min="14085" max="14085" width="14.42578125" style="3" bestFit="1" customWidth="1"/>
    <col min="14086" max="14086" width="10.28515625" style="3" bestFit="1" customWidth="1"/>
    <col min="14087" max="14087" width="18.140625" style="3" bestFit="1" customWidth="1"/>
    <col min="14088" max="14336" width="9.140625" style="3"/>
    <col min="14337" max="14337" width="5.42578125" style="3" bestFit="1" customWidth="1"/>
    <col min="14338" max="14338" width="67" style="3" bestFit="1" customWidth="1"/>
    <col min="14339" max="14339" width="13.140625" style="3" bestFit="1" customWidth="1"/>
    <col min="14340" max="14340" width="11.7109375" style="3" bestFit="1" customWidth="1"/>
    <col min="14341" max="14341" width="14.42578125" style="3" bestFit="1" customWidth="1"/>
    <col min="14342" max="14342" width="10.28515625" style="3" bestFit="1" customWidth="1"/>
    <col min="14343" max="14343" width="18.140625" style="3" bestFit="1" customWidth="1"/>
    <col min="14344" max="14592" width="9.140625" style="3"/>
    <col min="14593" max="14593" width="5.42578125" style="3" bestFit="1" customWidth="1"/>
    <col min="14594" max="14594" width="67" style="3" bestFit="1" customWidth="1"/>
    <col min="14595" max="14595" width="13.140625" style="3" bestFit="1" customWidth="1"/>
    <col min="14596" max="14596" width="11.7109375" style="3" bestFit="1" customWidth="1"/>
    <col min="14597" max="14597" width="14.42578125" style="3" bestFit="1" customWidth="1"/>
    <col min="14598" max="14598" width="10.28515625" style="3" bestFit="1" customWidth="1"/>
    <col min="14599" max="14599" width="18.140625" style="3" bestFit="1" customWidth="1"/>
    <col min="14600" max="14848" width="9.140625" style="3"/>
    <col min="14849" max="14849" width="5.42578125" style="3" bestFit="1" customWidth="1"/>
    <col min="14850" max="14850" width="67" style="3" bestFit="1" customWidth="1"/>
    <col min="14851" max="14851" width="13.140625" style="3" bestFit="1" customWidth="1"/>
    <col min="14852" max="14852" width="11.7109375" style="3" bestFit="1" customWidth="1"/>
    <col min="14853" max="14853" width="14.42578125" style="3" bestFit="1" customWidth="1"/>
    <col min="14854" max="14854" width="10.28515625" style="3" bestFit="1" customWidth="1"/>
    <col min="14855" max="14855" width="18.140625" style="3" bestFit="1" customWidth="1"/>
    <col min="14856" max="15104" width="9.140625" style="3"/>
    <col min="15105" max="15105" width="5.42578125" style="3" bestFit="1" customWidth="1"/>
    <col min="15106" max="15106" width="67" style="3" bestFit="1" customWidth="1"/>
    <col min="15107" max="15107" width="13.140625" style="3" bestFit="1" customWidth="1"/>
    <col min="15108" max="15108" width="11.7109375" style="3" bestFit="1" customWidth="1"/>
    <col min="15109" max="15109" width="14.42578125" style="3" bestFit="1" customWidth="1"/>
    <col min="15110" max="15110" width="10.28515625" style="3" bestFit="1" customWidth="1"/>
    <col min="15111" max="15111" width="18.140625" style="3" bestFit="1" customWidth="1"/>
    <col min="15112" max="15360" width="9.140625" style="3"/>
    <col min="15361" max="15361" width="5.42578125" style="3" bestFit="1" customWidth="1"/>
    <col min="15362" max="15362" width="67" style="3" bestFit="1" customWidth="1"/>
    <col min="15363" max="15363" width="13.140625" style="3" bestFit="1" customWidth="1"/>
    <col min="15364" max="15364" width="11.7109375" style="3" bestFit="1" customWidth="1"/>
    <col min="15365" max="15365" width="14.42578125" style="3" bestFit="1" customWidth="1"/>
    <col min="15366" max="15366" width="10.28515625" style="3" bestFit="1" customWidth="1"/>
    <col min="15367" max="15367" width="18.140625" style="3" bestFit="1" customWidth="1"/>
    <col min="15368" max="15616" width="9.140625" style="3"/>
    <col min="15617" max="15617" width="5.42578125" style="3" bestFit="1" customWidth="1"/>
    <col min="15618" max="15618" width="67" style="3" bestFit="1" customWidth="1"/>
    <col min="15619" max="15619" width="13.140625" style="3" bestFit="1" customWidth="1"/>
    <col min="15620" max="15620" width="11.7109375" style="3" bestFit="1" customWidth="1"/>
    <col min="15621" max="15621" width="14.42578125" style="3" bestFit="1" customWidth="1"/>
    <col min="15622" max="15622" width="10.28515625" style="3" bestFit="1" customWidth="1"/>
    <col min="15623" max="15623" width="18.140625" style="3" bestFit="1" customWidth="1"/>
    <col min="15624" max="15872" width="9.140625" style="3"/>
    <col min="15873" max="15873" width="5.42578125" style="3" bestFit="1" customWidth="1"/>
    <col min="15874" max="15874" width="67" style="3" bestFit="1" customWidth="1"/>
    <col min="15875" max="15875" width="13.140625" style="3" bestFit="1" customWidth="1"/>
    <col min="15876" max="15876" width="11.7109375" style="3" bestFit="1" customWidth="1"/>
    <col min="15877" max="15877" width="14.42578125" style="3" bestFit="1" customWidth="1"/>
    <col min="15878" max="15878" width="10.28515625" style="3" bestFit="1" customWidth="1"/>
    <col min="15879" max="15879" width="18.140625" style="3" bestFit="1" customWidth="1"/>
    <col min="15880" max="16128" width="9.140625" style="3"/>
    <col min="16129" max="16129" width="5.42578125" style="3" bestFit="1" customWidth="1"/>
    <col min="16130" max="16130" width="67" style="3" bestFit="1" customWidth="1"/>
    <col min="16131" max="16131" width="13.140625" style="3" bestFit="1" customWidth="1"/>
    <col min="16132" max="16132" width="11.7109375" style="3" bestFit="1" customWidth="1"/>
    <col min="16133" max="16133" width="14.42578125" style="3" bestFit="1" customWidth="1"/>
    <col min="16134" max="16134" width="10.28515625" style="3" bestFit="1" customWidth="1"/>
    <col min="16135" max="16135" width="18.140625" style="3" bestFit="1" customWidth="1"/>
    <col min="16136" max="16384" width="9.140625" style="3"/>
  </cols>
  <sheetData>
    <row r="1" spans="1:8">
      <c r="A1" s="1" t="s">
        <v>0</v>
      </c>
      <c r="B1" s="263" t="s">
        <v>591</v>
      </c>
      <c r="C1" s="263"/>
      <c r="D1" s="263"/>
      <c r="E1" s="263"/>
    </row>
    <row r="2" spans="1:8" ht="13.5" thickBot="1"/>
    <row r="3" spans="1:8" ht="15">
      <c r="B3" s="69" t="s">
        <v>2521</v>
      </c>
      <c r="C3" s="282"/>
    </row>
    <row r="4" spans="1:8" ht="15">
      <c r="B4" s="70" t="s">
        <v>2517</v>
      </c>
      <c r="C4" s="283"/>
    </row>
    <row r="5" spans="1:8" ht="15">
      <c r="B5" s="71" t="s">
        <v>2381</v>
      </c>
      <c r="C5" s="283"/>
    </row>
    <row r="6" spans="1:8" ht="15">
      <c r="B6" s="71" t="s">
        <v>2518</v>
      </c>
      <c r="C6" s="283"/>
    </row>
    <row r="7" spans="1:8" ht="15.75" thickBot="1">
      <c r="B7" s="74" t="s">
        <v>2519</v>
      </c>
      <c r="C7" s="284"/>
    </row>
    <row r="9" spans="1:8">
      <c r="B9" s="3" t="s">
        <v>2</v>
      </c>
    </row>
    <row r="11" spans="1:8">
      <c r="B11" s="5" t="s">
        <v>3</v>
      </c>
      <c r="C11" s="15" t="s">
        <v>4</v>
      </c>
      <c r="D11" s="5" t="s">
        <v>65</v>
      </c>
      <c r="E11" s="5" t="s">
        <v>6</v>
      </c>
      <c r="F11" s="7" t="s">
        <v>7</v>
      </c>
      <c r="G11" s="7" t="s">
        <v>8</v>
      </c>
      <c r="H11" s="7" t="s">
        <v>9</v>
      </c>
    </row>
    <row r="12" spans="1:8">
      <c r="B12" s="8" t="s">
        <v>66</v>
      </c>
    </row>
    <row r="13" spans="1:8">
      <c r="B13" s="8" t="s">
        <v>12</v>
      </c>
    </row>
    <row r="14" spans="1:8">
      <c r="B14" s="8" t="s">
        <v>520</v>
      </c>
    </row>
    <row r="15" spans="1:8">
      <c r="B15" s="3" t="s">
        <v>592</v>
      </c>
      <c r="C15" s="14">
        <v>4.32</v>
      </c>
      <c r="D15" s="3" t="s">
        <v>104</v>
      </c>
      <c r="E15" s="3" t="s">
        <v>593</v>
      </c>
      <c r="F15" s="2">
        <v>66</v>
      </c>
      <c r="G15" s="2">
        <v>644.9</v>
      </c>
      <c r="H15" s="2">
        <v>11.77</v>
      </c>
    </row>
    <row r="16" spans="1:8">
      <c r="B16" s="3" t="s">
        <v>560</v>
      </c>
      <c r="C16" s="14">
        <v>5</v>
      </c>
      <c r="D16" s="3" t="s">
        <v>129</v>
      </c>
      <c r="E16" s="3" t="s">
        <v>136</v>
      </c>
      <c r="F16" s="2">
        <v>50</v>
      </c>
      <c r="G16" s="2">
        <v>634.78</v>
      </c>
      <c r="H16" s="2">
        <v>11.59</v>
      </c>
    </row>
    <row r="17" spans="2:8">
      <c r="B17" s="3" t="s">
        <v>477</v>
      </c>
      <c r="C17" s="14">
        <v>4.04</v>
      </c>
      <c r="D17" s="3" t="s">
        <v>104</v>
      </c>
      <c r="E17" s="3" t="s">
        <v>478</v>
      </c>
      <c r="F17" s="2">
        <v>58</v>
      </c>
      <c r="G17" s="2">
        <v>590.20000000000005</v>
      </c>
      <c r="H17" s="2">
        <v>10.77</v>
      </c>
    </row>
    <row r="18" spans="2:8">
      <c r="B18" s="3" t="s">
        <v>563</v>
      </c>
      <c r="C18" s="14">
        <v>5.18</v>
      </c>
      <c r="D18" s="3" t="s">
        <v>104</v>
      </c>
      <c r="E18" s="3" t="s">
        <v>564</v>
      </c>
      <c r="F18" s="2">
        <v>50</v>
      </c>
      <c r="G18" s="2">
        <v>514.45000000000005</v>
      </c>
      <c r="H18" s="2">
        <v>9.39</v>
      </c>
    </row>
    <row r="19" spans="2:8">
      <c r="B19" s="3" t="s">
        <v>565</v>
      </c>
      <c r="C19" s="14">
        <v>3.65</v>
      </c>
      <c r="D19" s="3" t="s">
        <v>129</v>
      </c>
      <c r="E19" s="3" t="s">
        <v>566</v>
      </c>
      <c r="F19" s="2">
        <v>50</v>
      </c>
      <c r="G19" s="2">
        <v>510</v>
      </c>
      <c r="H19" s="2">
        <v>9.31</v>
      </c>
    </row>
    <row r="20" spans="2:8">
      <c r="B20" s="3" t="s">
        <v>594</v>
      </c>
      <c r="C20" s="14">
        <v>3.8</v>
      </c>
      <c r="D20" s="3" t="s">
        <v>104</v>
      </c>
      <c r="E20" s="3" t="s">
        <v>132</v>
      </c>
      <c r="F20" s="2">
        <v>50</v>
      </c>
      <c r="G20" s="2">
        <v>508.69</v>
      </c>
      <c r="H20" s="2">
        <v>9.2799999999999994</v>
      </c>
    </row>
    <row r="21" spans="2:8">
      <c r="B21" s="3" t="s">
        <v>474</v>
      </c>
      <c r="C21" s="14">
        <v>3.75</v>
      </c>
      <c r="D21" s="3" t="s">
        <v>104</v>
      </c>
      <c r="E21" s="3" t="s">
        <v>475</v>
      </c>
      <c r="F21" s="2">
        <v>40</v>
      </c>
      <c r="G21" s="2">
        <v>406.72</v>
      </c>
      <c r="H21" s="2">
        <v>7.42</v>
      </c>
    </row>
    <row r="22" spans="2:8">
      <c r="B22" s="3" t="s">
        <v>595</v>
      </c>
      <c r="C22" s="14">
        <v>3.82</v>
      </c>
      <c r="D22" s="3" t="s">
        <v>104</v>
      </c>
      <c r="E22" s="3" t="s">
        <v>596</v>
      </c>
      <c r="F22" s="2">
        <v>33</v>
      </c>
      <c r="G22" s="2">
        <v>335.05</v>
      </c>
      <c r="H22" s="2">
        <v>6.12</v>
      </c>
    </row>
    <row r="23" spans="2:8">
      <c r="B23" s="3" t="s">
        <v>597</v>
      </c>
      <c r="C23" s="14">
        <v>4.0999999999999996</v>
      </c>
      <c r="D23" s="3" t="s">
        <v>104</v>
      </c>
      <c r="E23" s="3" t="s">
        <v>121</v>
      </c>
      <c r="F23" s="2">
        <v>32</v>
      </c>
      <c r="G23" s="2">
        <v>325.94</v>
      </c>
      <c r="H23" s="2">
        <v>5.95</v>
      </c>
    </row>
    <row r="24" spans="2:8">
      <c r="B24" s="3" t="s">
        <v>598</v>
      </c>
      <c r="C24" s="14">
        <v>3.68</v>
      </c>
      <c r="D24" s="3" t="s">
        <v>104</v>
      </c>
      <c r="E24" s="3" t="s">
        <v>599</v>
      </c>
      <c r="F24" s="2">
        <v>26</v>
      </c>
      <c r="G24" s="2">
        <v>266.3</v>
      </c>
      <c r="H24" s="2">
        <v>4.8600000000000003</v>
      </c>
    </row>
    <row r="25" spans="2:8">
      <c r="B25" s="3" t="s">
        <v>600</v>
      </c>
      <c r="C25" s="14">
        <v>4.1399999999999997</v>
      </c>
      <c r="D25" s="3" t="s">
        <v>104</v>
      </c>
      <c r="E25" s="3" t="s">
        <v>601</v>
      </c>
      <c r="F25" s="2">
        <v>19</v>
      </c>
      <c r="G25" s="2">
        <v>194.57</v>
      </c>
      <c r="H25" s="2">
        <v>3.55</v>
      </c>
    </row>
    <row r="26" spans="2:8">
      <c r="B26" s="3" t="s">
        <v>580</v>
      </c>
      <c r="C26" s="14">
        <v>4.09</v>
      </c>
      <c r="D26" s="3" t="s">
        <v>104</v>
      </c>
      <c r="E26" s="3" t="s">
        <v>581</v>
      </c>
      <c r="F26" s="2">
        <v>2</v>
      </c>
      <c r="G26" s="2">
        <v>20.45</v>
      </c>
      <c r="H26" s="2">
        <v>0.37</v>
      </c>
    </row>
    <row r="27" spans="2:8">
      <c r="B27" s="8" t="s">
        <v>548</v>
      </c>
      <c r="C27" s="16"/>
      <c r="D27" s="8"/>
      <c r="E27" s="8"/>
      <c r="F27" s="10"/>
      <c r="G27" s="10">
        <f>SUM(G11:G26)</f>
        <v>4952.0499999999993</v>
      </c>
      <c r="H27" s="10">
        <f>SUM(H11:H26)</f>
        <v>90.38000000000001</v>
      </c>
    </row>
    <row r="28" spans="2:8">
      <c r="B28" s="8" t="s">
        <v>549</v>
      </c>
      <c r="C28" s="16"/>
      <c r="D28" s="8"/>
      <c r="E28" s="8"/>
      <c r="F28" s="10"/>
      <c r="G28" s="10">
        <v>270.70999999999998</v>
      </c>
      <c r="H28" s="10">
        <v>4.9400000000000004</v>
      </c>
    </row>
    <row r="29" spans="2:8">
      <c r="B29" s="8" t="s">
        <v>153</v>
      </c>
      <c r="C29" s="16"/>
      <c r="D29" s="8"/>
      <c r="E29" s="8"/>
      <c r="F29" s="10"/>
      <c r="G29" s="10">
        <v>5222.76</v>
      </c>
      <c r="H29" s="10">
        <v>95.33</v>
      </c>
    </row>
    <row r="30" spans="2:8">
      <c r="B30" s="8" t="s">
        <v>405</v>
      </c>
      <c r="C30" s="16"/>
      <c r="D30" s="8"/>
      <c r="E30" s="8"/>
      <c r="F30" s="10"/>
      <c r="G30" s="10">
        <v>255.97832729999942</v>
      </c>
      <c r="H30" s="10">
        <v>4.6700000000000017</v>
      </c>
    </row>
    <row r="31" spans="2:8">
      <c r="B31" s="8" t="s">
        <v>155</v>
      </c>
      <c r="C31" s="16"/>
      <c r="D31" s="8"/>
      <c r="E31" s="8"/>
      <c r="F31" s="10"/>
      <c r="G31" s="10">
        <v>5478.7383272999996</v>
      </c>
      <c r="H31" s="10">
        <v>100</v>
      </c>
    </row>
    <row r="32" spans="2:8">
      <c r="B32" s="3" t="s">
        <v>156</v>
      </c>
    </row>
    <row r="33" spans="2:3">
      <c r="B33" s="3" t="s">
        <v>157</v>
      </c>
    </row>
    <row r="34" spans="2:3">
      <c r="B34" s="8"/>
    </row>
    <row r="35" spans="2:3" ht="25.5">
      <c r="B35" s="11" t="s">
        <v>158</v>
      </c>
      <c r="C35" s="14" t="s">
        <v>159</v>
      </c>
    </row>
    <row r="36" spans="2:3">
      <c r="B36" s="8"/>
    </row>
    <row r="37" spans="2:3">
      <c r="B37" s="8" t="s">
        <v>160</v>
      </c>
    </row>
    <row r="38" spans="2:3">
      <c r="B38" s="8" t="s">
        <v>162</v>
      </c>
    </row>
    <row r="39" spans="2:3">
      <c r="B39" s="8" t="s">
        <v>602</v>
      </c>
      <c r="C39" s="16"/>
    </row>
    <row r="40" spans="2:3">
      <c r="B40" s="8" t="s">
        <v>603</v>
      </c>
      <c r="C40" s="16"/>
    </row>
    <row r="41" spans="2:3">
      <c r="B41" s="8" t="s">
        <v>604</v>
      </c>
      <c r="C41" s="16"/>
    </row>
    <row r="42" spans="2:3">
      <c r="B42" s="8" t="s">
        <v>605</v>
      </c>
      <c r="C42" s="16"/>
    </row>
    <row r="43" spans="2:3">
      <c r="B43" s="8" t="s">
        <v>606</v>
      </c>
      <c r="C43" s="16"/>
    </row>
    <row r="44" spans="2:3">
      <c r="B44" s="8" t="s">
        <v>607</v>
      </c>
      <c r="C44" s="16"/>
    </row>
    <row r="45" spans="2:3">
      <c r="B45" s="8" t="s">
        <v>608</v>
      </c>
      <c r="C45" s="16"/>
    </row>
    <row r="46" spans="2:3">
      <c r="B46" s="8" t="s">
        <v>609</v>
      </c>
      <c r="C46" s="16"/>
    </row>
    <row r="47" spans="2:3">
      <c r="B47" s="8" t="s">
        <v>175</v>
      </c>
      <c r="C47" s="16"/>
    </row>
    <row r="48" spans="2:3">
      <c r="B48" s="17" t="s">
        <v>610</v>
      </c>
    </row>
  </sheetData>
  <mergeCells count="2">
    <mergeCell ref="B1:E1"/>
    <mergeCell ref="C3:C7"/>
  </mergeCells>
  <hyperlinks>
    <hyperlink ref="A1" location="Index!A1" display="Index" xr:uid="{1DCB082C-176B-499C-BF31-65FBD4642B51}"/>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2392C-3B4C-4062-81FB-57C17414BC33}">
  <dimension ref="A1:H53"/>
  <sheetViews>
    <sheetView workbookViewId="0">
      <selection activeCell="B1" sqref="B1:E1"/>
    </sheetView>
  </sheetViews>
  <sheetFormatPr defaultRowHeight="12.75"/>
  <cols>
    <col min="1" max="1" width="5.42578125" style="3" bestFit="1" customWidth="1"/>
    <col min="2" max="2" width="72.28515625" style="3" bestFit="1" customWidth="1"/>
    <col min="3" max="3" width="21.140625" style="14" customWidth="1"/>
    <col min="4" max="4" width="11.7109375" style="3" bestFit="1" customWidth="1"/>
    <col min="5" max="5" width="14.140625" style="3" bestFit="1" customWidth="1"/>
    <col min="6" max="6" width="10.28515625" style="2" bestFit="1" customWidth="1"/>
    <col min="7" max="7" width="18.140625" style="2" bestFit="1" customWidth="1"/>
    <col min="8" max="8" width="9.140625" style="2"/>
    <col min="9" max="256" width="9.140625" style="3"/>
    <col min="257" max="257" width="5.42578125" style="3" bestFit="1" customWidth="1"/>
    <col min="258" max="258" width="72.28515625" style="3" bestFit="1" customWidth="1"/>
    <col min="259" max="259" width="13.140625" style="3" bestFit="1" customWidth="1"/>
    <col min="260" max="260" width="11.7109375" style="3" bestFit="1" customWidth="1"/>
    <col min="261" max="261" width="14.140625" style="3" bestFit="1" customWidth="1"/>
    <col min="262" max="262" width="10.28515625" style="3" bestFit="1" customWidth="1"/>
    <col min="263" max="263" width="18.140625" style="3" bestFit="1" customWidth="1"/>
    <col min="264" max="512" width="9.140625" style="3"/>
    <col min="513" max="513" width="5.42578125" style="3" bestFit="1" customWidth="1"/>
    <col min="514" max="514" width="72.28515625" style="3" bestFit="1" customWidth="1"/>
    <col min="515" max="515" width="13.140625" style="3" bestFit="1" customWidth="1"/>
    <col min="516" max="516" width="11.7109375" style="3" bestFit="1" customWidth="1"/>
    <col min="517" max="517" width="14.140625" style="3" bestFit="1" customWidth="1"/>
    <col min="518" max="518" width="10.28515625" style="3" bestFit="1" customWidth="1"/>
    <col min="519" max="519" width="18.140625" style="3" bestFit="1" customWidth="1"/>
    <col min="520" max="768" width="9.140625" style="3"/>
    <col min="769" max="769" width="5.42578125" style="3" bestFit="1" customWidth="1"/>
    <col min="770" max="770" width="72.28515625" style="3" bestFit="1" customWidth="1"/>
    <col min="771" max="771" width="13.140625" style="3" bestFit="1" customWidth="1"/>
    <col min="772" max="772" width="11.7109375" style="3" bestFit="1" customWidth="1"/>
    <col min="773" max="773" width="14.140625" style="3" bestFit="1" customWidth="1"/>
    <col min="774" max="774" width="10.28515625" style="3" bestFit="1" customWidth="1"/>
    <col min="775" max="775" width="18.140625" style="3" bestFit="1" customWidth="1"/>
    <col min="776" max="1024" width="9.140625" style="3"/>
    <col min="1025" max="1025" width="5.42578125" style="3" bestFit="1" customWidth="1"/>
    <col min="1026" max="1026" width="72.28515625" style="3" bestFit="1" customWidth="1"/>
    <col min="1027" max="1027" width="13.140625" style="3" bestFit="1" customWidth="1"/>
    <col min="1028" max="1028" width="11.7109375" style="3" bestFit="1" customWidth="1"/>
    <col min="1029" max="1029" width="14.140625" style="3" bestFit="1" customWidth="1"/>
    <col min="1030" max="1030" width="10.28515625" style="3" bestFit="1" customWidth="1"/>
    <col min="1031" max="1031" width="18.140625" style="3" bestFit="1" customWidth="1"/>
    <col min="1032" max="1280" width="9.140625" style="3"/>
    <col min="1281" max="1281" width="5.42578125" style="3" bestFit="1" customWidth="1"/>
    <col min="1282" max="1282" width="72.28515625" style="3" bestFit="1" customWidth="1"/>
    <col min="1283" max="1283" width="13.140625" style="3" bestFit="1" customWidth="1"/>
    <col min="1284" max="1284" width="11.7109375" style="3" bestFit="1" customWidth="1"/>
    <col min="1285" max="1285" width="14.140625" style="3" bestFit="1" customWidth="1"/>
    <col min="1286" max="1286" width="10.28515625" style="3" bestFit="1" customWidth="1"/>
    <col min="1287" max="1287" width="18.140625" style="3" bestFit="1" customWidth="1"/>
    <col min="1288" max="1536" width="9.140625" style="3"/>
    <col min="1537" max="1537" width="5.42578125" style="3" bestFit="1" customWidth="1"/>
    <col min="1538" max="1538" width="72.28515625" style="3" bestFit="1" customWidth="1"/>
    <col min="1539" max="1539" width="13.140625" style="3" bestFit="1" customWidth="1"/>
    <col min="1540" max="1540" width="11.7109375" style="3" bestFit="1" customWidth="1"/>
    <col min="1541" max="1541" width="14.140625" style="3" bestFit="1" customWidth="1"/>
    <col min="1542" max="1542" width="10.28515625" style="3" bestFit="1" customWidth="1"/>
    <col min="1543" max="1543" width="18.140625" style="3" bestFit="1" customWidth="1"/>
    <col min="1544" max="1792" width="9.140625" style="3"/>
    <col min="1793" max="1793" width="5.42578125" style="3" bestFit="1" customWidth="1"/>
    <col min="1794" max="1794" width="72.28515625" style="3" bestFit="1" customWidth="1"/>
    <col min="1795" max="1795" width="13.140625" style="3" bestFit="1" customWidth="1"/>
    <col min="1796" max="1796" width="11.7109375" style="3" bestFit="1" customWidth="1"/>
    <col min="1797" max="1797" width="14.140625" style="3" bestFit="1" customWidth="1"/>
    <col min="1798" max="1798" width="10.28515625" style="3" bestFit="1" customWidth="1"/>
    <col min="1799" max="1799" width="18.140625" style="3" bestFit="1" customWidth="1"/>
    <col min="1800" max="2048" width="9.140625" style="3"/>
    <col min="2049" max="2049" width="5.42578125" style="3" bestFit="1" customWidth="1"/>
    <col min="2050" max="2050" width="72.28515625" style="3" bestFit="1" customWidth="1"/>
    <col min="2051" max="2051" width="13.140625" style="3" bestFit="1" customWidth="1"/>
    <col min="2052" max="2052" width="11.7109375" style="3" bestFit="1" customWidth="1"/>
    <col min="2053" max="2053" width="14.140625" style="3" bestFit="1" customWidth="1"/>
    <col min="2054" max="2054" width="10.28515625" style="3" bestFit="1" customWidth="1"/>
    <col min="2055" max="2055" width="18.140625" style="3" bestFit="1" customWidth="1"/>
    <col min="2056" max="2304" width="9.140625" style="3"/>
    <col min="2305" max="2305" width="5.42578125" style="3" bestFit="1" customWidth="1"/>
    <col min="2306" max="2306" width="72.28515625" style="3" bestFit="1" customWidth="1"/>
    <col min="2307" max="2307" width="13.140625" style="3" bestFit="1" customWidth="1"/>
    <col min="2308" max="2308" width="11.7109375" style="3" bestFit="1" customWidth="1"/>
    <col min="2309" max="2309" width="14.140625" style="3" bestFit="1" customWidth="1"/>
    <col min="2310" max="2310" width="10.28515625" style="3" bestFit="1" customWidth="1"/>
    <col min="2311" max="2311" width="18.140625" style="3" bestFit="1" customWidth="1"/>
    <col min="2312" max="2560" width="9.140625" style="3"/>
    <col min="2561" max="2561" width="5.42578125" style="3" bestFit="1" customWidth="1"/>
    <col min="2562" max="2562" width="72.28515625" style="3" bestFit="1" customWidth="1"/>
    <col min="2563" max="2563" width="13.140625" style="3" bestFit="1" customWidth="1"/>
    <col min="2564" max="2564" width="11.7109375" style="3" bestFit="1" customWidth="1"/>
    <col min="2565" max="2565" width="14.140625" style="3" bestFit="1" customWidth="1"/>
    <col min="2566" max="2566" width="10.28515625" style="3" bestFit="1" customWidth="1"/>
    <col min="2567" max="2567" width="18.140625" style="3" bestFit="1" customWidth="1"/>
    <col min="2568" max="2816" width="9.140625" style="3"/>
    <col min="2817" max="2817" width="5.42578125" style="3" bestFit="1" customWidth="1"/>
    <col min="2818" max="2818" width="72.28515625" style="3" bestFit="1" customWidth="1"/>
    <col min="2819" max="2819" width="13.140625" style="3" bestFit="1" customWidth="1"/>
    <col min="2820" max="2820" width="11.7109375" style="3" bestFit="1" customWidth="1"/>
    <col min="2821" max="2821" width="14.140625" style="3" bestFit="1" customWidth="1"/>
    <col min="2822" max="2822" width="10.28515625" style="3" bestFit="1" customWidth="1"/>
    <col min="2823" max="2823" width="18.140625" style="3" bestFit="1" customWidth="1"/>
    <col min="2824" max="3072" width="9.140625" style="3"/>
    <col min="3073" max="3073" width="5.42578125" style="3" bestFit="1" customWidth="1"/>
    <col min="3074" max="3074" width="72.28515625" style="3" bestFit="1" customWidth="1"/>
    <col min="3075" max="3075" width="13.140625" style="3" bestFit="1" customWidth="1"/>
    <col min="3076" max="3076" width="11.7109375" style="3" bestFit="1" customWidth="1"/>
    <col min="3077" max="3077" width="14.140625" style="3" bestFit="1" customWidth="1"/>
    <col min="3078" max="3078" width="10.28515625" style="3" bestFit="1" customWidth="1"/>
    <col min="3079" max="3079" width="18.140625" style="3" bestFit="1" customWidth="1"/>
    <col min="3080" max="3328" width="9.140625" style="3"/>
    <col min="3329" max="3329" width="5.42578125" style="3" bestFit="1" customWidth="1"/>
    <col min="3330" max="3330" width="72.28515625" style="3" bestFit="1" customWidth="1"/>
    <col min="3331" max="3331" width="13.140625" style="3" bestFit="1" customWidth="1"/>
    <col min="3332" max="3332" width="11.7109375" style="3" bestFit="1" customWidth="1"/>
    <col min="3333" max="3333" width="14.140625" style="3" bestFit="1" customWidth="1"/>
    <col min="3334" max="3334" width="10.28515625" style="3" bestFit="1" customWidth="1"/>
    <col min="3335" max="3335" width="18.140625" style="3" bestFit="1" customWidth="1"/>
    <col min="3336" max="3584" width="9.140625" style="3"/>
    <col min="3585" max="3585" width="5.42578125" style="3" bestFit="1" customWidth="1"/>
    <col min="3586" max="3586" width="72.28515625" style="3" bestFit="1" customWidth="1"/>
    <col min="3587" max="3587" width="13.140625" style="3" bestFit="1" customWidth="1"/>
    <col min="3588" max="3588" width="11.7109375" style="3" bestFit="1" customWidth="1"/>
    <col min="3589" max="3589" width="14.140625" style="3" bestFit="1" customWidth="1"/>
    <col min="3590" max="3590" width="10.28515625" style="3" bestFit="1" customWidth="1"/>
    <col min="3591" max="3591" width="18.140625" style="3" bestFit="1" customWidth="1"/>
    <col min="3592" max="3840" width="9.140625" style="3"/>
    <col min="3841" max="3841" width="5.42578125" style="3" bestFit="1" customWidth="1"/>
    <col min="3842" max="3842" width="72.28515625" style="3" bestFit="1" customWidth="1"/>
    <col min="3843" max="3843" width="13.140625" style="3" bestFit="1" customWidth="1"/>
    <col min="3844" max="3844" width="11.7109375" style="3" bestFit="1" customWidth="1"/>
    <col min="3845" max="3845" width="14.140625" style="3" bestFit="1" customWidth="1"/>
    <col min="3846" max="3846" width="10.28515625" style="3" bestFit="1" customWidth="1"/>
    <col min="3847" max="3847" width="18.140625" style="3" bestFit="1" customWidth="1"/>
    <col min="3848" max="4096" width="9.140625" style="3"/>
    <col min="4097" max="4097" width="5.42578125" style="3" bestFit="1" customWidth="1"/>
    <col min="4098" max="4098" width="72.28515625" style="3" bestFit="1" customWidth="1"/>
    <col min="4099" max="4099" width="13.140625" style="3" bestFit="1" customWidth="1"/>
    <col min="4100" max="4100" width="11.7109375" style="3" bestFit="1" customWidth="1"/>
    <col min="4101" max="4101" width="14.140625" style="3" bestFit="1" customWidth="1"/>
    <col min="4102" max="4102" width="10.28515625" style="3" bestFit="1" customWidth="1"/>
    <col min="4103" max="4103" width="18.140625" style="3" bestFit="1" customWidth="1"/>
    <col min="4104" max="4352" width="9.140625" style="3"/>
    <col min="4353" max="4353" width="5.42578125" style="3" bestFit="1" customWidth="1"/>
    <col min="4354" max="4354" width="72.28515625" style="3" bestFit="1" customWidth="1"/>
    <col min="4355" max="4355" width="13.140625" style="3" bestFit="1" customWidth="1"/>
    <col min="4356" max="4356" width="11.7109375" style="3" bestFit="1" customWidth="1"/>
    <col min="4357" max="4357" width="14.140625" style="3" bestFit="1" customWidth="1"/>
    <col min="4358" max="4358" width="10.28515625" style="3" bestFit="1" customWidth="1"/>
    <col min="4359" max="4359" width="18.140625" style="3" bestFit="1" customWidth="1"/>
    <col min="4360" max="4608" width="9.140625" style="3"/>
    <col min="4609" max="4609" width="5.42578125" style="3" bestFit="1" customWidth="1"/>
    <col min="4610" max="4610" width="72.28515625" style="3" bestFit="1" customWidth="1"/>
    <col min="4611" max="4611" width="13.140625" style="3" bestFit="1" customWidth="1"/>
    <col min="4612" max="4612" width="11.7109375" style="3" bestFit="1" customWidth="1"/>
    <col min="4613" max="4613" width="14.140625" style="3" bestFit="1" customWidth="1"/>
    <col min="4614" max="4614" width="10.28515625" style="3" bestFit="1" customWidth="1"/>
    <col min="4615" max="4615" width="18.140625" style="3" bestFit="1" customWidth="1"/>
    <col min="4616" max="4864" width="9.140625" style="3"/>
    <col min="4865" max="4865" width="5.42578125" style="3" bestFit="1" customWidth="1"/>
    <col min="4866" max="4866" width="72.28515625" style="3" bestFit="1" customWidth="1"/>
    <col min="4867" max="4867" width="13.140625" style="3" bestFit="1" customWidth="1"/>
    <col min="4868" max="4868" width="11.7109375" style="3" bestFit="1" customWidth="1"/>
    <col min="4869" max="4869" width="14.140625" style="3" bestFit="1" customWidth="1"/>
    <col min="4870" max="4870" width="10.28515625" style="3" bestFit="1" customWidth="1"/>
    <col min="4871" max="4871" width="18.140625" style="3" bestFit="1" customWidth="1"/>
    <col min="4872" max="5120" width="9.140625" style="3"/>
    <col min="5121" max="5121" width="5.42578125" style="3" bestFit="1" customWidth="1"/>
    <col min="5122" max="5122" width="72.28515625" style="3" bestFit="1" customWidth="1"/>
    <col min="5123" max="5123" width="13.140625" style="3" bestFit="1" customWidth="1"/>
    <col min="5124" max="5124" width="11.7109375" style="3" bestFit="1" customWidth="1"/>
    <col min="5125" max="5125" width="14.140625" style="3" bestFit="1" customWidth="1"/>
    <col min="5126" max="5126" width="10.28515625" style="3" bestFit="1" customWidth="1"/>
    <col min="5127" max="5127" width="18.140625" style="3" bestFit="1" customWidth="1"/>
    <col min="5128" max="5376" width="9.140625" style="3"/>
    <col min="5377" max="5377" width="5.42578125" style="3" bestFit="1" customWidth="1"/>
    <col min="5378" max="5378" width="72.28515625" style="3" bestFit="1" customWidth="1"/>
    <col min="5379" max="5379" width="13.140625" style="3" bestFit="1" customWidth="1"/>
    <col min="5380" max="5380" width="11.7109375" style="3" bestFit="1" customWidth="1"/>
    <col min="5381" max="5381" width="14.140625" style="3" bestFit="1" customWidth="1"/>
    <col min="5382" max="5382" width="10.28515625" style="3" bestFit="1" customWidth="1"/>
    <col min="5383" max="5383" width="18.140625" style="3" bestFit="1" customWidth="1"/>
    <col min="5384" max="5632" width="9.140625" style="3"/>
    <col min="5633" max="5633" width="5.42578125" style="3" bestFit="1" customWidth="1"/>
    <col min="5634" max="5634" width="72.28515625" style="3" bestFit="1" customWidth="1"/>
    <col min="5635" max="5635" width="13.140625" style="3" bestFit="1" customWidth="1"/>
    <col min="5636" max="5636" width="11.7109375" style="3" bestFit="1" customWidth="1"/>
    <col min="5637" max="5637" width="14.140625" style="3" bestFit="1" customWidth="1"/>
    <col min="5638" max="5638" width="10.28515625" style="3" bestFit="1" customWidth="1"/>
    <col min="5639" max="5639" width="18.140625" style="3" bestFit="1" customWidth="1"/>
    <col min="5640" max="5888" width="9.140625" style="3"/>
    <col min="5889" max="5889" width="5.42578125" style="3" bestFit="1" customWidth="1"/>
    <col min="5890" max="5890" width="72.28515625" style="3" bestFit="1" customWidth="1"/>
    <col min="5891" max="5891" width="13.140625" style="3" bestFit="1" customWidth="1"/>
    <col min="5892" max="5892" width="11.7109375" style="3" bestFit="1" customWidth="1"/>
    <col min="5893" max="5893" width="14.140625" style="3" bestFit="1" customWidth="1"/>
    <col min="5894" max="5894" width="10.28515625" style="3" bestFit="1" customWidth="1"/>
    <col min="5895" max="5895" width="18.140625" style="3" bestFit="1" customWidth="1"/>
    <col min="5896" max="6144" width="9.140625" style="3"/>
    <col min="6145" max="6145" width="5.42578125" style="3" bestFit="1" customWidth="1"/>
    <col min="6146" max="6146" width="72.28515625" style="3" bestFit="1" customWidth="1"/>
    <col min="6147" max="6147" width="13.140625" style="3" bestFit="1" customWidth="1"/>
    <col min="6148" max="6148" width="11.7109375" style="3" bestFit="1" customWidth="1"/>
    <col min="6149" max="6149" width="14.140625" style="3" bestFit="1" customWidth="1"/>
    <col min="6150" max="6150" width="10.28515625" style="3" bestFit="1" customWidth="1"/>
    <col min="6151" max="6151" width="18.140625" style="3" bestFit="1" customWidth="1"/>
    <col min="6152" max="6400" width="9.140625" style="3"/>
    <col min="6401" max="6401" width="5.42578125" style="3" bestFit="1" customWidth="1"/>
    <col min="6402" max="6402" width="72.28515625" style="3" bestFit="1" customWidth="1"/>
    <col min="6403" max="6403" width="13.140625" style="3" bestFit="1" customWidth="1"/>
    <col min="6404" max="6404" width="11.7109375" style="3" bestFit="1" customWidth="1"/>
    <col min="6405" max="6405" width="14.140625" style="3" bestFit="1" customWidth="1"/>
    <col min="6406" max="6406" width="10.28515625" style="3" bestFit="1" customWidth="1"/>
    <col min="6407" max="6407" width="18.140625" style="3" bestFit="1" customWidth="1"/>
    <col min="6408" max="6656" width="9.140625" style="3"/>
    <col min="6657" max="6657" width="5.42578125" style="3" bestFit="1" customWidth="1"/>
    <col min="6658" max="6658" width="72.28515625" style="3" bestFit="1" customWidth="1"/>
    <col min="6659" max="6659" width="13.140625" style="3" bestFit="1" customWidth="1"/>
    <col min="6660" max="6660" width="11.7109375" style="3" bestFit="1" customWidth="1"/>
    <col min="6661" max="6661" width="14.140625" style="3" bestFit="1" customWidth="1"/>
    <col min="6662" max="6662" width="10.28515625" style="3" bestFit="1" customWidth="1"/>
    <col min="6663" max="6663" width="18.140625" style="3" bestFit="1" customWidth="1"/>
    <col min="6664" max="6912" width="9.140625" style="3"/>
    <col min="6913" max="6913" width="5.42578125" style="3" bestFit="1" customWidth="1"/>
    <col min="6914" max="6914" width="72.28515625" style="3" bestFit="1" customWidth="1"/>
    <col min="6915" max="6915" width="13.140625" style="3" bestFit="1" customWidth="1"/>
    <col min="6916" max="6916" width="11.7109375" style="3" bestFit="1" customWidth="1"/>
    <col min="6917" max="6917" width="14.140625" style="3" bestFit="1" customWidth="1"/>
    <col min="6918" max="6918" width="10.28515625" style="3" bestFit="1" customWidth="1"/>
    <col min="6919" max="6919" width="18.140625" style="3" bestFit="1" customWidth="1"/>
    <col min="6920" max="7168" width="9.140625" style="3"/>
    <col min="7169" max="7169" width="5.42578125" style="3" bestFit="1" customWidth="1"/>
    <col min="7170" max="7170" width="72.28515625" style="3" bestFit="1" customWidth="1"/>
    <col min="7171" max="7171" width="13.140625" style="3" bestFit="1" customWidth="1"/>
    <col min="7172" max="7172" width="11.7109375" style="3" bestFit="1" customWidth="1"/>
    <col min="7173" max="7173" width="14.140625" style="3" bestFit="1" customWidth="1"/>
    <col min="7174" max="7174" width="10.28515625" style="3" bestFit="1" customWidth="1"/>
    <col min="7175" max="7175" width="18.140625" style="3" bestFit="1" customWidth="1"/>
    <col min="7176" max="7424" width="9.140625" style="3"/>
    <col min="7425" max="7425" width="5.42578125" style="3" bestFit="1" customWidth="1"/>
    <col min="7426" max="7426" width="72.28515625" style="3" bestFit="1" customWidth="1"/>
    <col min="7427" max="7427" width="13.140625" style="3" bestFit="1" customWidth="1"/>
    <col min="7428" max="7428" width="11.7109375" style="3" bestFit="1" customWidth="1"/>
    <col min="7429" max="7429" width="14.140625" style="3" bestFit="1" customWidth="1"/>
    <col min="7430" max="7430" width="10.28515625" style="3" bestFit="1" customWidth="1"/>
    <col min="7431" max="7431" width="18.140625" style="3" bestFit="1" customWidth="1"/>
    <col min="7432" max="7680" width="9.140625" style="3"/>
    <col min="7681" max="7681" width="5.42578125" style="3" bestFit="1" customWidth="1"/>
    <col min="7682" max="7682" width="72.28515625" style="3" bestFit="1" customWidth="1"/>
    <col min="7683" max="7683" width="13.140625" style="3" bestFit="1" customWidth="1"/>
    <col min="7684" max="7684" width="11.7109375" style="3" bestFit="1" customWidth="1"/>
    <col min="7685" max="7685" width="14.140625" style="3" bestFit="1" customWidth="1"/>
    <col min="7686" max="7686" width="10.28515625" style="3" bestFit="1" customWidth="1"/>
    <col min="7687" max="7687" width="18.140625" style="3" bestFit="1" customWidth="1"/>
    <col min="7688" max="7936" width="9.140625" style="3"/>
    <col min="7937" max="7937" width="5.42578125" style="3" bestFit="1" customWidth="1"/>
    <col min="7938" max="7938" width="72.28515625" style="3" bestFit="1" customWidth="1"/>
    <col min="7939" max="7939" width="13.140625" style="3" bestFit="1" customWidth="1"/>
    <col min="7940" max="7940" width="11.7109375" style="3" bestFit="1" customWidth="1"/>
    <col min="7941" max="7941" width="14.140625" style="3" bestFit="1" customWidth="1"/>
    <col min="7942" max="7942" width="10.28515625" style="3" bestFit="1" customWidth="1"/>
    <col min="7943" max="7943" width="18.140625" style="3" bestFit="1" customWidth="1"/>
    <col min="7944" max="8192" width="9.140625" style="3"/>
    <col min="8193" max="8193" width="5.42578125" style="3" bestFit="1" customWidth="1"/>
    <col min="8194" max="8194" width="72.28515625" style="3" bestFit="1" customWidth="1"/>
    <col min="8195" max="8195" width="13.140625" style="3" bestFit="1" customWidth="1"/>
    <col min="8196" max="8196" width="11.7109375" style="3" bestFit="1" customWidth="1"/>
    <col min="8197" max="8197" width="14.140625" style="3" bestFit="1" customWidth="1"/>
    <col min="8198" max="8198" width="10.28515625" style="3" bestFit="1" customWidth="1"/>
    <col min="8199" max="8199" width="18.140625" style="3" bestFit="1" customWidth="1"/>
    <col min="8200" max="8448" width="9.140625" style="3"/>
    <col min="8449" max="8449" width="5.42578125" style="3" bestFit="1" customWidth="1"/>
    <col min="8450" max="8450" width="72.28515625" style="3" bestFit="1" customWidth="1"/>
    <col min="8451" max="8451" width="13.140625" style="3" bestFit="1" customWidth="1"/>
    <col min="8452" max="8452" width="11.7109375" style="3" bestFit="1" customWidth="1"/>
    <col min="8453" max="8453" width="14.140625" style="3" bestFit="1" customWidth="1"/>
    <col min="8454" max="8454" width="10.28515625" style="3" bestFit="1" customWidth="1"/>
    <col min="8455" max="8455" width="18.140625" style="3" bestFit="1" customWidth="1"/>
    <col min="8456" max="8704" width="9.140625" style="3"/>
    <col min="8705" max="8705" width="5.42578125" style="3" bestFit="1" customWidth="1"/>
    <col min="8706" max="8706" width="72.28515625" style="3" bestFit="1" customWidth="1"/>
    <col min="8707" max="8707" width="13.140625" style="3" bestFit="1" customWidth="1"/>
    <col min="8708" max="8708" width="11.7109375" style="3" bestFit="1" customWidth="1"/>
    <col min="8709" max="8709" width="14.140625" style="3" bestFit="1" customWidth="1"/>
    <col min="8710" max="8710" width="10.28515625" style="3" bestFit="1" customWidth="1"/>
    <col min="8711" max="8711" width="18.140625" style="3" bestFit="1" customWidth="1"/>
    <col min="8712" max="8960" width="9.140625" style="3"/>
    <col min="8961" max="8961" width="5.42578125" style="3" bestFit="1" customWidth="1"/>
    <col min="8962" max="8962" width="72.28515625" style="3" bestFit="1" customWidth="1"/>
    <col min="8963" max="8963" width="13.140625" style="3" bestFit="1" customWidth="1"/>
    <col min="8964" max="8964" width="11.7109375" style="3" bestFit="1" customWidth="1"/>
    <col min="8965" max="8965" width="14.140625" style="3" bestFit="1" customWidth="1"/>
    <col min="8966" max="8966" width="10.28515625" style="3" bestFit="1" customWidth="1"/>
    <col min="8967" max="8967" width="18.140625" style="3" bestFit="1" customWidth="1"/>
    <col min="8968" max="9216" width="9.140625" style="3"/>
    <col min="9217" max="9217" width="5.42578125" style="3" bestFit="1" customWidth="1"/>
    <col min="9218" max="9218" width="72.28515625" style="3" bestFit="1" customWidth="1"/>
    <col min="9219" max="9219" width="13.140625" style="3" bestFit="1" customWidth="1"/>
    <col min="9220" max="9220" width="11.7109375" style="3" bestFit="1" customWidth="1"/>
    <col min="9221" max="9221" width="14.140625" style="3" bestFit="1" customWidth="1"/>
    <col min="9222" max="9222" width="10.28515625" style="3" bestFit="1" customWidth="1"/>
    <col min="9223" max="9223" width="18.140625" style="3" bestFit="1" customWidth="1"/>
    <col min="9224" max="9472" width="9.140625" style="3"/>
    <col min="9473" max="9473" width="5.42578125" style="3" bestFit="1" customWidth="1"/>
    <col min="9474" max="9474" width="72.28515625" style="3" bestFit="1" customWidth="1"/>
    <col min="9475" max="9475" width="13.140625" style="3" bestFit="1" customWidth="1"/>
    <col min="9476" max="9476" width="11.7109375" style="3" bestFit="1" customWidth="1"/>
    <col min="9477" max="9477" width="14.140625" style="3" bestFit="1" customWidth="1"/>
    <col min="9478" max="9478" width="10.28515625" style="3" bestFit="1" customWidth="1"/>
    <col min="9479" max="9479" width="18.140625" style="3" bestFit="1" customWidth="1"/>
    <col min="9480" max="9728" width="9.140625" style="3"/>
    <col min="9729" max="9729" width="5.42578125" style="3" bestFit="1" customWidth="1"/>
    <col min="9730" max="9730" width="72.28515625" style="3" bestFit="1" customWidth="1"/>
    <col min="9731" max="9731" width="13.140625" style="3" bestFit="1" customWidth="1"/>
    <col min="9732" max="9732" width="11.7109375" style="3" bestFit="1" customWidth="1"/>
    <col min="9733" max="9733" width="14.140625" style="3" bestFit="1" customWidth="1"/>
    <col min="9734" max="9734" width="10.28515625" style="3" bestFit="1" customWidth="1"/>
    <col min="9735" max="9735" width="18.140625" style="3" bestFit="1" customWidth="1"/>
    <col min="9736" max="9984" width="9.140625" style="3"/>
    <col min="9985" max="9985" width="5.42578125" style="3" bestFit="1" customWidth="1"/>
    <col min="9986" max="9986" width="72.28515625" style="3" bestFit="1" customWidth="1"/>
    <col min="9987" max="9987" width="13.140625" style="3" bestFit="1" customWidth="1"/>
    <col min="9988" max="9988" width="11.7109375" style="3" bestFit="1" customWidth="1"/>
    <col min="9989" max="9989" width="14.140625" style="3" bestFit="1" customWidth="1"/>
    <col min="9990" max="9990" width="10.28515625" style="3" bestFit="1" customWidth="1"/>
    <col min="9991" max="9991" width="18.140625" style="3" bestFit="1" customWidth="1"/>
    <col min="9992" max="10240" width="9.140625" style="3"/>
    <col min="10241" max="10241" width="5.42578125" style="3" bestFit="1" customWidth="1"/>
    <col min="10242" max="10242" width="72.28515625" style="3" bestFit="1" customWidth="1"/>
    <col min="10243" max="10243" width="13.140625" style="3" bestFit="1" customWidth="1"/>
    <col min="10244" max="10244" width="11.7109375" style="3" bestFit="1" customWidth="1"/>
    <col min="10245" max="10245" width="14.140625" style="3" bestFit="1" customWidth="1"/>
    <col min="10246" max="10246" width="10.28515625" style="3" bestFit="1" customWidth="1"/>
    <col min="10247" max="10247" width="18.140625" style="3" bestFit="1" customWidth="1"/>
    <col min="10248" max="10496" width="9.140625" style="3"/>
    <col min="10497" max="10497" width="5.42578125" style="3" bestFit="1" customWidth="1"/>
    <col min="10498" max="10498" width="72.28515625" style="3" bestFit="1" customWidth="1"/>
    <col min="10499" max="10499" width="13.140625" style="3" bestFit="1" customWidth="1"/>
    <col min="10500" max="10500" width="11.7109375" style="3" bestFit="1" customWidth="1"/>
    <col min="10501" max="10501" width="14.140625" style="3" bestFit="1" customWidth="1"/>
    <col min="10502" max="10502" width="10.28515625" style="3" bestFit="1" customWidth="1"/>
    <col min="10503" max="10503" width="18.140625" style="3" bestFit="1" customWidth="1"/>
    <col min="10504" max="10752" width="9.140625" style="3"/>
    <col min="10753" max="10753" width="5.42578125" style="3" bestFit="1" customWidth="1"/>
    <col min="10754" max="10754" width="72.28515625" style="3" bestFit="1" customWidth="1"/>
    <col min="10755" max="10755" width="13.140625" style="3" bestFit="1" customWidth="1"/>
    <col min="10756" max="10756" width="11.7109375" style="3" bestFit="1" customWidth="1"/>
    <col min="10757" max="10757" width="14.140625" style="3" bestFit="1" customWidth="1"/>
    <col min="10758" max="10758" width="10.28515625" style="3" bestFit="1" customWidth="1"/>
    <col min="10759" max="10759" width="18.140625" style="3" bestFit="1" customWidth="1"/>
    <col min="10760" max="11008" width="9.140625" style="3"/>
    <col min="11009" max="11009" width="5.42578125" style="3" bestFit="1" customWidth="1"/>
    <col min="11010" max="11010" width="72.28515625" style="3" bestFit="1" customWidth="1"/>
    <col min="11011" max="11011" width="13.140625" style="3" bestFit="1" customWidth="1"/>
    <col min="11012" max="11012" width="11.7109375" style="3" bestFit="1" customWidth="1"/>
    <col min="11013" max="11013" width="14.140625" style="3" bestFit="1" customWidth="1"/>
    <col min="11014" max="11014" width="10.28515625" style="3" bestFit="1" customWidth="1"/>
    <col min="11015" max="11015" width="18.140625" style="3" bestFit="1" customWidth="1"/>
    <col min="11016" max="11264" width="9.140625" style="3"/>
    <col min="11265" max="11265" width="5.42578125" style="3" bestFit="1" customWidth="1"/>
    <col min="11266" max="11266" width="72.28515625" style="3" bestFit="1" customWidth="1"/>
    <col min="11267" max="11267" width="13.140625" style="3" bestFit="1" customWidth="1"/>
    <col min="11268" max="11268" width="11.7109375" style="3" bestFit="1" customWidth="1"/>
    <col min="11269" max="11269" width="14.140625" style="3" bestFit="1" customWidth="1"/>
    <col min="11270" max="11270" width="10.28515625" style="3" bestFit="1" customWidth="1"/>
    <col min="11271" max="11271" width="18.140625" style="3" bestFit="1" customWidth="1"/>
    <col min="11272" max="11520" width="9.140625" style="3"/>
    <col min="11521" max="11521" width="5.42578125" style="3" bestFit="1" customWidth="1"/>
    <col min="11522" max="11522" width="72.28515625" style="3" bestFit="1" customWidth="1"/>
    <col min="11523" max="11523" width="13.140625" style="3" bestFit="1" customWidth="1"/>
    <col min="11524" max="11524" width="11.7109375" style="3" bestFit="1" customWidth="1"/>
    <col min="11525" max="11525" width="14.140625" style="3" bestFit="1" customWidth="1"/>
    <col min="11526" max="11526" width="10.28515625" style="3" bestFit="1" customWidth="1"/>
    <col min="11527" max="11527" width="18.140625" style="3" bestFit="1" customWidth="1"/>
    <col min="11528" max="11776" width="9.140625" style="3"/>
    <col min="11777" max="11777" width="5.42578125" style="3" bestFit="1" customWidth="1"/>
    <col min="11778" max="11778" width="72.28515625" style="3" bestFit="1" customWidth="1"/>
    <col min="11779" max="11779" width="13.140625" style="3" bestFit="1" customWidth="1"/>
    <col min="11780" max="11780" width="11.7109375" style="3" bestFit="1" customWidth="1"/>
    <col min="11781" max="11781" width="14.140625" style="3" bestFit="1" customWidth="1"/>
    <col min="11782" max="11782" width="10.28515625" style="3" bestFit="1" customWidth="1"/>
    <col min="11783" max="11783" width="18.140625" style="3" bestFit="1" customWidth="1"/>
    <col min="11784" max="12032" width="9.140625" style="3"/>
    <col min="12033" max="12033" width="5.42578125" style="3" bestFit="1" customWidth="1"/>
    <col min="12034" max="12034" width="72.28515625" style="3" bestFit="1" customWidth="1"/>
    <col min="12035" max="12035" width="13.140625" style="3" bestFit="1" customWidth="1"/>
    <col min="12036" max="12036" width="11.7109375" style="3" bestFit="1" customWidth="1"/>
    <col min="12037" max="12037" width="14.140625" style="3" bestFit="1" customWidth="1"/>
    <col min="12038" max="12038" width="10.28515625" style="3" bestFit="1" customWidth="1"/>
    <col min="12039" max="12039" width="18.140625" style="3" bestFit="1" customWidth="1"/>
    <col min="12040" max="12288" width="9.140625" style="3"/>
    <col min="12289" max="12289" width="5.42578125" style="3" bestFit="1" customWidth="1"/>
    <col min="12290" max="12290" width="72.28515625" style="3" bestFit="1" customWidth="1"/>
    <col min="12291" max="12291" width="13.140625" style="3" bestFit="1" customWidth="1"/>
    <col min="12292" max="12292" width="11.7109375" style="3" bestFit="1" customWidth="1"/>
    <col min="12293" max="12293" width="14.140625" style="3" bestFit="1" customWidth="1"/>
    <col min="12294" max="12294" width="10.28515625" style="3" bestFit="1" customWidth="1"/>
    <col min="12295" max="12295" width="18.140625" style="3" bestFit="1" customWidth="1"/>
    <col min="12296" max="12544" width="9.140625" style="3"/>
    <col min="12545" max="12545" width="5.42578125" style="3" bestFit="1" customWidth="1"/>
    <col min="12546" max="12546" width="72.28515625" style="3" bestFit="1" customWidth="1"/>
    <col min="12547" max="12547" width="13.140625" style="3" bestFit="1" customWidth="1"/>
    <col min="12548" max="12548" width="11.7109375" style="3" bestFit="1" customWidth="1"/>
    <col min="12549" max="12549" width="14.140625" style="3" bestFit="1" customWidth="1"/>
    <col min="12550" max="12550" width="10.28515625" style="3" bestFit="1" customWidth="1"/>
    <col min="12551" max="12551" width="18.140625" style="3" bestFit="1" customWidth="1"/>
    <col min="12552" max="12800" width="9.140625" style="3"/>
    <col min="12801" max="12801" width="5.42578125" style="3" bestFit="1" customWidth="1"/>
    <col min="12802" max="12802" width="72.28515625" style="3" bestFit="1" customWidth="1"/>
    <col min="12803" max="12803" width="13.140625" style="3" bestFit="1" customWidth="1"/>
    <col min="12804" max="12804" width="11.7109375" style="3" bestFit="1" customWidth="1"/>
    <col min="12805" max="12805" width="14.140625" style="3" bestFit="1" customWidth="1"/>
    <col min="12806" max="12806" width="10.28515625" style="3" bestFit="1" customWidth="1"/>
    <col min="12807" max="12807" width="18.140625" style="3" bestFit="1" customWidth="1"/>
    <col min="12808" max="13056" width="9.140625" style="3"/>
    <col min="13057" max="13057" width="5.42578125" style="3" bestFit="1" customWidth="1"/>
    <col min="13058" max="13058" width="72.28515625" style="3" bestFit="1" customWidth="1"/>
    <col min="13059" max="13059" width="13.140625" style="3" bestFit="1" customWidth="1"/>
    <col min="13060" max="13060" width="11.7109375" style="3" bestFit="1" customWidth="1"/>
    <col min="13061" max="13061" width="14.140625" style="3" bestFit="1" customWidth="1"/>
    <col min="13062" max="13062" width="10.28515625" style="3" bestFit="1" customWidth="1"/>
    <col min="13063" max="13063" width="18.140625" style="3" bestFit="1" customWidth="1"/>
    <col min="13064" max="13312" width="9.140625" style="3"/>
    <col min="13313" max="13313" width="5.42578125" style="3" bestFit="1" customWidth="1"/>
    <col min="13314" max="13314" width="72.28515625" style="3" bestFit="1" customWidth="1"/>
    <col min="13315" max="13315" width="13.140625" style="3" bestFit="1" customWidth="1"/>
    <col min="13316" max="13316" width="11.7109375" style="3" bestFit="1" customWidth="1"/>
    <col min="13317" max="13317" width="14.140625" style="3" bestFit="1" customWidth="1"/>
    <col min="13318" max="13318" width="10.28515625" style="3" bestFit="1" customWidth="1"/>
    <col min="13319" max="13319" width="18.140625" style="3" bestFit="1" customWidth="1"/>
    <col min="13320" max="13568" width="9.140625" style="3"/>
    <col min="13569" max="13569" width="5.42578125" style="3" bestFit="1" customWidth="1"/>
    <col min="13570" max="13570" width="72.28515625" style="3" bestFit="1" customWidth="1"/>
    <col min="13571" max="13571" width="13.140625" style="3" bestFit="1" customWidth="1"/>
    <col min="13572" max="13572" width="11.7109375" style="3" bestFit="1" customWidth="1"/>
    <col min="13573" max="13573" width="14.140625" style="3" bestFit="1" customWidth="1"/>
    <col min="13574" max="13574" width="10.28515625" style="3" bestFit="1" customWidth="1"/>
    <col min="13575" max="13575" width="18.140625" style="3" bestFit="1" customWidth="1"/>
    <col min="13576" max="13824" width="9.140625" style="3"/>
    <col min="13825" max="13825" width="5.42578125" style="3" bestFit="1" customWidth="1"/>
    <col min="13826" max="13826" width="72.28515625" style="3" bestFit="1" customWidth="1"/>
    <col min="13827" max="13827" width="13.140625" style="3" bestFit="1" customWidth="1"/>
    <col min="13828" max="13828" width="11.7109375" style="3" bestFit="1" customWidth="1"/>
    <col min="13829" max="13829" width="14.140625" style="3" bestFit="1" customWidth="1"/>
    <col min="13830" max="13830" width="10.28515625" style="3" bestFit="1" customWidth="1"/>
    <col min="13831" max="13831" width="18.140625" style="3" bestFit="1" customWidth="1"/>
    <col min="13832" max="14080" width="9.140625" style="3"/>
    <col min="14081" max="14081" width="5.42578125" style="3" bestFit="1" customWidth="1"/>
    <col min="14082" max="14082" width="72.28515625" style="3" bestFit="1" customWidth="1"/>
    <col min="14083" max="14083" width="13.140625" style="3" bestFit="1" customWidth="1"/>
    <col min="14084" max="14084" width="11.7109375" style="3" bestFit="1" customWidth="1"/>
    <col min="14085" max="14085" width="14.140625" style="3" bestFit="1" customWidth="1"/>
    <col min="14086" max="14086" width="10.28515625" style="3" bestFit="1" customWidth="1"/>
    <col min="14087" max="14087" width="18.140625" style="3" bestFit="1" customWidth="1"/>
    <col min="14088" max="14336" width="9.140625" style="3"/>
    <col min="14337" max="14337" width="5.42578125" style="3" bestFit="1" customWidth="1"/>
    <col min="14338" max="14338" width="72.28515625" style="3" bestFit="1" customWidth="1"/>
    <col min="14339" max="14339" width="13.140625" style="3" bestFit="1" customWidth="1"/>
    <col min="14340" max="14340" width="11.7109375" style="3" bestFit="1" customWidth="1"/>
    <col min="14341" max="14341" width="14.140625" style="3" bestFit="1" customWidth="1"/>
    <col min="14342" max="14342" width="10.28515625" style="3" bestFit="1" customWidth="1"/>
    <col min="14343" max="14343" width="18.140625" style="3" bestFit="1" customWidth="1"/>
    <col min="14344" max="14592" width="9.140625" style="3"/>
    <col min="14593" max="14593" width="5.42578125" style="3" bestFit="1" customWidth="1"/>
    <col min="14594" max="14594" width="72.28515625" style="3" bestFit="1" customWidth="1"/>
    <col min="14595" max="14595" width="13.140625" style="3" bestFit="1" customWidth="1"/>
    <col min="14596" max="14596" width="11.7109375" style="3" bestFit="1" customWidth="1"/>
    <col min="14597" max="14597" width="14.140625" style="3" bestFit="1" customWidth="1"/>
    <col min="14598" max="14598" width="10.28515625" style="3" bestFit="1" customWidth="1"/>
    <col min="14599" max="14599" width="18.140625" style="3" bestFit="1" customWidth="1"/>
    <col min="14600" max="14848" width="9.140625" style="3"/>
    <col min="14849" max="14849" width="5.42578125" style="3" bestFit="1" customWidth="1"/>
    <col min="14850" max="14850" width="72.28515625" style="3" bestFit="1" customWidth="1"/>
    <col min="14851" max="14851" width="13.140625" style="3" bestFit="1" customWidth="1"/>
    <col min="14852" max="14852" width="11.7109375" style="3" bestFit="1" customWidth="1"/>
    <col min="14853" max="14853" width="14.140625" style="3" bestFit="1" customWidth="1"/>
    <col min="14854" max="14854" width="10.28515625" style="3" bestFit="1" customWidth="1"/>
    <col min="14855" max="14855" width="18.140625" style="3" bestFit="1" customWidth="1"/>
    <col min="14856" max="15104" width="9.140625" style="3"/>
    <col min="15105" max="15105" width="5.42578125" style="3" bestFit="1" customWidth="1"/>
    <col min="15106" max="15106" width="72.28515625" style="3" bestFit="1" customWidth="1"/>
    <col min="15107" max="15107" width="13.140625" style="3" bestFit="1" customWidth="1"/>
    <col min="15108" max="15108" width="11.7109375" style="3" bestFit="1" customWidth="1"/>
    <col min="15109" max="15109" width="14.140625" style="3" bestFit="1" customWidth="1"/>
    <col min="15110" max="15110" width="10.28515625" style="3" bestFit="1" customWidth="1"/>
    <col min="15111" max="15111" width="18.140625" style="3" bestFit="1" customWidth="1"/>
    <col min="15112" max="15360" width="9.140625" style="3"/>
    <col min="15361" max="15361" width="5.42578125" style="3" bestFit="1" customWidth="1"/>
    <col min="15362" max="15362" width="72.28515625" style="3" bestFit="1" customWidth="1"/>
    <col min="15363" max="15363" width="13.140625" style="3" bestFit="1" customWidth="1"/>
    <col min="15364" max="15364" width="11.7109375" style="3" bestFit="1" customWidth="1"/>
    <col min="15365" max="15365" width="14.140625" style="3" bestFit="1" customWidth="1"/>
    <col min="15366" max="15366" width="10.28515625" style="3" bestFit="1" customWidth="1"/>
    <col min="15367" max="15367" width="18.140625" style="3" bestFit="1" customWidth="1"/>
    <col min="15368" max="15616" width="9.140625" style="3"/>
    <col min="15617" max="15617" width="5.42578125" style="3" bestFit="1" customWidth="1"/>
    <col min="15618" max="15618" width="72.28515625" style="3" bestFit="1" customWidth="1"/>
    <col min="15619" max="15619" width="13.140625" style="3" bestFit="1" customWidth="1"/>
    <col min="15620" max="15620" width="11.7109375" style="3" bestFit="1" customWidth="1"/>
    <col min="15621" max="15621" width="14.140625" style="3" bestFit="1" customWidth="1"/>
    <col min="15622" max="15622" width="10.28515625" style="3" bestFit="1" customWidth="1"/>
    <col min="15623" max="15623" width="18.140625" style="3" bestFit="1" customWidth="1"/>
    <col min="15624" max="15872" width="9.140625" style="3"/>
    <col min="15873" max="15873" width="5.42578125" style="3" bestFit="1" customWidth="1"/>
    <col min="15874" max="15874" width="72.28515625" style="3" bestFit="1" customWidth="1"/>
    <col min="15875" max="15875" width="13.140625" style="3" bestFit="1" customWidth="1"/>
    <col min="15876" max="15876" width="11.7109375" style="3" bestFit="1" customWidth="1"/>
    <col min="15877" max="15877" width="14.140625" style="3" bestFit="1" customWidth="1"/>
    <col min="15878" max="15878" width="10.28515625" style="3" bestFit="1" customWidth="1"/>
    <col min="15879" max="15879" width="18.140625" style="3" bestFit="1" customWidth="1"/>
    <col min="15880" max="16128" width="9.140625" style="3"/>
    <col min="16129" max="16129" width="5.42578125" style="3" bestFit="1" customWidth="1"/>
    <col min="16130" max="16130" width="72.28515625" style="3" bestFit="1" customWidth="1"/>
    <col min="16131" max="16131" width="13.140625" style="3" bestFit="1" customWidth="1"/>
    <col min="16132" max="16132" width="11.7109375" style="3" bestFit="1" customWidth="1"/>
    <col min="16133" max="16133" width="14.140625" style="3" bestFit="1" customWidth="1"/>
    <col min="16134" max="16134" width="10.28515625" style="3" bestFit="1" customWidth="1"/>
    <col min="16135" max="16135" width="18.140625" style="3" bestFit="1" customWidth="1"/>
    <col min="16136" max="16384" width="9.140625" style="3"/>
  </cols>
  <sheetData>
    <row r="1" spans="1:8">
      <c r="A1" s="1" t="s">
        <v>0</v>
      </c>
      <c r="B1" s="263" t="s">
        <v>611</v>
      </c>
      <c r="C1" s="263"/>
      <c r="D1" s="263"/>
      <c r="E1" s="263"/>
    </row>
    <row r="2" spans="1:8" ht="13.5" thickBot="1"/>
    <row r="3" spans="1:8" ht="15">
      <c r="B3" s="69" t="s">
        <v>2522</v>
      </c>
      <c r="C3" s="282"/>
    </row>
    <row r="4" spans="1:8" ht="15">
      <c r="B4" s="70" t="s">
        <v>2517</v>
      </c>
      <c r="C4" s="283"/>
    </row>
    <row r="5" spans="1:8" ht="15">
      <c r="B5" s="71" t="s">
        <v>2381</v>
      </c>
      <c r="C5" s="283"/>
    </row>
    <row r="6" spans="1:8" ht="15">
      <c r="B6" s="71" t="s">
        <v>2518</v>
      </c>
      <c r="C6" s="283"/>
    </row>
    <row r="7" spans="1:8" ht="15.75" thickBot="1">
      <c r="B7" s="74" t="s">
        <v>2519</v>
      </c>
      <c r="C7" s="284"/>
    </row>
    <row r="9" spans="1:8">
      <c r="B9" s="3" t="s">
        <v>2</v>
      </c>
    </row>
    <row r="11" spans="1:8">
      <c r="B11" s="5" t="s">
        <v>3</v>
      </c>
      <c r="C11" s="15" t="s">
        <v>4</v>
      </c>
      <c r="D11" s="5" t="s">
        <v>65</v>
      </c>
      <c r="E11" s="5" t="s">
        <v>6</v>
      </c>
      <c r="F11" s="7" t="s">
        <v>7</v>
      </c>
      <c r="G11" s="7" t="s">
        <v>8</v>
      </c>
      <c r="H11" s="7" t="s">
        <v>9</v>
      </c>
    </row>
    <row r="12" spans="1:8">
      <c r="B12" s="8" t="s">
        <v>66</v>
      </c>
    </row>
    <row r="13" spans="1:8">
      <c r="B13" s="8" t="s">
        <v>12</v>
      </c>
    </row>
    <row r="14" spans="1:8">
      <c r="B14" s="8" t="s">
        <v>520</v>
      </c>
    </row>
    <row r="15" spans="1:8">
      <c r="B15" s="3" t="s">
        <v>612</v>
      </c>
      <c r="C15" s="14">
        <v>9.0399999999999991</v>
      </c>
      <c r="D15" s="3" t="s">
        <v>503</v>
      </c>
      <c r="E15" s="3" t="s">
        <v>613</v>
      </c>
      <c r="F15" s="2">
        <v>28</v>
      </c>
      <c r="G15" s="2">
        <v>357.95</v>
      </c>
      <c r="H15" s="2">
        <v>10.46</v>
      </c>
    </row>
    <row r="16" spans="1:8">
      <c r="B16" s="3" t="s">
        <v>594</v>
      </c>
      <c r="C16" s="14">
        <v>3.8</v>
      </c>
      <c r="D16" s="3" t="s">
        <v>104</v>
      </c>
      <c r="E16" s="3" t="s">
        <v>132</v>
      </c>
      <c r="F16" s="2">
        <v>33</v>
      </c>
      <c r="G16" s="2">
        <v>335.73</v>
      </c>
      <c r="H16" s="2">
        <v>9.81</v>
      </c>
    </row>
    <row r="17" spans="2:8">
      <c r="B17" s="3" t="s">
        <v>614</v>
      </c>
      <c r="C17" s="14">
        <v>10.56</v>
      </c>
      <c r="D17" s="3" t="s">
        <v>126</v>
      </c>
      <c r="E17" s="3" t="s">
        <v>615</v>
      </c>
      <c r="F17" s="2">
        <v>25</v>
      </c>
      <c r="G17" s="2">
        <v>313.77999999999997</v>
      </c>
      <c r="H17" s="2">
        <v>9.17</v>
      </c>
    </row>
    <row r="18" spans="2:8">
      <c r="B18" s="3" t="s">
        <v>616</v>
      </c>
      <c r="C18" s="14">
        <v>6.09</v>
      </c>
      <c r="D18" s="3" t="s">
        <v>126</v>
      </c>
      <c r="E18" s="3" t="s">
        <v>617</v>
      </c>
      <c r="F18" s="2">
        <v>25</v>
      </c>
      <c r="G18" s="2">
        <v>312.99</v>
      </c>
      <c r="H18" s="2">
        <v>9.15</v>
      </c>
    </row>
    <row r="19" spans="2:8">
      <c r="B19" s="3" t="s">
        <v>477</v>
      </c>
      <c r="C19" s="14">
        <v>4.04</v>
      </c>
      <c r="D19" s="3" t="s">
        <v>104</v>
      </c>
      <c r="E19" s="3" t="s">
        <v>478</v>
      </c>
      <c r="F19" s="2">
        <v>28</v>
      </c>
      <c r="G19" s="2">
        <v>284.93</v>
      </c>
      <c r="H19" s="2">
        <v>8.33</v>
      </c>
    </row>
    <row r="20" spans="2:8">
      <c r="B20" s="3" t="s">
        <v>568</v>
      </c>
      <c r="C20" s="14">
        <v>4.1100000000000003</v>
      </c>
      <c r="D20" s="3" t="s">
        <v>104</v>
      </c>
      <c r="E20" s="3" t="s">
        <v>569</v>
      </c>
      <c r="F20" s="2">
        <v>26</v>
      </c>
      <c r="G20" s="2">
        <v>267.2</v>
      </c>
      <c r="H20" s="2">
        <v>7.81</v>
      </c>
    </row>
    <row r="21" spans="2:8">
      <c r="B21" s="3" t="s">
        <v>618</v>
      </c>
      <c r="C21" s="14">
        <v>3.75</v>
      </c>
      <c r="D21" s="3" t="s">
        <v>104</v>
      </c>
      <c r="E21" s="3" t="s">
        <v>619</v>
      </c>
      <c r="F21" s="2">
        <v>20</v>
      </c>
      <c r="G21" s="2">
        <v>203.71</v>
      </c>
      <c r="H21" s="2">
        <v>5.96</v>
      </c>
    </row>
    <row r="22" spans="2:8">
      <c r="B22" s="3" t="s">
        <v>595</v>
      </c>
      <c r="C22" s="14">
        <v>3.82</v>
      </c>
      <c r="D22" s="3" t="s">
        <v>104</v>
      </c>
      <c r="E22" s="3" t="s">
        <v>596</v>
      </c>
      <c r="F22" s="2">
        <v>20</v>
      </c>
      <c r="G22" s="2">
        <v>203.06</v>
      </c>
      <c r="H22" s="2">
        <v>5.94</v>
      </c>
    </row>
    <row r="23" spans="2:8">
      <c r="B23" s="3" t="s">
        <v>597</v>
      </c>
      <c r="C23" s="14">
        <v>4.0999999999999996</v>
      </c>
      <c r="D23" s="3" t="s">
        <v>104</v>
      </c>
      <c r="E23" s="3" t="s">
        <v>121</v>
      </c>
      <c r="F23" s="2">
        <v>18</v>
      </c>
      <c r="G23" s="2">
        <v>183.34</v>
      </c>
      <c r="H23" s="2">
        <v>5.36</v>
      </c>
    </row>
    <row r="24" spans="2:8">
      <c r="B24" s="3" t="s">
        <v>620</v>
      </c>
      <c r="C24" s="14">
        <v>3.82</v>
      </c>
      <c r="D24" s="3" t="s">
        <v>104</v>
      </c>
      <c r="E24" s="3" t="s">
        <v>621</v>
      </c>
      <c r="F24" s="2">
        <v>17</v>
      </c>
      <c r="G24" s="2">
        <v>171.79</v>
      </c>
      <c r="H24" s="2">
        <v>5.0199999999999996</v>
      </c>
    </row>
    <row r="25" spans="2:8">
      <c r="B25" s="3" t="s">
        <v>580</v>
      </c>
      <c r="C25" s="14">
        <v>4.09</v>
      </c>
      <c r="D25" s="3" t="s">
        <v>104</v>
      </c>
      <c r="E25" s="3" t="s">
        <v>581</v>
      </c>
      <c r="F25" s="2">
        <v>13</v>
      </c>
      <c r="G25" s="2">
        <v>132.93</v>
      </c>
      <c r="H25" s="2">
        <v>3.89</v>
      </c>
    </row>
    <row r="26" spans="2:8">
      <c r="B26" s="3" t="s">
        <v>622</v>
      </c>
      <c r="C26" s="14">
        <v>5.55</v>
      </c>
      <c r="D26" s="3" t="s">
        <v>623</v>
      </c>
      <c r="E26" s="3" t="s">
        <v>624</v>
      </c>
      <c r="F26" s="2">
        <v>10</v>
      </c>
      <c r="G26" s="2">
        <v>102.69</v>
      </c>
      <c r="H26" s="2">
        <v>3</v>
      </c>
    </row>
    <row r="27" spans="2:8">
      <c r="B27" s="3" t="s">
        <v>625</v>
      </c>
      <c r="C27" s="14">
        <v>4.5999999999999996</v>
      </c>
      <c r="D27" s="3" t="s">
        <v>104</v>
      </c>
      <c r="E27" s="3" t="s">
        <v>626</v>
      </c>
      <c r="F27" s="2">
        <v>5</v>
      </c>
      <c r="G27" s="2">
        <v>51.13</v>
      </c>
      <c r="H27" s="2">
        <v>1.49</v>
      </c>
    </row>
    <row r="28" spans="2:8">
      <c r="B28" s="3" t="s">
        <v>627</v>
      </c>
      <c r="C28" s="14">
        <v>4.03</v>
      </c>
      <c r="D28" s="3" t="s">
        <v>104</v>
      </c>
      <c r="E28" s="3" t="s">
        <v>628</v>
      </c>
      <c r="F28" s="2">
        <v>5</v>
      </c>
      <c r="G28" s="2">
        <v>51.05</v>
      </c>
      <c r="H28" s="2">
        <v>1.49</v>
      </c>
    </row>
    <row r="29" spans="2:8">
      <c r="B29" s="3" t="s">
        <v>598</v>
      </c>
      <c r="C29" s="14">
        <v>3.68</v>
      </c>
      <c r="D29" s="3" t="s">
        <v>104</v>
      </c>
      <c r="E29" s="3" t="s">
        <v>599</v>
      </c>
      <c r="F29" s="2">
        <v>3</v>
      </c>
      <c r="G29" s="2">
        <v>30.73</v>
      </c>
      <c r="H29" s="2">
        <v>0.9</v>
      </c>
    </row>
    <row r="30" spans="2:8">
      <c r="B30" s="3" t="s">
        <v>629</v>
      </c>
      <c r="C30" s="14">
        <v>3.72</v>
      </c>
      <c r="D30" s="3" t="s">
        <v>104</v>
      </c>
      <c r="E30" s="3" t="s">
        <v>630</v>
      </c>
      <c r="F30" s="2">
        <v>1</v>
      </c>
      <c r="G30" s="2">
        <v>10.31</v>
      </c>
      <c r="H30" s="2">
        <v>0.3</v>
      </c>
    </row>
    <row r="31" spans="2:8">
      <c r="B31" s="3" t="s">
        <v>631</v>
      </c>
      <c r="C31" s="14">
        <v>6.72</v>
      </c>
      <c r="D31" s="3" t="s">
        <v>110</v>
      </c>
      <c r="E31" s="3" t="s">
        <v>632</v>
      </c>
      <c r="F31" s="2">
        <v>500</v>
      </c>
      <c r="G31" s="2">
        <v>5.04</v>
      </c>
      <c r="H31" s="2">
        <v>0.15</v>
      </c>
    </row>
    <row r="32" spans="2:8">
      <c r="B32" s="8" t="s">
        <v>548</v>
      </c>
      <c r="C32" s="16"/>
      <c r="D32" s="8"/>
      <c r="E32" s="8"/>
      <c r="F32" s="10"/>
      <c r="G32" s="10">
        <f>SUM(G11:G31)</f>
        <v>3018.36</v>
      </c>
      <c r="H32" s="10">
        <f>SUM(H11:H31)</f>
        <v>88.23</v>
      </c>
    </row>
    <row r="33" spans="2:8">
      <c r="B33" s="8" t="s">
        <v>549</v>
      </c>
      <c r="C33" s="16"/>
      <c r="D33" s="8"/>
      <c r="E33" s="8"/>
      <c r="F33" s="10"/>
      <c r="G33" s="10">
        <v>273.88</v>
      </c>
      <c r="H33" s="10">
        <v>8.01</v>
      </c>
    </row>
    <row r="34" spans="2:8">
      <c r="B34" s="8" t="s">
        <v>153</v>
      </c>
      <c r="C34" s="16"/>
      <c r="D34" s="8"/>
      <c r="E34" s="8"/>
      <c r="F34" s="10"/>
      <c r="G34" s="10">
        <v>3292.2400000000002</v>
      </c>
      <c r="H34" s="10">
        <v>96.25</v>
      </c>
    </row>
    <row r="35" spans="2:8">
      <c r="B35" s="8" t="s">
        <v>405</v>
      </c>
      <c r="C35" s="16"/>
      <c r="D35" s="8"/>
      <c r="E35" s="8"/>
      <c r="F35" s="10"/>
      <c r="G35" s="10">
        <v>128.54469240999981</v>
      </c>
      <c r="H35" s="10">
        <v>3.75</v>
      </c>
    </row>
    <row r="36" spans="2:8">
      <c r="B36" s="8" t="s">
        <v>155</v>
      </c>
      <c r="C36" s="16"/>
      <c r="D36" s="8"/>
      <c r="E36" s="8"/>
      <c r="F36" s="10"/>
      <c r="G36" s="10">
        <v>3420.7846924099999</v>
      </c>
      <c r="H36" s="10">
        <v>100</v>
      </c>
    </row>
    <row r="37" spans="2:8">
      <c r="B37" s="3" t="s">
        <v>156</v>
      </c>
    </row>
    <row r="38" spans="2:8">
      <c r="B38" s="3" t="s">
        <v>157</v>
      </c>
    </row>
    <row r="39" spans="2:8">
      <c r="B39" s="8"/>
    </row>
    <row r="40" spans="2:8" ht="25.5">
      <c r="B40" s="11" t="s">
        <v>158</v>
      </c>
      <c r="C40" s="14" t="s">
        <v>159</v>
      </c>
    </row>
    <row r="41" spans="2:8">
      <c r="B41" s="8"/>
    </row>
    <row r="42" spans="2:8">
      <c r="B42" s="8" t="s">
        <v>160</v>
      </c>
    </row>
    <row r="43" spans="2:8">
      <c r="B43" s="8" t="s">
        <v>162</v>
      </c>
    </row>
    <row r="44" spans="2:8">
      <c r="B44" s="8" t="s">
        <v>633</v>
      </c>
      <c r="C44" s="16"/>
    </row>
    <row r="45" spans="2:8">
      <c r="B45" s="8" t="s">
        <v>634</v>
      </c>
      <c r="C45" s="16"/>
    </row>
    <row r="46" spans="2:8">
      <c r="B46" s="8" t="s">
        <v>635</v>
      </c>
      <c r="C46" s="16"/>
    </row>
    <row r="47" spans="2:8">
      <c r="B47" s="8" t="s">
        <v>636</v>
      </c>
      <c r="C47" s="16"/>
    </row>
    <row r="48" spans="2:8">
      <c r="B48" s="8" t="s">
        <v>637</v>
      </c>
      <c r="C48" s="16"/>
    </row>
    <row r="49" spans="2:3">
      <c r="B49" s="8" t="s">
        <v>638</v>
      </c>
      <c r="C49" s="16"/>
    </row>
    <row r="50" spans="2:3">
      <c r="B50" s="8" t="s">
        <v>639</v>
      </c>
      <c r="C50" s="16"/>
    </row>
    <row r="51" spans="2:3">
      <c r="B51" s="8" t="s">
        <v>640</v>
      </c>
      <c r="C51" s="16"/>
    </row>
    <row r="52" spans="2:3">
      <c r="B52" s="8" t="s">
        <v>175</v>
      </c>
      <c r="C52" s="16"/>
    </row>
    <row r="53" spans="2:3">
      <c r="B53" s="17" t="s">
        <v>641</v>
      </c>
    </row>
  </sheetData>
  <mergeCells count="2">
    <mergeCell ref="B1:E1"/>
    <mergeCell ref="C3:C7"/>
  </mergeCells>
  <hyperlinks>
    <hyperlink ref="A1" location="Index!A1" display="Index" xr:uid="{29DEA45E-B028-459E-AD5C-7BED578D053C}"/>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A9049-077D-4664-8596-C989D409E70E}">
  <dimension ref="A1:H48"/>
  <sheetViews>
    <sheetView workbookViewId="0">
      <selection activeCell="B1" sqref="B1:E1"/>
    </sheetView>
  </sheetViews>
  <sheetFormatPr defaultRowHeight="12.75"/>
  <cols>
    <col min="1" max="1" width="5.42578125" style="3" bestFit="1" customWidth="1"/>
    <col min="2" max="2" width="67" style="3" bestFit="1" customWidth="1"/>
    <col min="3" max="3" width="19.28515625" style="14" customWidth="1"/>
    <col min="4" max="4" width="11.7109375" style="3" bestFit="1" customWidth="1"/>
    <col min="5" max="5" width="14.140625" style="3" bestFit="1" customWidth="1"/>
    <col min="6" max="6" width="10.28515625" style="2" bestFit="1" customWidth="1"/>
    <col min="7" max="7" width="18.140625" style="2" bestFit="1" customWidth="1"/>
    <col min="8" max="8" width="9.140625" style="2"/>
    <col min="9" max="16384" width="9.140625" style="3"/>
  </cols>
  <sheetData>
    <row r="1" spans="1:8">
      <c r="A1" s="1" t="s">
        <v>0</v>
      </c>
      <c r="B1" s="263" t="s">
        <v>657</v>
      </c>
      <c r="C1" s="263"/>
      <c r="D1" s="263"/>
      <c r="E1" s="263"/>
    </row>
    <row r="2" spans="1:8" ht="13.5" thickBot="1"/>
    <row r="3" spans="1:8" ht="15">
      <c r="B3" s="69" t="s">
        <v>2523</v>
      </c>
      <c r="C3" s="282"/>
    </row>
    <row r="4" spans="1:8" ht="15">
      <c r="B4" s="70" t="s">
        <v>2517</v>
      </c>
      <c r="C4" s="283"/>
    </row>
    <row r="5" spans="1:8" ht="15">
      <c r="B5" s="71" t="s">
        <v>2381</v>
      </c>
      <c r="C5" s="283"/>
    </row>
    <row r="6" spans="1:8" ht="15">
      <c r="B6" s="71" t="s">
        <v>2518</v>
      </c>
      <c r="C6" s="283"/>
    </row>
    <row r="7" spans="1:8" ht="15.75" thickBot="1">
      <c r="B7" s="74" t="s">
        <v>2519</v>
      </c>
      <c r="C7" s="284"/>
    </row>
    <row r="9" spans="1:8">
      <c r="B9" s="3" t="s">
        <v>2</v>
      </c>
    </row>
    <row r="11" spans="1:8">
      <c r="B11" s="5" t="s">
        <v>3</v>
      </c>
      <c r="C11" s="15" t="s">
        <v>4</v>
      </c>
      <c r="D11" s="5" t="s">
        <v>65</v>
      </c>
      <c r="E11" s="5" t="s">
        <v>6</v>
      </c>
      <c r="F11" s="7" t="s">
        <v>7</v>
      </c>
      <c r="G11" s="7" t="s">
        <v>8</v>
      </c>
      <c r="H11" s="7" t="s">
        <v>9</v>
      </c>
    </row>
    <row r="12" spans="1:8">
      <c r="B12" s="8" t="s">
        <v>66</v>
      </c>
    </row>
    <row r="13" spans="1:8">
      <c r="B13" s="8" t="s">
        <v>12</v>
      </c>
    </row>
    <row r="14" spans="1:8">
      <c r="B14" s="8" t="s">
        <v>656</v>
      </c>
    </row>
    <row r="15" spans="1:8">
      <c r="B15" s="3" t="s">
        <v>580</v>
      </c>
      <c r="C15" s="14">
        <v>4.09</v>
      </c>
      <c r="D15" s="3" t="s">
        <v>104</v>
      </c>
      <c r="E15" s="3" t="s">
        <v>581</v>
      </c>
      <c r="F15" s="2">
        <v>37</v>
      </c>
      <c r="G15" s="2">
        <v>378.35</v>
      </c>
      <c r="H15" s="2">
        <v>10.99</v>
      </c>
    </row>
    <row r="16" spans="1:8">
      <c r="B16" s="3" t="s">
        <v>565</v>
      </c>
      <c r="C16" s="14">
        <v>3.65</v>
      </c>
      <c r="D16" s="3" t="s">
        <v>129</v>
      </c>
      <c r="E16" s="3" t="s">
        <v>566</v>
      </c>
      <c r="F16" s="2">
        <v>35</v>
      </c>
      <c r="G16" s="2">
        <v>357</v>
      </c>
      <c r="H16" s="2">
        <v>10.37</v>
      </c>
    </row>
    <row r="17" spans="2:8">
      <c r="B17" s="3" t="s">
        <v>572</v>
      </c>
      <c r="C17" s="14">
        <v>4.3899999999999997</v>
      </c>
      <c r="D17" s="3" t="s">
        <v>104</v>
      </c>
      <c r="E17" s="3" t="s">
        <v>573</v>
      </c>
      <c r="F17" s="2">
        <v>33000</v>
      </c>
      <c r="G17" s="2">
        <v>337.87</v>
      </c>
      <c r="H17" s="2">
        <v>9.82</v>
      </c>
    </row>
    <row r="18" spans="2:8">
      <c r="B18" s="3" t="s">
        <v>477</v>
      </c>
      <c r="C18" s="14">
        <v>4.04</v>
      </c>
      <c r="D18" s="3" t="s">
        <v>104</v>
      </c>
      <c r="E18" s="3" t="s">
        <v>478</v>
      </c>
      <c r="F18" s="2">
        <v>33</v>
      </c>
      <c r="G18" s="2">
        <v>335.81</v>
      </c>
      <c r="H18" s="2">
        <v>9.76</v>
      </c>
    </row>
    <row r="19" spans="2:8">
      <c r="B19" s="3" t="s">
        <v>655</v>
      </c>
      <c r="C19" s="14">
        <v>3.68</v>
      </c>
      <c r="D19" s="3" t="s">
        <v>104</v>
      </c>
      <c r="E19" s="3" t="s">
        <v>654</v>
      </c>
      <c r="F19" s="2">
        <v>26</v>
      </c>
      <c r="G19" s="2">
        <v>334.21</v>
      </c>
      <c r="H19" s="2">
        <v>9.7100000000000009</v>
      </c>
    </row>
    <row r="20" spans="2:8">
      <c r="B20" s="3" t="s">
        <v>620</v>
      </c>
      <c r="C20" s="14">
        <v>3.82</v>
      </c>
      <c r="D20" s="3" t="s">
        <v>104</v>
      </c>
      <c r="E20" s="3" t="s">
        <v>621</v>
      </c>
      <c r="F20" s="2">
        <v>33</v>
      </c>
      <c r="G20" s="2">
        <v>333.47</v>
      </c>
      <c r="H20" s="2">
        <v>9.69</v>
      </c>
    </row>
    <row r="21" spans="2:8">
      <c r="B21" s="3" t="s">
        <v>618</v>
      </c>
      <c r="C21" s="14">
        <v>3.75</v>
      </c>
      <c r="D21" s="3" t="s">
        <v>104</v>
      </c>
      <c r="E21" s="3" t="s">
        <v>619</v>
      </c>
      <c r="F21" s="2">
        <v>32</v>
      </c>
      <c r="G21" s="2">
        <v>325.94</v>
      </c>
      <c r="H21" s="2">
        <v>9.4700000000000006</v>
      </c>
    </row>
    <row r="22" spans="2:8">
      <c r="B22" s="3" t="s">
        <v>595</v>
      </c>
      <c r="C22" s="14">
        <v>3.82</v>
      </c>
      <c r="D22" s="3" t="s">
        <v>104</v>
      </c>
      <c r="E22" s="3" t="s">
        <v>596</v>
      </c>
      <c r="F22" s="2">
        <v>30</v>
      </c>
      <c r="G22" s="2">
        <v>304.58999999999997</v>
      </c>
      <c r="H22" s="2">
        <v>8.85</v>
      </c>
    </row>
    <row r="23" spans="2:8">
      <c r="B23" s="3" t="s">
        <v>629</v>
      </c>
      <c r="C23" s="14">
        <v>3.72</v>
      </c>
      <c r="D23" s="3" t="s">
        <v>104</v>
      </c>
      <c r="E23" s="3" t="s">
        <v>630</v>
      </c>
      <c r="F23" s="2">
        <v>20</v>
      </c>
      <c r="G23" s="2">
        <v>206.27</v>
      </c>
      <c r="H23" s="2">
        <v>5.99</v>
      </c>
    </row>
    <row r="24" spans="2:8">
      <c r="B24" s="3" t="s">
        <v>653</v>
      </c>
      <c r="C24" s="14">
        <v>4.05</v>
      </c>
      <c r="D24" s="3" t="s">
        <v>104</v>
      </c>
      <c r="E24" s="3" t="s">
        <v>384</v>
      </c>
      <c r="F24" s="2">
        <v>1</v>
      </c>
      <c r="G24" s="2">
        <v>101.6</v>
      </c>
      <c r="H24" s="2">
        <v>2.95</v>
      </c>
    </row>
    <row r="25" spans="2:8">
      <c r="B25" s="3" t="s">
        <v>652</v>
      </c>
      <c r="C25" s="14">
        <v>3.83</v>
      </c>
      <c r="D25" s="3" t="s">
        <v>104</v>
      </c>
      <c r="E25" s="3" t="s">
        <v>651</v>
      </c>
      <c r="F25" s="2">
        <v>10</v>
      </c>
      <c r="G25" s="2">
        <v>100.75</v>
      </c>
      <c r="H25" s="2">
        <v>2.93</v>
      </c>
    </row>
    <row r="26" spans="2:8">
      <c r="B26" s="3" t="s">
        <v>598</v>
      </c>
      <c r="C26" s="14">
        <v>3.68</v>
      </c>
      <c r="D26" s="3" t="s">
        <v>104</v>
      </c>
      <c r="E26" s="3" t="s">
        <v>599</v>
      </c>
      <c r="F26" s="2">
        <v>3</v>
      </c>
      <c r="G26" s="2">
        <v>30.73</v>
      </c>
      <c r="H26" s="2">
        <v>0.89</v>
      </c>
    </row>
    <row r="27" spans="2:8">
      <c r="B27" s="8" t="s">
        <v>144</v>
      </c>
      <c r="C27" s="16"/>
      <c r="D27" s="8"/>
      <c r="E27" s="8"/>
      <c r="F27" s="10"/>
      <c r="G27" s="10">
        <f>SUM(G11:G26)</f>
        <v>3146.59</v>
      </c>
      <c r="H27" s="10">
        <f>SUM(H11:H26)</f>
        <v>91.42</v>
      </c>
    </row>
    <row r="28" spans="2:8">
      <c r="B28" s="8" t="s">
        <v>549</v>
      </c>
      <c r="C28" s="16"/>
      <c r="D28" s="8"/>
      <c r="E28" s="8"/>
      <c r="F28" s="10"/>
      <c r="G28" s="10">
        <v>152.28</v>
      </c>
      <c r="H28" s="10">
        <v>4.43</v>
      </c>
    </row>
    <row r="29" spans="2:8">
      <c r="B29" s="8" t="s">
        <v>153</v>
      </c>
      <c r="C29" s="16"/>
      <c r="D29" s="8"/>
      <c r="E29" s="8"/>
      <c r="F29" s="10"/>
      <c r="G29" s="10">
        <v>3298.8700000000003</v>
      </c>
      <c r="H29" s="10">
        <v>95.86</v>
      </c>
    </row>
    <row r="30" spans="2:8">
      <c r="B30" s="8" t="s">
        <v>405</v>
      </c>
      <c r="C30" s="16"/>
      <c r="D30" s="8"/>
      <c r="E30" s="8"/>
      <c r="F30" s="10"/>
      <c r="G30" s="10">
        <v>142.62802528999984</v>
      </c>
      <c r="H30" s="10">
        <v>4.1400000000000006</v>
      </c>
    </row>
    <row r="31" spans="2:8">
      <c r="B31" s="8" t="s">
        <v>155</v>
      </c>
      <c r="C31" s="16"/>
      <c r="D31" s="8"/>
      <c r="E31" s="8"/>
      <c r="F31" s="10"/>
      <c r="G31" s="10">
        <v>3441.49802529</v>
      </c>
      <c r="H31" s="10">
        <v>100</v>
      </c>
    </row>
    <row r="32" spans="2:8">
      <c r="B32" s="3" t="s">
        <v>156</v>
      </c>
    </row>
    <row r="33" spans="2:3">
      <c r="B33" s="3" t="s">
        <v>157</v>
      </c>
    </row>
    <row r="34" spans="2:3">
      <c r="B34" s="8"/>
    </row>
    <row r="35" spans="2:3" ht="25.5">
      <c r="B35" s="11" t="s">
        <v>158</v>
      </c>
      <c r="C35" s="14" t="s">
        <v>159</v>
      </c>
    </row>
    <row r="36" spans="2:3">
      <c r="B36" s="8"/>
    </row>
    <row r="37" spans="2:3">
      <c r="B37" s="8" t="s">
        <v>160</v>
      </c>
    </row>
    <row r="38" spans="2:3">
      <c r="B38" s="8" t="s">
        <v>162</v>
      </c>
    </row>
    <row r="39" spans="2:3">
      <c r="B39" s="8" t="s">
        <v>650</v>
      </c>
      <c r="C39" s="16"/>
    </row>
    <row r="40" spans="2:3">
      <c r="B40" s="8" t="s">
        <v>649</v>
      </c>
      <c r="C40" s="16"/>
    </row>
    <row r="41" spans="2:3">
      <c r="B41" s="8" t="s">
        <v>648</v>
      </c>
      <c r="C41" s="16"/>
    </row>
    <row r="42" spans="2:3">
      <c r="B42" s="8" t="s">
        <v>647</v>
      </c>
      <c r="C42" s="16"/>
    </row>
    <row r="43" spans="2:3">
      <c r="B43" s="8" t="s">
        <v>646</v>
      </c>
      <c r="C43" s="16"/>
    </row>
    <row r="44" spans="2:3">
      <c r="B44" s="8" t="s">
        <v>645</v>
      </c>
      <c r="C44" s="16"/>
    </row>
    <row r="45" spans="2:3">
      <c r="B45" s="8" t="s">
        <v>644</v>
      </c>
      <c r="C45" s="16"/>
    </row>
    <row r="46" spans="2:3">
      <c r="B46" s="8" t="s">
        <v>643</v>
      </c>
      <c r="C46" s="16"/>
    </row>
    <row r="47" spans="2:3">
      <c r="B47" s="8" t="s">
        <v>175</v>
      </c>
      <c r="C47" s="16"/>
    </row>
    <row r="48" spans="2:3">
      <c r="B48" s="17" t="s">
        <v>642</v>
      </c>
    </row>
  </sheetData>
  <mergeCells count="2">
    <mergeCell ref="B1:E1"/>
    <mergeCell ref="C3:C7"/>
  </mergeCells>
  <hyperlinks>
    <hyperlink ref="A1" location="Index!A1" display="Index" xr:uid="{F5AE6A17-5A46-425E-9ED4-3690AD40ED56}"/>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773E0-0EBF-4FD2-85F1-41E4606C038B}">
  <dimension ref="A1:H49"/>
  <sheetViews>
    <sheetView workbookViewId="0">
      <selection activeCell="B1" sqref="B1:E1"/>
    </sheetView>
  </sheetViews>
  <sheetFormatPr defaultRowHeight="12.75"/>
  <cols>
    <col min="1" max="1" width="5.42578125" style="3" bestFit="1" customWidth="1"/>
    <col min="2" max="2" width="67" style="3" bestFit="1" customWidth="1"/>
    <col min="3" max="3" width="17.42578125" style="14" customWidth="1"/>
    <col min="4" max="4" width="11.7109375" style="3" bestFit="1" customWidth="1"/>
    <col min="5" max="5" width="14.28515625" style="3" bestFit="1" customWidth="1"/>
    <col min="6" max="6" width="10.28515625" style="2" bestFit="1" customWidth="1"/>
    <col min="7" max="7" width="18.140625" style="2" bestFit="1" customWidth="1"/>
    <col min="8" max="8" width="9.140625" style="2"/>
    <col min="9" max="16384" width="9.140625" style="3"/>
  </cols>
  <sheetData>
    <row r="1" spans="1:8">
      <c r="A1" s="1" t="s">
        <v>0</v>
      </c>
      <c r="B1" s="263" t="s">
        <v>668</v>
      </c>
      <c r="C1" s="263"/>
      <c r="D1" s="263"/>
      <c r="E1" s="263"/>
    </row>
    <row r="2" spans="1:8" ht="13.5" thickBot="1"/>
    <row r="3" spans="1:8" ht="15">
      <c r="B3" s="69" t="s">
        <v>2524</v>
      </c>
      <c r="C3" s="282"/>
    </row>
    <row r="4" spans="1:8" ht="15">
      <c r="B4" s="70" t="s">
        <v>2517</v>
      </c>
      <c r="C4" s="283"/>
    </row>
    <row r="5" spans="1:8" ht="15">
      <c r="B5" s="71" t="s">
        <v>2381</v>
      </c>
      <c r="C5" s="283"/>
    </row>
    <row r="6" spans="1:8" ht="15">
      <c r="B6" s="71" t="s">
        <v>2518</v>
      </c>
      <c r="C6" s="283"/>
    </row>
    <row r="7" spans="1:8" ht="15.75" thickBot="1">
      <c r="B7" s="74" t="s">
        <v>2519</v>
      </c>
      <c r="C7" s="284"/>
    </row>
    <row r="9" spans="1:8">
      <c r="B9" s="3" t="s">
        <v>2</v>
      </c>
    </row>
    <row r="11" spans="1:8">
      <c r="B11" s="5" t="s">
        <v>3</v>
      </c>
      <c r="C11" s="15" t="s">
        <v>4</v>
      </c>
      <c r="D11" s="5" t="s">
        <v>65</v>
      </c>
      <c r="E11" s="5" t="s">
        <v>6</v>
      </c>
      <c r="F11" s="7" t="s">
        <v>7</v>
      </c>
      <c r="G11" s="7" t="s">
        <v>8</v>
      </c>
      <c r="H11" s="7" t="s">
        <v>9</v>
      </c>
    </row>
    <row r="12" spans="1:8">
      <c r="B12" s="8" t="s">
        <v>66</v>
      </c>
    </row>
    <row r="13" spans="1:8">
      <c r="B13" s="8" t="s">
        <v>12</v>
      </c>
    </row>
    <row r="14" spans="1:8">
      <c r="B14" s="8" t="s">
        <v>656</v>
      </c>
    </row>
    <row r="15" spans="1:8">
      <c r="B15" s="3" t="s">
        <v>580</v>
      </c>
      <c r="C15" s="14">
        <v>4.09</v>
      </c>
      <c r="D15" s="3" t="s">
        <v>104</v>
      </c>
      <c r="E15" s="3" t="s">
        <v>581</v>
      </c>
      <c r="F15" s="2">
        <v>64</v>
      </c>
      <c r="G15" s="2">
        <v>654.44000000000005</v>
      </c>
      <c r="H15" s="2">
        <v>11.38</v>
      </c>
    </row>
    <row r="16" spans="1:8">
      <c r="B16" s="3" t="s">
        <v>477</v>
      </c>
      <c r="C16" s="14">
        <v>4.04</v>
      </c>
      <c r="D16" s="3" t="s">
        <v>104</v>
      </c>
      <c r="E16" s="3" t="s">
        <v>478</v>
      </c>
      <c r="F16" s="2">
        <v>60</v>
      </c>
      <c r="G16" s="2">
        <v>610.55999999999995</v>
      </c>
      <c r="H16" s="2">
        <v>10.61</v>
      </c>
    </row>
    <row r="17" spans="2:8">
      <c r="B17" s="3" t="s">
        <v>655</v>
      </c>
      <c r="C17" s="14">
        <v>3.68</v>
      </c>
      <c r="D17" s="3" t="s">
        <v>104</v>
      </c>
      <c r="E17" s="3" t="s">
        <v>654</v>
      </c>
      <c r="F17" s="2">
        <v>44</v>
      </c>
      <c r="G17" s="2">
        <v>565.59</v>
      </c>
      <c r="H17" s="2">
        <v>9.83</v>
      </c>
    </row>
    <row r="18" spans="2:8">
      <c r="B18" s="3" t="s">
        <v>572</v>
      </c>
      <c r="C18" s="14">
        <v>4.3899999999999997</v>
      </c>
      <c r="D18" s="3" t="s">
        <v>104</v>
      </c>
      <c r="E18" s="3" t="s">
        <v>573</v>
      </c>
      <c r="F18" s="2">
        <v>55000</v>
      </c>
      <c r="G18" s="2">
        <v>563.12</v>
      </c>
      <c r="H18" s="2">
        <v>9.7899999999999991</v>
      </c>
    </row>
    <row r="19" spans="2:8">
      <c r="B19" s="3" t="s">
        <v>565</v>
      </c>
      <c r="C19" s="14">
        <v>3.65</v>
      </c>
      <c r="D19" s="3" t="s">
        <v>129</v>
      </c>
      <c r="E19" s="3" t="s">
        <v>566</v>
      </c>
      <c r="F19" s="2">
        <v>54</v>
      </c>
      <c r="G19" s="2">
        <v>550.79999999999995</v>
      </c>
      <c r="H19" s="2">
        <v>9.58</v>
      </c>
    </row>
    <row r="20" spans="2:8">
      <c r="B20" s="3" t="s">
        <v>474</v>
      </c>
      <c r="C20" s="14">
        <v>3.75</v>
      </c>
      <c r="D20" s="3" t="s">
        <v>104</v>
      </c>
      <c r="E20" s="3" t="s">
        <v>475</v>
      </c>
      <c r="F20" s="2">
        <v>51</v>
      </c>
      <c r="G20" s="2">
        <v>518.57000000000005</v>
      </c>
      <c r="H20" s="2">
        <v>9.01</v>
      </c>
    </row>
    <row r="21" spans="2:8">
      <c r="B21" s="3" t="s">
        <v>620</v>
      </c>
      <c r="C21" s="14">
        <v>3.82</v>
      </c>
      <c r="D21" s="3" t="s">
        <v>104</v>
      </c>
      <c r="E21" s="3" t="s">
        <v>621</v>
      </c>
      <c r="F21" s="2">
        <v>50</v>
      </c>
      <c r="G21" s="2">
        <v>505.26</v>
      </c>
      <c r="H21" s="2">
        <v>8.7799999999999994</v>
      </c>
    </row>
    <row r="22" spans="2:8">
      <c r="B22" s="3" t="s">
        <v>625</v>
      </c>
      <c r="C22" s="14">
        <v>4.5999999999999996</v>
      </c>
      <c r="D22" s="3" t="s">
        <v>104</v>
      </c>
      <c r="E22" s="3" t="s">
        <v>626</v>
      </c>
      <c r="F22" s="2">
        <v>45</v>
      </c>
      <c r="G22" s="2">
        <v>460.17</v>
      </c>
      <c r="H22" s="2">
        <v>8</v>
      </c>
    </row>
    <row r="23" spans="2:8">
      <c r="B23" s="3" t="s">
        <v>629</v>
      </c>
      <c r="C23" s="14">
        <v>3.72</v>
      </c>
      <c r="D23" s="3" t="s">
        <v>104</v>
      </c>
      <c r="E23" s="3" t="s">
        <v>630</v>
      </c>
      <c r="F23" s="2">
        <v>30</v>
      </c>
      <c r="G23" s="2">
        <v>309.39999999999998</v>
      </c>
      <c r="H23" s="2">
        <v>5.38</v>
      </c>
    </row>
    <row r="24" spans="2:8">
      <c r="B24" s="3" t="s">
        <v>667</v>
      </c>
      <c r="C24" s="14">
        <v>4.9000000000000004</v>
      </c>
      <c r="D24" s="3" t="s">
        <v>104</v>
      </c>
      <c r="E24" s="3" t="s">
        <v>666</v>
      </c>
      <c r="F24" s="2">
        <v>20</v>
      </c>
      <c r="G24" s="2">
        <v>203.55</v>
      </c>
      <c r="H24" s="2">
        <v>3.54</v>
      </c>
    </row>
    <row r="25" spans="2:8">
      <c r="B25" s="3" t="s">
        <v>595</v>
      </c>
      <c r="C25" s="14">
        <v>3.82</v>
      </c>
      <c r="D25" s="3" t="s">
        <v>104</v>
      </c>
      <c r="E25" s="3" t="s">
        <v>596</v>
      </c>
      <c r="F25" s="2">
        <v>17</v>
      </c>
      <c r="G25" s="2">
        <v>172.6</v>
      </c>
      <c r="H25" s="2">
        <v>3</v>
      </c>
    </row>
    <row r="26" spans="2:8">
      <c r="B26" s="3" t="s">
        <v>598</v>
      </c>
      <c r="C26" s="14">
        <v>3.68</v>
      </c>
      <c r="D26" s="3" t="s">
        <v>104</v>
      </c>
      <c r="E26" s="3" t="s">
        <v>599</v>
      </c>
      <c r="F26" s="2">
        <v>3</v>
      </c>
      <c r="G26" s="2">
        <v>30.73</v>
      </c>
      <c r="H26" s="2">
        <v>0.53</v>
      </c>
    </row>
    <row r="27" spans="2:8">
      <c r="B27" s="3" t="s">
        <v>546</v>
      </c>
      <c r="C27" s="14">
        <v>4.03</v>
      </c>
      <c r="D27" s="3" t="s">
        <v>104</v>
      </c>
      <c r="E27" s="3" t="s">
        <v>547</v>
      </c>
      <c r="F27" s="2">
        <v>1</v>
      </c>
      <c r="G27" s="2">
        <v>10.17</v>
      </c>
      <c r="H27" s="2">
        <v>0.18</v>
      </c>
    </row>
    <row r="28" spans="2:8">
      <c r="B28" s="8" t="s">
        <v>144</v>
      </c>
      <c r="C28" s="16"/>
      <c r="D28" s="8"/>
      <c r="E28" s="8"/>
      <c r="F28" s="10"/>
      <c r="G28" s="10">
        <f>SUM(G11:G27)</f>
        <v>5154.96</v>
      </c>
      <c r="H28" s="10">
        <f>SUM(H11:H27)</f>
        <v>89.61</v>
      </c>
    </row>
    <row r="29" spans="2:8">
      <c r="B29" s="8" t="s">
        <v>549</v>
      </c>
      <c r="C29" s="16"/>
      <c r="D29" s="8"/>
      <c r="E29" s="8"/>
      <c r="F29" s="10"/>
      <c r="G29" s="10">
        <v>236.87</v>
      </c>
      <c r="H29" s="10">
        <v>4.12</v>
      </c>
    </row>
    <row r="30" spans="2:8">
      <c r="B30" s="8" t="s">
        <v>153</v>
      </c>
      <c r="C30" s="16"/>
      <c r="D30" s="8"/>
      <c r="E30" s="8"/>
      <c r="F30" s="10"/>
      <c r="G30" s="10">
        <v>5391.83</v>
      </c>
      <c r="H30" s="10">
        <v>93.73</v>
      </c>
    </row>
    <row r="31" spans="2:8">
      <c r="B31" s="8" t="s">
        <v>405</v>
      </c>
      <c r="C31" s="16"/>
      <c r="D31" s="8"/>
      <c r="E31" s="8"/>
      <c r="F31" s="10"/>
      <c r="G31" s="10">
        <v>360.54903850000017</v>
      </c>
      <c r="H31" s="10">
        <v>6.269999999999996</v>
      </c>
    </row>
    <row r="32" spans="2:8">
      <c r="B32" s="8" t="s">
        <v>155</v>
      </c>
      <c r="C32" s="16"/>
      <c r="D32" s="8"/>
      <c r="E32" s="8"/>
      <c r="F32" s="10"/>
      <c r="G32" s="10">
        <v>5752.3790385000002</v>
      </c>
      <c r="H32" s="10">
        <v>100</v>
      </c>
    </row>
    <row r="33" spans="2:3">
      <c r="B33" s="3" t="s">
        <v>156</v>
      </c>
    </row>
    <row r="34" spans="2:3">
      <c r="B34" s="3" t="s">
        <v>157</v>
      </c>
    </row>
    <row r="35" spans="2:3">
      <c r="B35" s="8"/>
    </row>
    <row r="36" spans="2:3" ht="25.5">
      <c r="B36" s="11" t="s">
        <v>158</v>
      </c>
      <c r="C36" s="14" t="s">
        <v>159</v>
      </c>
    </row>
    <row r="37" spans="2:3">
      <c r="B37" s="8"/>
    </row>
    <row r="38" spans="2:3">
      <c r="B38" s="8" t="s">
        <v>160</v>
      </c>
    </row>
    <row r="39" spans="2:3">
      <c r="B39" s="8" t="s">
        <v>162</v>
      </c>
    </row>
    <row r="40" spans="2:3">
      <c r="B40" s="8" t="s">
        <v>665</v>
      </c>
      <c r="C40" s="16"/>
    </row>
    <row r="41" spans="2:3">
      <c r="B41" s="8" t="s">
        <v>664</v>
      </c>
      <c r="C41" s="16"/>
    </row>
    <row r="42" spans="2:3">
      <c r="B42" s="8" t="s">
        <v>663</v>
      </c>
      <c r="C42" s="16"/>
    </row>
    <row r="43" spans="2:3">
      <c r="B43" s="8" t="s">
        <v>662</v>
      </c>
      <c r="C43" s="16"/>
    </row>
    <row r="44" spans="2:3">
      <c r="B44" s="8" t="s">
        <v>661</v>
      </c>
      <c r="C44" s="16"/>
    </row>
    <row r="45" spans="2:3">
      <c r="B45" s="8" t="s">
        <v>660</v>
      </c>
      <c r="C45" s="16"/>
    </row>
    <row r="46" spans="2:3">
      <c r="B46" s="8" t="s">
        <v>659</v>
      </c>
      <c r="C46" s="16"/>
    </row>
    <row r="47" spans="2:3">
      <c r="B47" s="8" t="s">
        <v>658</v>
      </c>
      <c r="C47" s="16"/>
    </row>
    <row r="48" spans="2:3">
      <c r="B48" s="8" t="s">
        <v>175</v>
      </c>
      <c r="C48" s="16"/>
    </row>
    <row r="49" spans="2:2">
      <c r="B49" s="17" t="s">
        <v>642</v>
      </c>
    </row>
  </sheetData>
  <mergeCells count="2">
    <mergeCell ref="B1:E1"/>
    <mergeCell ref="C3:C7"/>
  </mergeCells>
  <hyperlinks>
    <hyperlink ref="A1" location="Index!A1" display="Index" xr:uid="{5FD22381-5385-4D86-9762-502767234FB6}"/>
  </hyperlink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F8FE6-B516-4DA2-801C-7396323EE74F}">
  <dimension ref="A1:H56"/>
  <sheetViews>
    <sheetView workbookViewId="0">
      <selection activeCell="B1" sqref="B1:E1"/>
    </sheetView>
  </sheetViews>
  <sheetFormatPr defaultRowHeight="12.75"/>
  <cols>
    <col min="1" max="1" width="5.42578125" style="3" bestFit="1" customWidth="1"/>
    <col min="2" max="2" width="67" style="3" bestFit="1" customWidth="1"/>
    <col min="3" max="3" width="18.5703125" style="14" customWidth="1"/>
    <col min="4" max="4" width="11.7109375" style="3" bestFit="1" customWidth="1"/>
    <col min="5" max="5" width="14.28515625" style="3" bestFit="1" customWidth="1"/>
    <col min="6" max="6" width="10.28515625" style="2" bestFit="1" customWidth="1"/>
    <col min="7" max="7" width="18.140625" style="2" bestFit="1" customWidth="1"/>
    <col min="8" max="8" width="9.140625" style="2" bestFit="1"/>
    <col min="9" max="16384" width="9.140625" style="3"/>
  </cols>
  <sheetData>
    <row r="1" spans="1:8">
      <c r="A1" s="1" t="s">
        <v>0</v>
      </c>
      <c r="B1" s="263" t="s">
        <v>694</v>
      </c>
      <c r="C1" s="263"/>
      <c r="D1" s="263"/>
      <c r="E1" s="263"/>
    </row>
    <row r="2" spans="1:8" ht="13.5" thickBot="1"/>
    <row r="3" spans="1:8" ht="15">
      <c r="B3" s="69" t="s">
        <v>2525</v>
      </c>
      <c r="C3" s="282"/>
    </row>
    <row r="4" spans="1:8" ht="15">
      <c r="B4" s="70" t="s">
        <v>2517</v>
      </c>
      <c r="C4" s="283"/>
    </row>
    <row r="5" spans="1:8" ht="15">
      <c r="B5" s="71" t="s">
        <v>2381</v>
      </c>
      <c r="C5" s="283"/>
    </row>
    <row r="6" spans="1:8" ht="15">
      <c r="B6" s="71" t="s">
        <v>2518</v>
      </c>
      <c r="C6" s="283"/>
    </row>
    <row r="7" spans="1:8" ht="15.75" thickBot="1">
      <c r="B7" s="74" t="s">
        <v>2519</v>
      </c>
      <c r="C7" s="284"/>
    </row>
    <row r="9" spans="1:8">
      <c r="B9" s="3" t="s">
        <v>2</v>
      </c>
    </row>
    <row r="11" spans="1:8">
      <c r="B11" s="5" t="s">
        <v>3</v>
      </c>
      <c r="C11" s="15" t="s">
        <v>4</v>
      </c>
      <c r="D11" s="5" t="s">
        <v>65</v>
      </c>
      <c r="E11" s="5" t="s">
        <v>6</v>
      </c>
      <c r="F11" s="7" t="s">
        <v>7</v>
      </c>
      <c r="G11" s="7" t="s">
        <v>8</v>
      </c>
      <c r="H11" s="7" t="s">
        <v>9</v>
      </c>
    </row>
    <row r="12" spans="1:8">
      <c r="B12" s="8" t="s">
        <v>66</v>
      </c>
    </row>
    <row r="13" spans="1:8">
      <c r="B13" s="8" t="s">
        <v>12</v>
      </c>
    </row>
    <row r="14" spans="1:8">
      <c r="B14" s="8" t="s">
        <v>67</v>
      </c>
    </row>
    <row r="15" spans="1:8">
      <c r="B15" s="3" t="s">
        <v>693</v>
      </c>
      <c r="C15" s="14">
        <v>3.66</v>
      </c>
      <c r="D15" s="3" t="s">
        <v>69</v>
      </c>
      <c r="E15" s="3" t="s">
        <v>692</v>
      </c>
      <c r="F15" s="2">
        <v>500000</v>
      </c>
      <c r="G15" s="2">
        <v>508.48</v>
      </c>
      <c r="H15" s="2">
        <v>3.12</v>
      </c>
    </row>
    <row r="16" spans="1:8">
      <c r="B16" s="3" t="s">
        <v>691</v>
      </c>
      <c r="C16" s="14">
        <v>3.63</v>
      </c>
      <c r="D16" s="3" t="s">
        <v>69</v>
      </c>
      <c r="E16" s="3" t="s">
        <v>690</v>
      </c>
      <c r="F16" s="2">
        <v>180000</v>
      </c>
      <c r="G16" s="2">
        <v>182.66</v>
      </c>
      <c r="H16" s="2">
        <v>1.1200000000000001</v>
      </c>
    </row>
    <row r="17" spans="2:8">
      <c r="B17" s="8" t="s">
        <v>99</v>
      </c>
      <c r="C17" s="16"/>
      <c r="D17" s="8"/>
      <c r="E17" s="8"/>
      <c r="F17" s="10"/>
      <c r="G17" s="10">
        <f>SUM(G11:G16)</f>
        <v>691.14</v>
      </c>
      <c r="H17" s="10">
        <f>SUM(H11:H16)</f>
        <v>4.24</v>
      </c>
    </row>
    <row r="18" spans="2:8">
      <c r="B18" s="8" t="s">
        <v>100</v>
      </c>
    </row>
    <row r="19" spans="2:8">
      <c r="B19" s="3" t="s">
        <v>689</v>
      </c>
      <c r="C19" s="14">
        <v>4.6500000000000004</v>
      </c>
      <c r="D19" s="3" t="s">
        <v>104</v>
      </c>
      <c r="E19" s="3" t="s">
        <v>688</v>
      </c>
      <c r="F19" s="2">
        <v>150</v>
      </c>
      <c r="G19" s="2">
        <v>1883.96</v>
      </c>
      <c r="H19" s="2">
        <v>11.56</v>
      </c>
    </row>
    <row r="20" spans="2:8">
      <c r="B20" s="3" t="s">
        <v>580</v>
      </c>
      <c r="C20" s="14">
        <v>4.09</v>
      </c>
      <c r="D20" s="3" t="s">
        <v>104</v>
      </c>
      <c r="E20" s="3" t="s">
        <v>581</v>
      </c>
      <c r="F20" s="2">
        <v>167</v>
      </c>
      <c r="G20" s="2">
        <v>1707.67</v>
      </c>
      <c r="H20" s="2">
        <v>10.48</v>
      </c>
    </row>
    <row r="21" spans="2:8">
      <c r="B21" s="3" t="s">
        <v>687</v>
      </c>
      <c r="C21" s="14">
        <v>4.3</v>
      </c>
      <c r="D21" s="3" t="s">
        <v>104</v>
      </c>
      <c r="E21" s="3" t="s">
        <v>686</v>
      </c>
      <c r="F21" s="2">
        <v>166</v>
      </c>
      <c r="G21" s="2">
        <v>1624.97</v>
      </c>
      <c r="H21" s="2">
        <v>9.9700000000000006</v>
      </c>
    </row>
    <row r="22" spans="2:8">
      <c r="B22" s="3" t="s">
        <v>565</v>
      </c>
      <c r="C22" s="14">
        <v>3.65</v>
      </c>
      <c r="D22" s="3" t="s">
        <v>129</v>
      </c>
      <c r="E22" s="3" t="s">
        <v>566</v>
      </c>
      <c r="F22" s="2">
        <v>155</v>
      </c>
      <c r="G22" s="2">
        <v>1581</v>
      </c>
      <c r="H22" s="2">
        <v>9.6999999999999993</v>
      </c>
    </row>
    <row r="23" spans="2:8">
      <c r="B23" s="3" t="s">
        <v>618</v>
      </c>
      <c r="C23" s="14">
        <v>3.75</v>
      </c>
      <c r="D23" s="3" t="s">
        <v>104</v>
      </c>
      <c r="E23" s="3" t="s">
        <v>619</v>
      </c>
      <c r="F23" s="2">
        <v>150</v>
      </c>
      <c r="G23" s="2">
        <v>1527.84</v>
      </c>
      <c r="H23" s="2">
        <v>9.3699999999999992</v>
      </c>
    </row>
    <row r="24" spans="2:8">
      <c r="B24" s="3" t="s">
        <v>594</v>
      </c>
      <c r="C24" s="14">
        <v>3.8</v>
      </c>
      <c r="D24" s="3" t="s">
        <v>104</v>
      </c>
      <c r="E24" s="3" t="s">
        <v>132</v>
      </c>
      <c r="F24" s="2">
        <v>150</v>
      </c>
      <c r="G24" s="2">
        <v>1526.06</v>
      </c>
      <c r="H24" s="2">
        <v>9.36</v>
      </c>
    </row>
    <row r="25" spans="2:8">
      <c r="B25" s="3" t="s">
        <v>667</v>
      </c>
      <c r="C25" s="14">
        <v>4.9000000000000004</v>
      </c>
      <c r="D25" s="3" t="s">
        <v>104</v>
      </c>
      <c r="E25" s="3" t="s">
        <v>666</v>
      </c>
      <c r="F25" s="2">
        <v>130</v>
      </c>
      <c r="G25" s="2">
        <v>1323.06</v>
      </c>
      <c r="H25" s="2">
        <v>8.1199999999999992</v>
      </c>
    </row>
    <row r="26" spans="2:8">
      <c r="B26" s="3" t="s">
        <v>685</v>
      </c>
      <c r="C26" s="14">
        <v>4.03</v>
      </c>
      <c r="D26" s="3" t="s">
        <v>104</v>
      </c>
      <c r="E26" s="3" t="s">
        <v>684</v>
      </c>
      <c r="F26" s="2">
        <v>101</v>
      </c>
      <c r="G26" s="2">
        <v>1025.1199999999999</v>
      </c>
      <c r="H26" s="2">
        <v>6.29</v>
      </c>
    </row>
    <row r="27" spans="2:8">
      <c r="B27" s="3" t="s">
        <v>627</v>
      </c>
      <c r="C27" s="14">
        <v>4.03</v>
      </c>
      <c r="D27" s="3" t="s">
        <v>104</v>
      </c>
      <c r="E27" s="3" t="s">
        <v>628</v>
      </c>
      <c r="F27" s="2">
        <v>50</v>
      </c>
      <c r="G27" s="2">
        <v>510.55</v>
      </c>
      <c r="H27" s="2">
        <v>3.13</v>
      </c>
    </row>
    <row r="28" spans="2:8">
      <c r="B28" s="3" t="s">
        <v>683</v>
      </c>
      <c r="C28" s="14">
        <v>4.18</v>
      </c>
      <c r="D28" s="3" t="s">
        <v>104</v>
      </c>
      <c r="E28" s="3" t="s">
        <v>682</v>
      </c>
      <c r="F28" s="2">
        <v>40</v>
      </c>
      <c r="G28" s="2">
        <v>510.45</v>
      </c>
      <c r="H28" s="2">
        <v>3.13</v>
      </c>
    </row>
    <row r="29" spans="2:8">
      <c r="B29" s="3" t="s">
        <v>681</v>
      </c>
      <c r="C29" s="14">
        <v>4.0599999999999996</v>
      </c>
      <c r="D29" s="3" t="s">
        <v>104</v>
      </c>
      <c r="E29" s="3" t="s">
        <v>680</v>
      </c>
      <c r="F29" s="2">
        <v>50</v>
      </c>
      <c r="G29" s="2">
        <v>507.41</v>
      </c>
      <c r="H29" s="2">
        <v>3.11</v>
      </c>
    </row>
    <row r="30" spans="2:8">
      <c r="B30" s="3" t="s">
        <v>653</v>
      </c>
      <c r="C30" s="14">
        <v>4.05</v>
      </c>
      <c r="D30" s="3" t="s">
        <v>104</v>
      </c>
      <c r="E30" s="3" t="s">
        <v>384</v>
      </c>
      <c r="F30" s="2">
        <v>4</v>
      </c>
      <c r="G30" s="2">
        <v>406.4</v>
      </c>
      <c r="H30" s="2">
        <v>2.4900000000000002</v>
      </c>
    </row>
    <row r="31" spans="2:8">
      <c r="B31" s="3" t="s">
        <v>679</v>
      </c>
      <c r="C31" s="14">
        <v>3.58</v>
      </c>
      <c r="D31" s="3" t="s">
        <v>104</v>
      </c>
      <c r="E31" s="3" t="s">
        <v>678</v>
      </c>
      <c r="F31" s="2">
        <v>20</v>
      </c>
      <c r="G31" s="2">
        <v>202.45</v>
      </c>
      <c r="H31" s="2">
        <v>1.24</v>
      </c>
    </row>
    <row r="32" spans="2:8">
      <c r="B32" s="3" t="s">
        <v>578</v>
      </c>
      <c r="C32" s="14">
        <v>3.2</v>
      </c>
      <c r="D32" s="3" t="s">
        <v>104</v>
      </c>
      <c r="E32" s="3" t="s">
        <v>579</v>
      </c>
      <c r="F32" s="2">
        <v>300</v>
      </c>
      <c r="G32" s="2">
        <v>60</v>
      </c>
      <c r="H32" s="2">
        <v>0.37</v>
      </c>
    </row>
    <row r="33" spans="2:8">
      <c r="B33" s="3" t="s">
        <v>474</v>
      </c>
      <c r="C33" s="14">
        <v>3.75</v>
      </c>
      <c r="D33" s="3" t="s">
        <v>104</v>
      </c>
      <c r="E33" s="3" t="s">
        <v>475</v>
      </c>
      <c r="F33" s="2">
        <v>2</v>
      </c>
      <c r="G33" s="2">
        <v>20.34</v>
      </c>
      <c r="H33" s="2">
        <v>0.12</v>
      </c>
    </row>
    <row r="34" spans="2:8">
      <c r="B34" s="3" t="s">
        <v>546</v>
      </c>
      <c r="C34" s="14">
        <v>4.03</v>
      </c>
      <c r="D34" s="3" t="s">
        <v>104</v>
      </c>
      <c r="E34" s="3" t="s">
        <v>547</v>
      </c>
      <c r="F34" s="2">
        <v>1</v>
      </c>
      <c r="G34" s="2">
        <v>10.17</v>
      </c>
      <c r="H34" s="2">
        <v>0.06</v>
      </c>
    </row>
    <row r="35" spans="2:8">
      <c r="B35" s="8" t="s">
        <v>548</v>
      </c>
      <c r="C35" s="16"/>
      <c r="D35" s="8"/>
      <c r="E35" s="8"/>
      <c r="F35" s="10"/>
      <c r="G35" s="10">
        <f>SUM(G18:G34)</f>
        <v>14427.45</v>
      </c>
      <c r="H35" s="10">
        <f>SUM(H18:H34)</f>
        <v>88.499999999999986</v>
      </c>
    </row>
    <row r="36" spans="2:8">
      <c r="B36" s="8" t="s">
        <v>549</v>
      </c>
      <c r="C36" s="16"/>
      <c r="D36" s="8"/>
      <c r="E36" s="8"/>
      <c r="F36" s="10"/>
      <c r="G36" s="10">
        <v>430.39</v>
      </c>
      <c r="H36" s="10">
        <v>2.64</v>
      </c>
    </row>
    <row r="37" spans="2:8">
      <c r="B37" s="8" t="s">
        <v>153</v>
      </c>
      <c r="C37" s="16"/>
      <c r="D37" s="8"/>
      <c r="E37" s="8"/>
      <c r="F37" s="10"/>
      <c r="G37" s="10">
        <v>15548.98</v>
      </c>
      <c r="H37" s="10">
        <v>95.4</v>
      </c>
    </row>
    <row r="38" spans="2:8">
      <c r="B38" s="8" t="s">
        <v>405</v>
      </c>
      <c r="C38" s="16"/>
      <c r="D38" s="8"/>
      <c r="E38" s="8"/>
      <c r="F38" s="10"/>
      <c r="G38" s="10">
        <v>749.83713099999966</v>
      </c>
      <c r="H38" s="10">
        <v>4.5999999999999943</v>
      </c>
    </row>
    <row r="39" spans="2:8">
      <c r="B39" s="8" t="s">
        <v>155</v>
      </c>
      <c r="C39" s="16"/>
      <c r="D39" s="8"/>
      <c r="E39" s="8"/>
      <c r="F39" s="10"/>
      <c r="G39" s="10">
        <v>16298.817131</v>
      </c>
      <c r="H39" s="10">
        <v>100</v>
      </c>
    </row>
    <row r="40" spans="2:8">
      <c r="B40" s="3" t="s">
        <v>156</v>
      </c>
    </row>
    <row r="41" spans="2:8">
      <c r="B41" s="3" t="s">
        <v>157</v>
      </c>
    </row>
    <row r="42" spans="2:8">
      <c r="B42" s="8"/>
    </row>
    <row r="43" spans="2:8" ht="25.5">
      <c r="B43" s="11" t="s">
        <v>158</v>
      </c>
      <c r="C43" s="14" t="s">
        <v>159</v>
      </c>
    </row>
    <row r="44" spans="2:8">
      <c r="B44" s="8"/>
    </row>
    <row r="45" spans="2:8">
      <c r="B45" s="8" t="s">
        <v>160</v>
      </c>
    </row>
    <row r="46" spans="2:8">
      <c r="B46" s="8" t="s">
        <v>162</v>
      </c>
    </row>
    <row r="47" spans="2:8">
      <c r="B47" s="8" t="s">
        <v>677</v>
      </c>
      <c r="C47" s="16"/>
    </row>
    <row r="48" spans="2:8">
      <c r="B48" s="8" t="s">
        <v>676</v>
      </c>
      <c r="C48" s="16"/>
    </row>
    <row r="49" spans="2:3">
      <c r="B49" s="8" t="s">
        <v>675</v>
      </c>
      <c r="C49" s="16"/>
    </row>
    <row r="50" spans="2:3">
      <c r="B50" s="8" t="s">
        <v>674</v>
      </c>
      <c r="C50" s="16"/>
    </row>
    <row r="51" spans="2:3">
      <c r="B51" s="8" t="s">
        <v>673</v>
      </c>
      <c r="C51" s="16"/>
    </row>
    <row r="52" spans="2:3">
      <c r="B52" s="8" t="s">
        <v>672</v>
      </c>
      <c r="C52" s="16"/>
    </row>
    <row r="53" spans="2:3">
      <c r="B53" s="8" t="s">
        <v>671</v>
      </c>
      <c r="C53" s="16"/>
    </row>
    <row r="54" spans="2:3">
      <c r="B54" s="8" t="s">
        <v>670</v>
      </c>
      <c r="C54" s="16"/>
    </row>
    <row r="55" spans="2:3">
      <c r="B55" s="8" t="s">
        <v>175</v>
      </c>
      <c r="C55" s="16"/>
    </row>
    <row r="56" spans="2:3">
      <c r="B56" s="17" t="s">
        <v>669</v>
      </c>
    </row>
  </sheetData>
  <mergeCells count="2">
    <mergeCell ref="B1:E1"/>
    <mergeCell ref="C3:C7"/>
  </mergeCells>
  <hyperlinks>
    <hyperlink ref="A1" location="Index!A1" display="Index" xr:uid="{9A57F95F-9027-4AD2-B116-B9B2B39DDF54}"/>
  </hyperlink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74E55-9B7E-4ED8-817B-785AFF9FF766}">
  <dimension ref="A1:H63"/>
  <sheetViews>
    <sheetView workbookViewId="0">
      <selection activeCell="B1" sqref="B1:E1"/>
    </sheetView>
  </sheetViews>
  <sheetFormatPr defaultRowHeight="12.75"/>
  <cols>
    <col min="1" max="1" width="5.42578125" style="3" bestFit="1" customWidth="1"/>
    <col min="2" max="2" width="72.28515625" style="3" bestFit="1" customWidth="1"/>
    <col min="3" max="3" width="19.42578125" style="14" customWidth="1"/>
    <col min="4" max="4" width="11.7109375" style="3" bestFit="1" customWidth="1"/>
    <col min="5" max="5" width="14.140625" style="3" bestFit="1" customWidth="1"/>
    <col min="6" max="6" width="10.28515625" style="2" bestFit="1" customWidth="1"/>
    <col min="7" max="7" width="18.140625" style="2" bestFit="1" customWidth="1"/>
    <col min="8" max="8" width="9.140625" style="2" bestFit="1"/>
    <col min="9" max="16384" width="9.140625" style="3"/>
  </cols>
  <sheetData>
    <row r="1" spans="1:8">
      <c r="A1" s="1" t="s">
        <v>0</v>
      </c>
      <c r="B1" s="263" t="s">
        <v>728</v>
      </c>
      <c r="C1" s="263"/>
      <c r="D1" s="263"/>
      <c r="E1" s="263"/>
    </row>
    <row r="2" spans="1:8" ht="13.5" thickBot="1"/>
    <row r="3" spans="1:8" ht="15">
      <c r="B3" s="69" t="s">
        <v>2526</v>
      </c>
      <c r="C3" s="282"/>
    </row>
    <row r="4" spans="1:8" ht="15">
      <c r="B4" s="70" t="s">
        <v>2517</v>
      </c>
      <c r="C4" s="283"/>
    </row>
    <row r="5" spans="1:8" ht="15">
      <c r="B5" s="71" t="s">
        <v>2381</v>
      </c>
      <c r="C5" s="283"/>
    </row>
    <row r="6" spans="1:8" ht="15">
      <c r="B6" s="71" t="s">
        <v>2518</v>
      </c>
      <c r="C6" s="283"/>
    </row>
    <row r="7" spans="1:8" ht="15.75" thickBot="1">
      <c r="B7" s="74" t="s">
        <v>2519</v>
      </c>
      <c r="C7" s="284"/>
    </row>
    <row r="9" spans="1:8">
      <c r="B9" s="3" t="s">
        <v>2</v>
      </c>
    </row>
    <row r="11" spans="1:8">
      <c r="B11" s="5" t="s">
        <v>3</v>
      </c>
      <c r="C11" s="15" t="s">
        <v>4</v>
      </c>
      <c r="D11" s="5" t="s">
        <v>65</v>
      </c>
      <c r="E11" s="5" t="s">
        <v>6</v>
      </c>
      <c r="F11" s="7" t="s">
        <v>7</v>
      </c>
      <c r="G11" s="7" t="s">
        <v>8</v>
      </c>
      <c r="H11" s="7" t="s">
        <v>9</v>
      </c>
    </row>
    <row r="12" spans="1:8">
      <c r="B12" s="8" t="s">
        <v>66</v>
      </c>
    </row>
    <row r="13" spans="1:8">
      <c r="B13" s="8" t="s">
        <v>12</v>
      </c>
    </row>
    <row r="14" spans="1:8">
      <c r="B14" s="8" t="s">
        <v>67</v>
      </c>
    </row>
    <row r="15" spans="1:8">
      <c r="B15" s="3" t="s">
        <v>691</v>
      </c>
      <c r="C15" s="14">
        <v>3.63</v>
      </c>
      <c r="D15" s="3" t="s">
        <v>69</v>
      </c>
      <c r="E15" s="3" t="s">
        <v>690</v>
      </c>
      <c r="F15" s="2">
        <v>120000</v>
      </c>
      <c r="G15" s="2">
        <v>121.77</v>
      </c>
      <c r="H15" s="2">
        <v>1.25</v>
      </c>
    </row>
    <row r="16" spans="1:8">
      <c r="B16" s="8" t="s">
        <v>99</v>
      </c>
      <c r="C16" s="16"/>
      <c r="D16" s="8"/>
      <c r="E16" s="8"/>
      <c r="F16" s="10"/>
      <c r="G16" s="10">
        <f>SUM(G11:G15)</f>
        <v>121.77</v>
      </c>
      <c r="H16" s="10">
        <f>SUM(H11:H15)</f>
        <v>1.25</v>
      </c>
    </row>
    <row r="17" spans="2:8">
      <c r="B17" s="8" t="s">
        <v>100</v>
      </c>
    </row>
    <row r="18" spans="2:8">
      <c r="B18" s="3" t="s">
        <v>612</v>
      </c>
      <c r="C18" s="14">
        <v>9.0399999999999991</v>
      </c>
      <c r="D18" s="3" t="s">
        <v>503</v>
      </c>
      <c r="E18" s="3" t="s">
        <v>613</v>
      </c>
      <c r="F18" s="2">
        <v>87</v>
      </c>
      <c r="G18" s="2">
        <v>1112.19</v>
      </c>
      <c r="H18" s="2">
        <v>11.43</v>
      </c>
    </row>
    <row r="19" spans="2:8">
      <c r="B19" s="3" t="s">
        <v>727</v>
      </c>
      <c r="C19" s="14">
        <v>18.53</v>
      </c>
      <c r="D19" s="3" t="s">
        <v>501</v>
      </c>
      <c r="E19" s="3" t="s">
        <v>502</v>
      </c>
      <c r="F19" s="2">
        <v>86</v>
      </c>
      <c r="G19" s="2">
        <v>1058.98</v>
      </c>
      <c r="H19" s="2">
        <v>10.89</v>
      </c>
    </row>
    <row r="20" spans="2:8">
      <c r="B20" s="3" t="s">
        <v>685</v>
      </c>
      <c r="C20" s="14">
        <v>4.03</v>
      </c>
      <c r="D20" s="3" t="s">
        <v>104</v>
      </c>
      <c r="E20" s="3" t="s">
        <v>684</v>
      </c>
      <c r="F20" s="2">
        <v>99</v>
      </c>
      <c r="G20" s="2">
        <v>1004.82</v>
      </c>
      <c r="H20" s="2">
        <v>10.33</v>
      </c>
    </row>
    <row r="21" spans="2:8">
      <c r="B21" s="3" t="s">
        <v>594</v>
      </c>
      <c r="C21" s="14">
        <v>3.8</v>
      </c>
      <c r="D21" s="3" t="s">
        <v>104</v>
      </c>
      <c r="E21" s="3" t="s">
        <v>132</v>
      </c>
      <c r="F21" s="2">
        <v>98</v>
      </c>
      <c r="G21" s="2">
        <v>997.03</v>
      </c>
      <c r="H21" s="2">
        <v>10.25</v>
      </c>
    </row>
    <row r="22" spans="2:8">
      <c r="B22" s="3" t="s">
        <v>580</v>
      </c>
      <c r="C22" s="14">
        <v>4.09</v>
      </c>
      <c r="D22" s="3" t="s">
        <v>104</v>
      </c>
      <c r="E22" s="3" t="s">
        <v>581</v>
      </c>
      <c r="F22" s="2">
        <v>95</v>
      </c>
      <c r="G22" s="2">
        <v>971.43</v>
      </c>
      <c r="H22" s="2">
        <v>9.99</v>
      </c>
    </row>
    <row r="23" spans="2:8">
      <c r="B23" s="3" t="s">
        <v>618</v>
      </c>
      <c r="C23" s="14">
        <v>3.75</v>
      </c>
      <c r="D23" s="3" t="s">
        <v>104</v>
      </c>
      <c r="E23" s="3" t="s">
        <v>619</v>
      </c>
      <c r="F23" s="2">
        <v>80</v>
      </c>
      <c r="G23" s="2">
        <v>814.85</v>
      </c>
      <c r="H23" s="2">
        <v>8.3800000000000008</v>
      </c>
    </row>
    <row r="24" spans="2:8">
      <c r="B24" s="3" t="s">
        <v>726</v>
      </c>
      <c r="C24" s="14">
        <v>3.9</v>
      </c>
      <c r="D24" s="3" t="s">
        <v>623</v>
      </c>
      <c r="E24" s="3" t="s">
        <v>725</v>
      </c>
      <c r="F24" s="2">
        <v>68</v>
      </c>
      <c r="G24" s="2">
        <v>695.95</v>
      </c>
      <c r="H24" s="2">
        <v>7.15</v>
      </c>
    </row>
    <row r="25" spans="2:8">
      <c r="B25" s="3" t="s">
        <v>724</v>
      </c>
      <c r="C25" s="14">
        <v>10.61</v>
      </c>
      <c r="D25" s="3" t="s">
        <v>126</v>
      </c>
      <c r="E25" s="3" t="s">
        <v>723</v>
      </c>
      <c r="F25" s="2">
        <v>50</v>
      </c>
      <c r="G25" s="2">
        <v>621.6</v>
      </c>
      <c r="H25" s="2">
        <v>6.39</v>
      </c>
    </row>
    <row r="26" spans="2:8">
      <c r="B26" s="3" t="s">
        <v>722</v>
      </c>
      <c r="C26" s="14">
        <v>4.7</v>
      </c>
      <c r="D26" s="3" t="s">
        <v>721</v>
      </c>
      <c r="E26" s="3" t="s">
        <v>720</v>
      </c>
      <c r="F26" s="2">
        <v>25</v>
      </c>
      <c r="G26" s="2">
        <v>508.11</v>
      </c>
      <c r="H26" s="2">
        <v>5.22</v>
      </c>
    </row>
    <row r="27" spans="2:8">
      <c r="B27" s="3" t="s">
        <v>631</v>
      </c>
      <c r="C27" s="14">
        <v>6.72</v>
      </c>
      <c r="D27" s="3" t="s">
        <v>110</v>
      </c>
      <c r="E27" s="3" t="s">
        <v>632</v>
      </c>
      <c r="F27" s="2">
        <v>40500</v>
      </c>
      <c r="G27" s="2">
        <v>407.88</v>
      </c>
      <c r="H27" s="2">
        <v>4.1900000000000004</v>
      </c>
    </row>
    <row r="28" spans="2:8">
      <c r="B28" s="3" t="s">
        <v>719</v>
      </c>
      <c r="C28" s="14">
        <v>4.13</v>
      </c>
      <c r="D28" s="3" t="s">
        <v>104</v>
      </c>
      <c r="E28" s="3" t="s">
        <v>140</v>
      </c>
      <c r="F28" s="2">
        <v>39</v>
      </c>
      <c r="G28" s="2">
        <v>396.1</v>
      </c>
      <c r="H28" s="2">
        <v>4.07</v>
      </c>
    </row>
    <row r="29" spans="2:8">
      <c r="B29" s="3" t="s">
        <v>565</v>
      </c>
      <c r="C29" s="14">
        <v>3.65</v>
      </c>
      <c r="D29" s="3" t="s">
        <v>129</v>
      </c>
      <c r="E29" s="3" t="s">
        <v>566</v>
      </c>
      <c r="F29" s="2">
        <v>15</v>
      </c>
      <c r="G29" s="2">
        <v>153</v>
      </c>
      <c r="H29" s="2">
        <v>1.57</v>
      </c>
    </row>
    <row r="30" spans="2:8">
      <c r="B30" s="3" t="s">
        <v>718</v>
      </c>
      <c r="D30" s="3" t="s">
        <v>717</v>
      </c>
      <c r="E30" s="3" t="s">
        <v>697</v>
      </c>
      <c r="F30" s="2">
        <v>72000</v>
      </c>
      <c r="G30" s="2">
        <v>108</v>
      </c>
      <c r="H30" s="2">
        <v>1.1100000000000001</v>
      </c>
    </row>
    <row r="31" spans="2:8">
      <c r="B31" s="3" t="s">
        <v>653</v>
      </c>
      <c r="C31" s="14">
        <v>4.05</v>
      </c>
      <c r="D31" s="3" t="s">
        <v>104</v>
      </c>
      <c r="E31" s="3" t="s">
        <v>384</v>
      </c>
      <c r="F31" s="2">
        <v>1</v>
      </c>
      <c r="G31" s="2">
        <v>101.6</v>
      </c>
      <c r="H31" s="2">
        <v>1.04</v>
      </c>
    </row>
    <row r="32" spans="2:8">
      <c r="B32" s="3" t="s">
        <v>679</v>
      </c>
      <c r="C32" s="14">
        <v>3.58</v>
      </c>
      <c r="D32" s="3" t="s">
        <v>104</v>
      </c>
      <c r="E32" s="3" t="s">
        <v>678</v>
      </c>
      <c r="F32" s="2">
        <v>10</v>
      </c>
      <c r="G32" s="2">
        <v>101.23</v>
      </c>
      <c r="H32" s="2">
        <v>1.04</v>
      </c>
    </row>
    <row r="33" spans="2:8">
      <c r="B33" s="3" t="s">
        <v>716</v>
      </c>
      <c r="C33" s="14">
        <v>3.59</v>
      </c>
      <c r="D33" s="3" t="s">
        <v>104</v>
      </c>
      <c r="E33" s="3" t="s">
        <v>715</v>
      </c>
      <c r="F33" s="2">
        <v>4</v>
      </c>
      <c r="G33" s="2">
        <v>40.75</v>
      </c>
      <c r="H33" s="2">
        <v>0.42</v>
      </c>
    </row>
    <row r="34" spans="2:8">
      <c r="B34" s="8" t="s">
        <v>548</v>
      </c>
      <c r="C34" s="16"/>
      <c r="D34" s="8"/>
      <c r="E34" s="8"/>
      <c r="F34" s="10"/>
      <c r="G34" s="10">
        <f>SUM(G17:G33)</f>
        <v>9093.52</v>
      </c>
      <c r="H34" s="10">
        <f>SUM(H17:H33)</f>
        <v>93.47</v>
      </c>
    </row>
    <row r="35" spans="2:8">
      <c r="B35" s="8" t="s">
        <v>549</v>
      </c>
      <c r="C35" s="16"/>
      <c r="D35" s="8"/>
      <c r="E35" s="8"/>
      <c r="F35" s="10"/>
      <c r="G35" s="10">
        <v>190.34</v>
      </c>
      <c r="H35" s="10">
        <v>1.96</v>
      </c>
    </row>
    <row r="36" spans="2:8">
      <c r="B36" s="8" t="s">
        <v>153</v>
      </c>
      <c r="C36" s="16"/>
      <c r="D36" s="8"/>
      <c r="E36" s="8"/>
      <c r="F36" s="10"/>
      <c r="G36" s="10">
        <v>9405.630000000001</v>
      </c>
      <c r="H36" s="10">
        <v>96.69</v>
      </c>
    </row>
    <row r="37" spans="2:8">
      <c r="B37" s="8" t="s">
        <v>405</v>
      </c>
      <c r="C37" s="16"/>
      <c r="D37" s="8"/>
      <c r="E37" s="8"/>
      <c r="F37" s="10"/>
      <c r="G37" s="10">
        <v>322.07617605999997</v>
      </c>
      <c r="H37" s="10">
        <v>3.3100000000000023</v>
      </c>
    </row>
    <row r="38" spans="2:8">
      <c r="B38" s="8" t="s">
        <v>155</v>
      </c>
      <c r="C38" s="16"/>
      <c r="D38" s="8"/>
      <c r="E38" s="8"/>
      <c r="F38" s="10"/>
      <c r="G38" s="10">
        <v>9727.7061760600009</v>
      </c>
      <c r="H38" s="10">
        <v>100</v>
      </c>
    </row>
    <row r="39" spans="2:8">
      <c r="B39" s="3" t="s">
        <v>156</v>
      </c>
    </row>
    <row r="40" spans="2:8">
      <c r="B40" s="3" t="s">
        <v>157</v>
      </c>
    </row>
    <row r="41" spans="2:8">
      <c r="B41" s="8"/>
    </row>
    <row r="42" spans="2:8" ht="25.5">
      <c r="B42" s="11" t="s">
        <v>158</v>
      </c>
      <c r="C42" s="14" t="s">
        <v>159</v>
      </c>
    </row>
    <row r="43" spans="2:8">
      <c r="B43" s="8"/>
    </row>
    <row r="44" spans="2:8">
      <c r="B44" s="17" t="s">
        <v>714</v>
      </c>
    </row>
    <row r="45" spans="2:8">
      <c r="B45" s="8" t="s">
        <v>162</v>
      </c>
    </row>
    <row r="46" spans="2:8">
      <c r="B46" s="8" t="s">
        <v>713</v>
      </c>
      <c r="C46" s="16"/>
    </row>
    <row r="47" spans="2:8">
      <c r="B47" s="8" t="s">
        <v>712</v>
      </c>
      <c r="C47" s="16"/>
    </row>
    <row r="48" spans="2:8">
      <c r="B48" s="8" t="s">
        <v>711</v>
      </c>
      <c r="C48" s="16"/>
    </row>
    <row r="49" spans="2:8">
      <c r="B49" s="8" t="s">
        <v>710</v>
      </c>
      <c r="C49" s="16"/>
    </row>
    <row r="50" spans="2:8">
      <c r="B50" s="8" t="s">
        <v>709</v>
      </c>
      <c r="C50" s="16"/>
    </row>
    <row r="51" spans="2:8">
      <c r="B51" s="8" t="s">
        <v>708</v>
      </c>
      <c r="C51" s="16"/>
    </row>
    <row r="52" spans="2:8">
      <c r="B52" s="8" t="s">
        <v>707</v>
      </c>
      <c r="C52" s="16"/>
    </row>
    <row r="53" spans="2:8">
      <c r="B53" s="8" t="s">
        <v>706</v>
      </c>
      <c r="C53" s="16"/>
    </row>
    <row r="54" spans="2:8">
      <c r="B54" s="8" t="s">
        <v>175</v>
      </c>
      <c r="C54" s="16"/>
    </row>
    <row r="55" spans="2:8">
      <c r="B55" s="17" t="s">
        <v>705</v>
      </c>
    </row>
    <row r="57" spans="2:8">
      <c r="B57" s="17" t="s">
        <v>704</v>
      </c>
      <c r="C57" s="21"/>
      <c r="D57" s="20"/>
      <c r="E57" s="20"/>
      <c r="F57" s="19"/>
      <c r="G57" s="19"/>
      <c r="H57" s="12"/>
    </row>
    <row r="58" spans="2:8" ht="185.25">
      <c r="B58" s="30" t="s">
        <v>703</v>
      </c>
      <c r="C58" s="29" t="s">
        <v>702</v>
      </c>
      <c r="D58" s="28" t="s">
        <v>701</v>
      </c>
      <c r="E58" s="28" t="s">
        <v>700</v>
      </c>
      <c r="F58" s="27" t="s">
        <v>699</v>
      </c>
      <c r="G58" s="19"/>
      <c r="H58" s="12"/>
    </row>
    <row r="59" spans="2:8" ht="15">
      <c r="B59" s="26" t="s">
        <v>698</v>
      </c>
      <c r="C59" s="25" t="s">
        <v>697</v>
      </c>
      <c r="D59" s="24">
        <v>108</v>
      </c>
      <c r="E59" s="23">
        <v>1.1100000000000001</v>
      </c>
      <c r="F59" s="22">
        <v>840.38</v>
      </c>
      <c r="G59" s="19" t="s">
        <v>696</v>
      </c>
      <c r="H59" s="12"/>
    </row>
    <row r="60" spans="2:8">
      <c r="B60" s="20"/>
      <c r="C60" s="21"/>
      <c r="D60" s="20"/>
      <c r="E60" s="20"/>
      <c r="F60" s="19"/>
      <c r="G60" s="19"/>
      <c r="H60" s="12"/>
    </row>
    <row r="61" spans="2:8">
      <c r="B61" s="20"/>
      <c r="C61" s="21"/>
      <c r="D61" s="20"/>
      <c r="E61" s="20"/>
      <c r="F61" s="19"/>
      <c r="G61" s="19"/>
      <c r="H61" s="12"/>
    </row>
    <row r="62" spans="2:8">
      <c r="B62" s="20" t="s">
        <v>695</v>
      </c>
      <c r="C62" s="21"/>
      <c r="D62" s="20"/>
      <c r="E62" s="20"/>
      <c r="F62" s="19"/>
      <c r="G62" s="19"/>
      <c r="H62" s="12"/>
    </row>
    <row r="63" spans="2:8">
      <c r="C63" s="18"/>
      <c r="H63" s="12"/>
    </row>
  </sheetData>
  <mergeCells count="2">
    <mergeCell ref="B1:E1"/>
    <mergeCell ref="C3:C7"/>
  </mergeCells>
  <hyperlinks>
    <hyperlink ref="A1" location="Index!A1" display="Index" xr:uid="{D207CCAB-CC64-4B2D-91B5-DDB1F00D198D}"/>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3A92C-460E-4CA9-8F94-AB7B2A4AE4CF}">
  <dimension ref="A1:H61"/>
  <sheetViews>
    <sheetView workbookViewId="0">
      <selection activeCell="B1" sqref="B1:E1"/>
    </sheetView>
  </sheetViews>
  <sheetFormatPr defaultRowHeight="12.75"/>
  <cols>
    <col min="1" max="1" width="5.42578125" style="3" bestFit="1" customWidth="1"/>
    <col min="2" max="2" width="72.28515625" style="3" bestFit="1" customWidth="1"/>
    <col min="3" max="3" width="21.5703125" style="14" customWidth="1"/>
    <col min="4" max="4" width="11.7109375" style="3" bestFit="1" customWidth="1"/>
    <col min="5" max="5" width="14.140625" style="3" bestFit="1" customWidth="1"/>
    <col min="6" max="6" width="10.28515625" style="2" bestFit="1" customWidth="1"/>
    <col min="7" max="7" width="18.140625" style="2" bestFit="1" customWidth="1"/>
    <col min="8" max="8" width="9.140625" style="2" bestFit="1"/>
    <col min="9" max="16384" width="9.140625" style="3"/>
  </cols>
  <sheetData>
    <row r="1" spans="1:8">
      <c r="A1" s="1" t="s">
        <v>0</v>
      </c>
      <c r="B1" s="263" t="s">
        <v>744</v>
      </c>
      <c r="C1" s="263"/>
      <c r="D1" s="263"/>
      <c r="E1" s="263"/>
    </row>
    <row r="2" spans="1:8" ht="13.5" thickBot="1"/>
    <row r="3" spans="1:8" ht="15">
      <c r="B3" s="69" t="s">
        <v>2527</v>
      </c>
      <c r="C3" s="282"/>
    </row>
    <row r="4" spans="1:8" ht="15">
      <c r="B4" s="70" t="s">
        <v>2517</v>
      </c>
      <c r="C4" s="283"/>
    </row>
    <row r="5" spans="1:8" ht="15">
      <c r="B5" s="71" t="s">
        <v>2381</v>
      </c>
      <c r="C5" s="283"/>
    </row>
    <row r="6" spans="1:8" ht="15">
      <c r="B6" s="71" t="s">
        <v>2518</v>
      </c>
      <c r="C6" s="283"/>
    </row>
    <row r="7" spans="1:8" ht="15.75" thickBot="1">
      <c r="B7" s="74" t="s">
        <v>2519</v>
      </c>
      <c r="C7" s="284"/>
    </row>
    <row r="9" spans="1:8">
      <c r="B9" s="3" t="s">
        <v>2</v>
      </c>
    </row>
    <row r="11" spans="1:8">
      <c r="B11" s="5" t="s">
        <v>3</v>
      </c>
      <c r="C11" s="15" t="s">
        <v>4</v>
      </c>
      <c r="D11" s="5" t="s">
        <v>65</v>
      </c>
      <c r="E11" s="5" t="s">
        <v>6</v>
      </c>
      <c r="F11" s="7" t="s">
        <v>7</v>
      </c>
      <c r="G11" s="7" t="s">
        <v>8</v>
      </c>
      <c r="H11" s="7" t="s">
        <v>9</v>
      </c>
    </row>
    <row r="12" spans="1:8">
      <c r="B12" s="8" t="s">
        <v>66</v>
      </c>
    </row>
    <row r="13" spans="1:8">
      <c r="B13" s="8" t="s">
        <v>12</v>
      </c>
    </row>
    <row r="14" spans="1:8">
      <c r="B14" s="8" t="s">
        <v>67</v>
      </c>
    </row>
    <row r="15" spans="1:8">
      <c r="B15" s="3" t="s">
        <v>691</v>
      </c>
      <c r="C15" s="14">
        <v>3.63</v>
      </c>
      <c r="D15" s="3" t="s">
        <v>69</v>
      </c>
      <c r="E15" s="3" t="s">
        <v>690</v>
      </c>
      <c r="F15" s="2">
        <v>120000</v>
      </c>
      <c r="G15" s="2">
        <v>121.77</v>
      </c>
      <c r="H15" s="2">
        <v>1.1100000000000001</v>
      </c>
    </row>
    <row r="16" spans="1:8">
      <c r="B16" s="8" t="s">
        <v>99</v>
      </c>
      <c r="C16" s="16"/>
      <c r="D16" s="8"/>
      <c r="E16" s="8"/>
      <c r="F16" s="10"/>
      <c r="G16" s="10">
        <f>SUM(G11:G15)</f>
        <v>121.77</v>
      </c>
      <c r="H16" s="10">
        <f>SUM(H11:H15)</f>
        <v>1.1100000000000001</v>
      </c>
    </row>
    <row r="17" spans="2:8">
      <c r="B17" s="8" t="s">
        <v>100</v>
      </c>
    </row>
    <row r="18" spans="2:8">
      <c r="B18" s="3" t="s">
        <v>743</v>
      </c>
      <c r="C18" s="14">
        <v>8.99</v>
      </c>
      <c r="D18" s="3" t="s">
        <v>503</v>
      </c>
      <c r="E18" s="3" t="s">
        <v>504</v>
      </c>
      <c r="F18" s="2">
        <v>95</v>
      </c>
      <c r="G18" s="2">
        <v>1215.94</v>
      </c>
      <c r="H18" s="2">
        <v>11.06</v>
      </c>
    </row>
    <row r="19" spans="2:8">
      <c r="B19" s="3" t="s">
        <v>679</v>
      </c>
      <c r="C19" s="14">
        <v>3.58</v>
      </c>
      <c r="D19" s="3" t="s">
        <v>104</v>
      </c>
      <c r="E19" s="3" t="s">
        <v>678</v>
      </c>
      <c r="F19" s="2">
        <v>120</v>
      </c>
      <c r="G19" s="2">
        <v>1214.7</v>
      </c>
      <c r="H19" s="2">
        <v>11.05</v>
      </c>
    </row>
    <row r="20" spans="2:8">
      <c r="B20" s="3" t="s">
        <v>742</v>
      </c>
      <c r="C20" s="14">
        <v>18.53</v>
      </c>
      <c r="D20" s="3" t="s">
        <v>501</v>
      </c>
      <c r="E20" s="3" t="s">
        <v>505</v>
      </c>
      <c r="F20" s="2">
        <v>95</v>
      </c>
      <c r="G20" s="2">
        <v>1164.22</v>
      </c>
      <c r="H20" s="2">
        <v>10.59</v>
      </c>
    </row>
    <row r="21" spans="2:8">
      <c r="B21" s="3" t="s">
        <v>474</v>
      </c>
      <c r="C21" s="14">
        <v>3.75</v>
      </c>
      <c r="D21" s="3" t="s">
        <v>104</v>
      </c>
      <c r="E21" s="3" t="s">
        <v>475</v>
      </c>
      <c r="F21" s="2">
        <v>112</v>
      </c>
      <c r="G21" s="2">
        <v>1138.83</v>
      </c>
      <c r="H21" s="2">
        <v>10.36</v>
      </c>
    </row>
    <row r="22" spans="2:8">
      <c r="B22" s="3" t="s">
        <v>727</v>
      </c>
      <c r="C22" s="14">
        <v>18.53</v>
      </c>
      <c r="D22" s="3" t="s">
        <v>501</v>
      </c>
      <c r="E22" s="3" t="s">
        <v>502</v>
      </c>
      <c r="F22" s="2">
        <v>90</v>
      </c>
      <c r="G22" s="2">
        <v>1108.24</v>
      </c>
      <c r="H22" s="2">
        <v>10.08</v>
      </c>
    </row>
    <row r="23" spans="2:8">
      <c r="B23" s="3" t="s">
        <v>726</v>
      </c>
      <c r="C23" s="14">
        <v>3.9</v>
      </c>
      <c r="D23" s="3" t="s">
        <v>623</v>
      </c>
      <c r="E23" s="3" t="s">
        <v>725</v>
      </c>
      <c r="F23" s="2">
        <v>100</v>
      </c>
      <c r="G23" s="2">
        <v>1023.45</v>
      </c>
      <c r="H23" s="2">
        <v>9.31</v>
      </c>
    </row>
    <row r="24" spans="2:8">
      <c r="B24" s="3" t="s">
        <v>594</v>
      </c>
      <c r="C24" s="14">
        <v>3.8</v>
      </c>
      <c r="D24" s="3" t="s">
        <v>104</v>
      </c>
      <c r="E24" s="3" t="s">
        <v>132</v>
      </c>
      <c r="F24" s="2">
        <v>99</v>
      </c>
      <c r="G24" s="2">
        <v>1007.2</v>
      </c>
      <c r="H24" s="2">
        <v>9.16</v>
      </c>
    </row>
    <row r="25" spans="2:8">
      <c r="B25" s="3" t="s">
        <v>614</v>
      </c>
      <c r="C25" s="14">
        <v>10.56</v>
      </c>
      <c r="D25" s="3" t="s">
        <v>126</v>
      </c>
      <c r="E25" s="3" t="s">
        <v>615</v>
      </c>
      <c r="F25" s="2">
        <v>60</v>
      </c>
      <c r="G25" s="2">
        <v>753.08</v>
      </c>
      <c r="H25" s="2">
        <v>6.85</v>
      </c>
    </row>
    <row r="26" spans="2:8">
      <c r="B26" s="3" t="s">
        <v>631</v>
      </c>
      <c r="C26" s="14">
        <v>6.72</v>
      </c>
      <c r="D26" s="3" t="s">
        <v>110</v>
      </c>
      <c r="E26" s="3" t="s">
        <v>632</v>
      </c>
      <c r="F26" s="2">
        <v>48000</v>
      </c>
      <c r="G26" s="2">
        <v>483.41</v>
      </c>
      <c r="H26" s="2">
        <v>4.4000000000000004</v>
      </c>
    </row>
    <row r="27" spans="2:8">
      <c r="B27" s="3" t="s">
        <v>741</v>
      </c>
      <c r="C27" s="14">
        <v>3.52</v>
      </c>
      <c r="D27" s="3" t="s">
        <v>104</v>
      </c>
      <c r="E27" s="3" t="s">
        <v>484</v>
      </c>
      <c r="F27" s="2">
        <v>42</v>
      </c>
      <c r="G27" s="2">
        <v>423.2</v>
      </c>
      <c r="H27" s="2">
        <v>3.85</v>
      </c>
    </row>
    <row r="28" spans="2:8">
      <c r="B28" s="3" t="s">
        <v>740</v>
      </c>
      <c r="C28" s="14">
        <v>3.61</v>
      </c>
      <c r="D28" s="3" t="s">
        <v>104</v>
      </c>
      <c r="E28" s="3" t="s">
        <v>739</v>
      </c>
      <c r="F28" s="2">
        <v>37</v>
      </c>
      <c r="G28" s="2">
        <v>374.74</v>
      </c>
      <c r="H28" s="2">
        <v>3.41</v>
      </c>
    </row>
    <row r="29" spans="2:8">
      <c r="B29" s="3" t="s">
        <v>716</v>
      </c>
      <c r="C29" s="14">
        <v>3.59</v>
      </c>
      <c r="D29" s="3" t="s">
        <v>104</v>
      </c>
      <c r="E29" s="3" t="s">
        <v>715</v>
      </c>
      <c r="F29" s="2">
        <v>36</v>
      </c>
      <c r="G29" s="2">
        <v>366.78</v>
      </c>
      <c r="H29" s="2">
        <v>3.34</v>
      </c>
    </row>
    <row r="30" spans="2:8">
      <c r="B30" s="3" t="s">
        <v>718</v>
      </c>
      <c r="D30" s="3" t="s">
        <v>717</v>
      </c>
      <c r="E30" s="3" t="s">
        <v>697</v>
      </c>
      <c r="F30" s="2">
        <v>73000</v>
      </c>
      <c r="G30" s="2">
        <v>109.5</v>
      </c>
      <c r="H30" s="2">
        <v>1</v>
      </c>
    </row>
    <row r="31" spans="2:8">
      <c r="B31" s="3" t="s">
        <v>653</v>
      </c>
      <c r="C31" s="14">
        <v>4.05</v>
      </c>
      <c r="D31" s="3" t="s">
        <v>104</v>
      </c>
      <c r="E31" s="3" t="s">
        <v>384</v>
      </c>
      <c r="F31" s="2">
        <v>1</v>
      </c>
      <c r="G31" s="2">
        <v>101.6</v>
      </c>
      <c r="H31" s="2">
        <v>0.92</v>
      </c>
    </row>
    <row r="32" spans="2:8">
      <c r="B32" s="3" t="s">
        <v>546</v>
      </c>
      <c r="C32" s="14">
        <v>4.03</v>
      </c>
      <c r="D32" s="3" t="s">
        <v>104</v>
      </c>
      <c r="E32" s="3" t="s">
        <v>547</v>
      </c>
      <c r="F32" s="2">
        <v>3</v>
      </c>
      <c r="G32" s="2">
        <v>30.51</v>
      </c>
      <c r="H32" s="2">
        <v>0.28000000000000003</v>
      </c>
    </row>
    <row r="33" spans="2:8">
      <c r="B33" s="8" t="s">
        <v>548</v>
      </c>
      <c r="C33" s="16"/>
      <c r="D33" s="8"/>
      <c r="E33" s="8"/>
      <c r="F33" s="10"/>
      <c r="G33" s="10">
        <f>SUM(G17:G32)</f>
        <v>10515.400000000001</v>
      </c>
      <c r="H33" s="10">
        <f>SUM(H17:H32)</f>
        <v>95.66</v>
      </c>
    </row>
    <row r="34" spans="2:8">
      <c r="B34" s="8" t="s">
        <v>549</v>
      </c>
      <c r="C34" s="16"/>
      <c r="D34" s="8"/>
      <c r="E34" s="8"/>
      <c r="F34" s="10"/>
      <c r="G34" s="10">
        <v>15.86</v>
      </c>
      <c r="H34" s="10">
        <v>0.14000000000000001</v>
      </c>
    </row>
    <row r="35" spans="2:8">
      <c r="B35" s="8" t="s">
        <v>153</v>
      </c>
      <c r="C35" s="16"/>
      <c r="D35" s="8"/>
      <c r="E35" s="8"/>
      <c r="F35" s="10"/>
      <c r="G35" s="10">
        <v>10653.03</v>
      </c>
      <c r="H35" s="10">
        <v>96.91</v>
      </c>
    </row>
    <row r="36" spans="2:8">
      <c r="B36" s="8" t="s">
        <v>405</v>
      </c>
      <c r="C36" s="16"/>
      <c r="D36" s="8"/>
      <c r="E36" s="8"/>
      <c r="F36" s="10"/>
      <c r="G36" s="10">
        <v>339.00411039999983</v>
      </c>
      <c r="H36" s="10">
        <v>3.0900000000000034</v>
      </c>
    </row>
    <row r="37" spans="2:8">
      <c r="B37" s="8" t="s">
        <v>155</v>
      </c>
      <c r="C37" s="16"/>
      <c r="D37" s="8"/>
      <c r="E37" s="8"/>
      <c r="F37" s="10"/>
      <c r="G37" s="10">
        <v>10992.0341104</v>
      </c>
      <c r="H37" s="10">
        <v>100</v>
      </c>
    </row>
    <row r="38" spans="2:8">
      <c r="B38" s="3" t="s">
        <v>156</v>
      </c>
    </row>
    <row r="39" spans="2:8">
      <c r="B39" s="3" t="s">
        <v>157</v>
      </c>
    </row>
    <row r="40" spans="2:8">
      <c r="B40" s="8"/>
    </row>
    <row r="41" spans="2:8" ht="25.5">
      <c r="B41" s="11" t="s">
        <v>158</v>
      </c>
      <c r="C41" s="14" t="s">
        <v>159</v>
      </c>
    </row>
    <row r="42" spans="2:8">
      <c r="B42" s="8"/>
    </row>
    <row r="43" spans="2:8">
      <c r="B43" s="17" t="s">
        <v>714</v>
      </c>
    </row>
    <row r="44" spans="2:8">
      <c r="B44" s="8" t="s">
        <v>162</v>
      </c>
    </row>
    <row r="45" spans="2:8">
      <c r="B45" s="8" t="s">
        <v>738</v>
      </c>
      <c r="C45" s="16"/>
    </row>
    <row r="46" spans="2:8">
      <c r="B46" s="8" t="s">
        <v>737</v>
      </c>
      <c r="C46" s="16"/>
    </row>
    <row r="47" spans="2:8">
      <c r="B47" s="8" t="s">
        <v>736</v>
      </c>
      <c r="C47" s="16"/>
    </row>
    <row r="48" spans="2:8">
      <c r="B48" s="8" t="s">
        <v>735</v>
      </c>
      <c r="C48" s="16"/>
    </row>
    <row r="49" spans="2:8">
      <c r="B49" s="8" t="s">
        <v>734</v>
      </c>
      <c r="C49" s="16"/>
    </row>
    <row r="50" spans="2:8">
      <c r="B50" s="8" t="s">
        <v>733</v>
      </c>
      <c r="C50" s="16"/>
    </row>
    <row r="51" spans="2:8">
      <c r="B51" s="8" t="s">
        <v>732</v>
      </c>
      <c r="C51" s="16"/>
    </row>
    <row r="52" spans="2:8">
      <c r="B52" s="8" t="s">
        <v>731</v>
      </c>
      <c r="C52" s="16"/>
    </row>
    <row r="53" spans="2:8">
      <c r="B53" s="17" t="s">
        <v>730</v>
      </c>
    </row>
    <row r="55" spans="2:8">
      <c r="B55" s="17" t="s">
        <v>704</v>
      </c>
      <c r="C55" s="18"/>
      <c r="H55" s="12"/>
    </row>
    <row r="56" spans="2:8" ht="185.25">
      <c r="B56" s="30" t="s">
        <v>703</v>
      </c>
      <c r="C56" s="29" t="s">
        <v>702</v>
      </c>
      <c r="D56" s="28" t="s">
        <v>701</v>
      </c>
      <c r="E56" s="28" t="s">
        <v>700</v>
      </c>
      <c r="F56" s="27" t="s">
        <v>699</v>
      </c>
      <c r="G56" s="19"/>
      <c r="H56" s="12"/>
    </row>
    <row r="57" spans="2:8" ht="15">
      <c r="B57" s="26" t="s">
        <v>698</v>
      </c>
      <c r="C57" s="25" t="s">
        <v>697</v>
      </c>
      <c r="D57" s="24">
        <v>109.5</v>
      </c>
      <c r="E57" s="23">
        <v>1.01</v>
      </c>
      <c r="F57" s="22">
        <v>858.16</v>
      </c>
      <c r="G57" s="19" t="s">
        <v>696</v>
      </c>
      <c r="H57" s="12"/>
    </row>
    <row r="58" spans="2:8">
      <c r="B58" s="20"/>
      <c r="C58" s="21"/>
      <c r="D58" s="20"/>
      <c r="E58" s="20"/>
      <c r="F58" s="19"/>
      <c r="G58" s="19"/>
      <c r="H58" s="12"/>
    </row>
    <row r="59" spans="2:8">
      <c r="B59" s="20"/>
      <c r="C59" s="21"/>
      <c r="D59" s="20"/>
      <c r="E59" s="20"/>
      <c r="F59" s="19"/>
      <c r="G59" s="19"/>
      <c r="H59" s="12"/>
    </row>
    <row r="60" spans="2:8">
      <c r="B60" s="20" t="s">
        <v>729</v>
      </c>
      <c r="C60" s="21"/>
      <c r="D60" s="20"/>
      <c r="E60" s="20"/>
      <c r="F60" s="19"/>
      <c r="G60" s="19"/>
      <c r="H60" s="12"/>
    </row>
    <row r="61" spans="2:8">
      <c r="C61" s="18"/>
      <c r="H61" s="12"/>
    </row>
  </sheetData>
  <mergeCells count="2">
    <mergeCell ref="B1:E1"/>
    <mergeCell ref="C3:C7"/>
  </mergeCells>
  <hyperlinks>
    <hyperlink ref="A1" location="Index!A1" display="Index" xr:uid="{415F0BB3-630C-4DA0-A147-BB6D9044ECF3}"/>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FF514-078C-4645-B358-4AF7BFA86625}">
  <dimension ref="A1:H57"/>
  <sheetViews>
    <sheetView workbookViewId="0">
      <selection activeCell="B1" sqref="B1:E1"/>
    </sheetView>
  </sheetViews>
  <sheetFormatPr defaultRowHeight="12.75"/>
  <cols>
    <col min="1" max="1" width="5.42578125" style="3" bestFit="1" customWidth="1"/>
    <col min="2" max="2" width="67" style="3" bestFit="1" customWidth="1"/>
    <col min="3" max="3" width="21.85546875" style="14" customWidth="1"/>
    <col min="4" max="4" width="14.140625" style="3" bestFit="1" customWidth="1"/>
    <col min="5" max="5" width="14.28515625" style="3" bestFit="1" customWidth="1"/>
    <col min="6" max="6" width="10.28515625" style="2" bestFit="1" customWidth="1"/>
    <col min="7" max="7" width="18.140625" style="2" bestFit="1" customWidth="1"/>
    <col min="8" max="8" width="9.140625" style="2" bestFit="1"/>
    <col min="9" max="16384" width="9.140625" style="3"/>
  </cols>
  <sheetData>
    <row r="1" spans="1:8">
      <c r="A1" s="1" t="s">
        <v>0</v>
      </c>
      <c r="B1" s="263" t="s">
        <v>770</v>
      </c>
      <c r="C1" s="263"/>
      <c r="D1" s="263"/>
      <c r="E1" s="263"/>
    </row>
    <row r="2" spans="1:8" ht="13.5" thickBot="1"/>
    <row r="3" spans="1:8" ht="15">
      <c r="B3" s="69" t="s">
        <v>2528</v>
      </c>
      <c r="C3" s="282"/>
    </row>
    <row r="4" spans="1:8" ht="15">
      <c r="B4" s="70" t="s">
        <v>2517</v>
      </c>
      <c r="C4" s="283"/>
    </row>
    <row r="5" spans="1:8" ht="15">
      <c r="B5" s="71" t="s">
        <v>2381</v>
      </c>
      <c r="C5" s="283"/>
    </row>
    <row r="6" spans="1:8" ht="15">
      <c r="B6" s="71" t="s">
        <v>2518</v>
      </c>
      <c r="C6" s="283"/>
    </row>
    <row r="7" spans="1:8" ht="15.75" thickBot="1">
      <c r="B7" s="74" t="s">
        <v>2519</v>
      </c>
      <c r="C7" s="284"/>
    </row>
    <row r="9" spans="1:8">
      <c r="B9" s="3" t="s">
        <v>2</v>
      </c>
    </row>
    <row r="11" spans="1:8">
      <c r="B11" s="5" t="s">
        <v>3</v>
      </c>
      <c r="C11" s="15" t="s">
        <v>4</v>
      </c>
      <c r="D11" s="5" t="s">
        <v>65</v>
      </c>
      <c r="E11" s="5" t="s">
        <v>6</v>
      </c>
      <c r="F11" s="7" t="s">
        <v>7</v>
      </c>
      <c r="G11" s="7" t="s">
        <v>8</v>
      </c>
      <c r="H11" s="7" t="s">
        <v>9</v>
      </c>
    </row>
    <row r="12" spans="1:8">
      <c r="B12" s="8" t="s">
        <v>66</v>
      </c>
    </row>
    <row r="13" spans="1:8">
      <c r="B13" s="8" t="s">
        <v>12</v>
      </c>
    </row>
    <row r="14" spans="1:8">
      <c r="B14" s="8" t="s">
        <v>67</v>
      </c>
    </row>
    <row r="15" spans="1:8">
      <c r="B15" s="3" t="s">
        <v>691</v>
      </c>
      <c r="C15" s="14">
        <v>3.63</v>
      </c>
      <c r="D15" s="3" t="s">
        <v>69</v>
      </c>
      <c r="E15" s="3" t="s">
        <v>690</v>
      </c>
      <c r="F15" s="2">
        <v>230000</v>
      </c>
      <c r="G15" s="2">
        <v>233.4</v>
      </c>
      <c r="H15" s="2">
        <v>3.7</v>
      </c>
    </row>
    <row r="16" spans="1:8">
      <c r="B16" s="8" t="s">
        <v>99</v>
      </c>
      <c r="C16" s="16"/>
      <c r="D16" s="8"/>
      <c r="E16" s="8"/>
      <c r="F16" s="10"/>
      <c r="G16" s="10">
        <f>SUM(G11:G15)</f>
        <v>233.4</v>
      </c>
      <c r="H16" s="10">
        <f>SUM(H11:H15)</f>
        <v>3.7</v>
      </c>
    </row>
    <row r="17" spans="2:8">
      <c r="B17" s="8" t="s">
        <v>100</v>
      </c>
    </row>
    <row r="18" spans="2:8">
      <c r="B18" s="3" t="s">
        <v>683</v>
      </c>
      <c r="C18" s="14">
        <v>4.18</v>
      </c>
      <c r="D18" s="3" t="s">
        <v>104</v>
      </c>
      <c r="E18" s="3" t="s">
        <v>682</v>
      </c>
      <c r="F18" s="2">
        <v>60</v>
      </c>
      <c r="G18" s="2">
        <v>765.68</v>
      </c>
      <c r="H18" s="2">
        <v>12.12</v>
      </c>
    </row>
    <row r="19" spans="2:8">
      <c r="B19" s="3" t="s">
        <v>769</v>
      </c>
      <c r="C19" s="14">
        <v>4.18</v>
      </c>
      <c r="D19" s="3" t="s">
        <v>104</v>
      </c>
      <c r="E19" s="3" t="s">
        <v>768</v>
      </c>
      <c r="F19" s="2">
        <v>64</v>
      </c>
      <c r="G19" s="2">
        <v>629.77</v>
      </c>
      <c r="H19" s="2">
        <v>9.9700000000000006</v>
      </c>
    </row>
    <row r="20" spans="2:8">
      <c r="B20" s="3" t="s">
        <v>594</v>
      </c>
      <c r="C20" s="14">
        <v>3.8</v>
      </c>
      <c r="D20" s="3" t="s">
        <v>104</v>
      </c>
      <c r="E20" s="3" t="s">
        <v>132</v>
      </c>
      <c r="F20" s="2">
        <v>60</v>
      </c>
      <c r="G20" s="2">
        <v>610.42999999999995</v>
      </c>
      <c r="H20" s="2">
        <v>9.66</v>
      </c>
    </row>
    <row r="21" spans="2:8">
      <c r="B21" s="3" t="s">
        <v>474</v>
      </c>
      <c r="C21" s="14">
        <v>3.75</v>
      </c>
      <c r="D21" s="3" t="s">
        <v>104</v>
      </c>
      <c r="E21" s="3" t="s">
        <v>475</v>
      </c>
      <c r="F21" s="2">
        <v>60</v>
      </c>
      <c r="G21" s="2">
        <v>610.09</v>
      </c>
      <c r="H21" s="2">
        <v>9.66</v>
      </c>
    </row>
    <row r="22" spans="2:8">
      <c r="B22" s="3" t="s">
        <v>767</v>
      </c>
      <c r="C22" s="14">
        <v>3.78</v>
      </c>
      <c r="D22" s="3" t="s">
        <v>766</v>
      </c>
      <c r="E22" s="3" t="s">
        <v>765</v>
      </c>
      <c r="F22" s="2">
        <v>55</v>
      </c>
      <c r="G22" s="2">
        <v>553.74</v>
      </c>
      <c r="H22" s="2">
        <v>8.77</v>
      </c>
    </row>
    <row r="23" spans="2:8">
      <c r="B23" s="3" t="s">
        <v>764</v>
      </c>
      <c r="C23" s="14">
        <v>4.09</v>
      </c>
      <c r="D23" s="3" t="s">
        <v>104</v>
      </c>
      <c r="E23" s="3" t="s">
        <v>763</v>
      </c>
      <c r="F23" s="2">
        <v>50</v>
      </c>
      <c r="G23" s="2">
        <v>509.44</v>
      </c>
      <c r="H23" s="2">
        <v>8.07</v>
      </c>
    </row>
    <row r="24" spans="2:8">
      <c r="B24" s="3" t="s">
        <v>762</v>
      </c>
      <c r="C24" s="14">
        <v>3.51</v>
      </c>
      <c r="D24" s="3" t="s">
        <v>129</v>
      </c>
      <c r="E24" s="3" t="s">
        <v>761</v>
      </c>
      <c r="F24" s="2">
        <v>50</v>
      </c>
      <c r="G24" s="2">
        <v>507.26</v>
      </c>
      <c r="H24" s="2">
        <v>8.0299999999999994</v>
      </c>
    </row>
    <row r="25" spans="2:8">
      <c r="B25" s="3" t="s">
        <v>546</v>
      </c>
      <c r="C25" s="14">
        <v>4.03</v>
      </c>
      <c r="D25" s="3" t="s">
        <v>104</v>
      </c>
      <c r="E25" s="3" t="s">
        <v>547</v>
      </c>
      <c r="F25" s="2">
        <v>42</v>
      </c>
      <c r="G25" s="2">
        <v>427.17</v>
      </c>
      <c r="H25" s="2">
        <v>6.76</v>
      </c>
    </row>
    <row r="26" spans="2:8">
      <c r="B26" s="3" t="s">
        <v>620</v>
      </c>
      <c r="C26" s="14">
        <v>3.82</v>
      </c>
      <c r="D26" s="3" t="s">
        <v>104</v>
      </c>
      <c r="E26" s="3" t="s">
        <v>621</v>
      </c>
      <c r="F26" s="2">
        <v>35</v>
      </c>
      <c r="G26" s="2">
        <v>353.69</v>
      </c>
      <c r="H26" s="2">
        <v>5.6</v>
      </c>
    </row>
    <row r="27" spans="2:8">
      <c r="B27" s="3" t="s">
        <v>716</v>
      </c>
      <c r="C27" s="14">
        <v>3.59</v>
      </c>
      <c r="D27" s="3" t="s">
        <v>104</v>
      </c>
      <c r="E27" s="3" t="s">
        <v>715</v>
      </c>
      <c r="F27" s="2">
        <v>25</v>
      </c>
      <c r="G27" s="2">
        <v>254.71</v>
      </c>
      <c r="H27" s="2">
        <v>4.03</v>
      </c>
    </row>
    <row r="28" spans="2:8">
      <c r="B28" s="3" t="s">
        <v>740</v>
      </c>
      <c r="C28" s="14">
        <v>3.61</v>
      </c>
      <c r="D28" s="3" t="s">
        <v>104</v>
      </c>
      <c r="E28" s="3" t="s">
        <v>739</v>
      </c>
      <c r="F28" s="2">
        <v>13</v>
      </c>
      <c r="G28" s="2">
        <v>131.66</v>
      </c>
      <c r="H28" s="2">
        <v>2.08</v>
      </c>
    </row>
    <row r="29" spans="2:8">
      <c r="B29" s="3" t="s">
        <v>578</v>
      </c>
      <c r="C29" s="14">
        <v>3.2</v>
      </c>
      <c r="D29" s="3" t="s">
        <v>104</v>
      </c>
      <c r="E29" s="3" t="s">
        <v>579</v>
      </c>
      <c r="F29" s="2">
        <v>350</v>
      </c>
      <c r="G29" s="2">
        <v>70</v>
      </c>
      <c r="H29" s="2">
        <v>1.1100000000000001</v>
      </c>
    </row>
    <row r="30" spans="2:8">
      <c r="B30" s="3" t="s">
        <v>760</v>
      </c>
      <c r="C30" s="14">
        <v>3.8</v>
      </c>
      <c r="D30" s="3" t="s">
        <v>104</v>
      </c>
      <c r="E30" s="3" t="s">
        <v>506</v>
      </c>
      <c r="F30" s="2">
        <v>5</v>
      </c>
      <c r="G30" s="2">
        <v>50.75</v>
      </c>
      <c r="H30" s="2">
        <v>0.8</v>
      </c>
    </row>
    <row r="31" spans="2:8">
      <c r="B31" s="3" t="s">
        <v>576</v>
      </c>
      <c r="C31" s="14">
        <v>3.97</v>
      </c>
      <c r="D31" s="3" t="s">
        <v>129</v>
      </c>
      <c r="E31" s="3" t="s">
        <v>577</v>
      </c>
      <c r="F31" s="2">
        <v>4</v>
      </c>
      <c r="G31" s="2">
        <v>40.549999999999997</v>
      </c>
      <c r="H31" s="2">
        <v>0.64</v>
      </c>
    </row>
    <row r="32" spans="2:8">
      <c r="B32" s="3" t="s">
        <v>759</v>
      </c>
      <c r="C32" s="14">
        <v>3.36</v>
      </c>
      <c r="D32" s="3" t="s">
        <v>104</v>
      </c>
      <c r="E32" s="3" t="s">
        <v>758</v>
      </c>
      <c r="F32" s="2">
        <v>3</v>
      </c>
      <c r="G32" s="2">
        <v>38.06</v>
      </c>
      <c r="H32" s="2">
        <v>0.6</v>
      </c>
    </row>
    <row r="33" spans="2:8">
      <c r="B33" s="3" t="s">
        <v>741</v>
      </c>
      <c r="C33" s="14">
        <v>3.52</v>
      </c>
      <c r="D33" s="3" t="s">
        <v>104</v>
      </c>
      <c r="E33" s="3" t="s">
        <v>484</v>
      </c>
      <c r="F33" s="2">
        <v>3</v>
      </c>
      <c r="G33" s="2">
        <v>30.23</v>
      </c>
      <c r="H33" s="2">
        <v>0.48</v>
      </c>
    </row>
    <row r="34" spans="2:8">
      <c r="B34" s="3" t="s">
        <v>757</v>
      </c>
      <c r="C34" s="14">
        <v>3.78</v>
      </c>
      <c r="D34" s="3" t="s">
        <v>104</v>
      </c>
      <c r="E34" s="3" t="s">
        <v>756</v>
      </c>
      <c r="F34" s="2">
        <v>2</v>
      </c>
      <c r="G34" s="2">
        <v>20.32</v>
      </c>
      <c r="H34" s="2">
        <v>0.32</v>
      </c>
    </row>
    <row r="35" spans="2:8">
      <c r="B35" s="3" t="s">
        <v>755</v>
      </c>
      <c r="C35" s="14">
        <v>3.44</v>
      </c>
      <c r="D35" s="3" t="s">
        <v>104</v>
      </c>
      <c r="E35" s="3" t="s">
        <v>754</v>
      </c>
      <c r="F35" s="2">
        <v>1</v>
      </c>
      <c r="G35" s="2">
        <v>10.11</v>
      </c>
      <c r="H35" s="2">
        <v>0.16</v>
      </c>
    </row>
    <row r="36" spans="2:8">
      <c r="B36" s="8" t="s">
        <v>548</v>
      </c>
      <c r="C36" s="16"/>
      <c r="D36" s="8"/>
      <c r="E36" s="8"/>
      <c r="F36" s="10"/>
      <c r="G36" s="10">
        <f>SUM(G17:G35)</f>
        <v>5613.6599999999989</v>
      </c>
      <c r="H36" s="10">
        <f>SUM(H17:H35)</f>
        <v>88.859999999999971</v>
      </c>
    </row>
    <row r="37" spans="2:8">
      <c r="B37" s="8" t="s">
        <v>549</v>
      </c>
      <c r="C37" s="16"/>
      <c r="D37" s="8"/>
      <c r="E37" s="8"/>
      <c r="F37" s="10"/>
      <c r="G37" s="10">
        <v>216.78</v>
      </c>
      <c r="H37" s="10">
        <v>3.43</v>
      </c>
    </row>
    <row r="38" spans="2:8">
      <c r="B38" s="8" t="s">
        <v>153</v>
      </c>
      <c r="C38" s="16"/>
      <c r="D38" s="8"/>
      <c r="E38" s="8"/>
      <c r="F38" s="10"/>
      <c r="G38" s="10">
        <v>6063.84</v>
      </c>
      <c r="H38" s="10">
        <v>96.01</v>
      </c>
    </row>
    <row r="39" spans="2:8">
      <c r="B39" s="8" t="s">
        <v>405</v>
      </c>
      <c r="C39" s="16"/>
      <c r="D39" s="8"/>
      <c r="E39" s="8"/>
      <c r="F39" s="10"/>
      <c r="G39" s="10">
        <v>252.02753899999945</v>
      </c>
      <c r="H39" s="10">
        <v>3.9899999999999949</v>
      </c>
    </row>
    <row r="40" spans="2:8">
      <c r="B40" s="8" t="s">
        <v>155</v>
      </c>
      <c r="C40" s="16"/>
      <c r="D40" s="8"/>
      <c r="E40" s="8"/>
      <c r="F40" s="10"/>
      <c r="G40" s="10">
        <v>6315.8675389999999</v>
      </c>
      <c r="H40" s="10">
        <v>100</v>
      </c>
    </row>
    <row r="41" spans="2:8">
      <c r="B41" s="3" t="s">
        <v>156</v>
      </c>
    </row>
    <row r="42" spans="2:8">
      <c r="B42" s="3" t="s">
        <v>157</v>
      </c>
    </row>
    <row r="43" spans="2:8">
      <c r="B43" s="8"/>
    </row>
    <row r="44" spans="2:8" ht="25.5">
      <c r="B44" s="11" t="s">
        <v>158</v>
      </c>
      <c r="C44" s="14" t="s">
        <v>159</v>
      </c>
    </row>
    <row r="45" spans="2:8">
      <c r="B45" s="8"/>
    </row>
    <row r="46" spans="2:8">
      <c r="B46" s="8" t="s">
        <v>160</v>
      </c>
    </row>
    <row r="47" spans="2:8">
      <c r="B47" s="8" t="s">
        <v>162</v>
      </c>
    </row>
    <row r="48" spans="2:8">
      <c r="B48" s="8" t="s">
        <v>753</v>
      </c>
      <c r="C48" s="16"/>
    </row>
    <row r="49" spans="2:3">
      <c r="B49" s="8" t="s">
        <v>752</v>
      </c>
      <c r="C49" s="16"/>
    </row>
    <row r="50" spans="2:3">
      <c r="B50" s="8" t="s">
        <v>751</v>
      </c>
      <c r="C50" s="16"/>
    </row>
    <row r="51" spans="2:3">
      <c r="B51" s="8" t="s">
        <v>750</v>
      </c>
      <c r="C51" s="16"/>
    </row>
    <row r="52" spans="2:3">
      <c r="B52" s="8" t="s">
        <v>749</v>
      </c>
      <c r="C52" s="16"/>
    </row>
    <row r="53" spans="2:3">
      <c r="B53" s="8" t="s">
        <v>748</v>
      </c>
      <c r="C53" s="16"/>
    </row>
    <row r="54" spans="2:3">
      <c r="B54" s="8" t="s">
        <v>747</v>
      </c>
      <c r="C54" s="16"/>
    </row>
    <row r="55" spans="2:3">
      <c r="B55" s="8" t="s">
        <v>746</v>
      </c>
      <c r="C55" s="16"/>
    </row>
    <row r="56" spans="2:3">
      <c r="B56" s="8" t="s">
        <v>175</v>
      </c>
      <c r="C56" s="16"/>
    </row>
    <row r="57" spans="2:3">
      <c r="B57" s="17" t="s">
        <v>745</v>
      </c>
    </row>
  </sheetData>
  <mergeCells count="2">
    <mergeCell ref="B1:E1"/>
    <mergeCell ref="C3:C7"/>
  </mergeCells>
  <hyperlinks>
    <hyperlink ref="A1" location="Index!A1" display="Index" xr:uid="{CE4DCA84-A728-44D1-BD5B-204D7880A1C6}"/>
  </hyperlink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8F1BF-7154-4727-81E2-E84CE5B1C30E}">
  <dimension ref="A1:H53"/>
  <sheetViews>
    <sheetView workbookViewId="0">
      <selection activeCell="B1" sqref="B1:E1"/>
    </sheetView>
  </sheetViews>
  <sheetFormatPr defaultRowHeight="12.75"/>
  <cols>
    <col min="1" max="1" width="5.42578125" style="3" bestFit="1" customWidth="1"/>
    <col min="2" max="2" width="67" style="3" bestFit="1" customWidth="1"/>
    <col min="3" max="3" width="20" style="14" customWidth="1"/>
    <col min="4" max="5" width="14.140625" style="3" bestFit="1" customWidth="1"/>
    <col min="6" max="6" width="10.28515625" style="2" bestFit="1" customWidth="1"/>
    <col min="7" max="7" width="18.140625" style="2" bestFit="1" customWidth="1"/>
    <col min="8" max="8" width="9.140625" style="2" bestFit="1"/>
    <col min="9" max="16384" width="9.140625" style="3"/>
  </cols>
  <sheetData>
    <row r="1" spans="1:8">
      <c r="A1" s="1" t="s">
        <v>0</v>
      </c>
      <c r="B1" s="263" t="s">
        <v>796</v>
      </c>
      <c r="C1" s="263"/>
      <c r="D1" s="263"/>
      <c r="E1" s="263"/>
    </row>
    <row r="2" spans="1:8" ht="13.5" thickBot="1"/>
    <row r="3" spans="1:8" ht="15">
      <c r="B3" s="69" t="s">
        <v>2529</v>
      </c>
      <c r="C3" s="282"/>
    </row>
    <row r="4" spans="1:8" ht="15">
      <c r="B4" s="70" t="s">
        <v>2517</v>
      </c>
      <c r="C4" s="283"/>
    </row>
    <row r="5" spans="1:8" ht="15">
      <c r="B5" s="71" t="s">
        <v>2381</v>
      </c>
      <c r="C5" s="283"/>
    </row>
    <row r="6" spans="1:8" ht="15">
      <c r="B6" s="71" t="s">
        <v>2518</v>
      </c>
      <c r="C6" s="283"/>
    </row>
    <row r="7" spans="1:8" ht="15">
      <c r="B7" s="70" t="s">
        <v>2519</v>
      </c>
      <c r="C7" s="283"/>
    </row>
    <row r="8" spans="1:8" ht="15.75" thickBot="1">
      <c r="B8" s="86"/>
      <c r="C8" s="284"/>
    </row>
    <row r="10" spans="1:8">
      <c r="B10" s="3" t="s">
        <v>2</v>
      </c>
    </row>
    <row r="12" spans="1:8">
      <c r="B12" s="5" t="s">
        <v>3</v>
      </c>
      <c r="C12" s="15" t="s">
        <v>4</v>
      </c>
      <c r="D12" s="5" t="s">
        <v>65</v>
      </c>
      <c r="E12" s="5" t="s">
        <v>6</v>
      </c>
      <c r="F12" s="7" t="s">
        <v>7</v>
      </c>
      <c r="G12" s="7" t="s">
        <v>8</v>
      </c>
      <c r="H12" s="7" t="s">
        <v>9</v>
      </c>
    </row>
    <row r="13" spans="1:8">
      <c r="B13" s="8" t="s">
        <v>66</v>
      </c>
    </row>
    <row r="14" spans="1:8">
      <c r="B14" s="8" t="s">
        <v>12</v>
      </c>
    </row>
    <row r="15" spans="1:8">
      <c r="B15" s="8" t="s">
        <v>67</v>
      </c>
    </row>
    <row r="16" spans="1:8">
      <c r="B16" s="3" t="s">
        <v>795</v>
      </c>
      <c r="C16" s="14">
        <v>3.58</v>
      </c>
      <c r="D16" s="3" t="s">
        <v>69</v>
      </c>
      <c r="E16" s="3" t="s">
        <v>794</v>
      </c>
      <c r="F16" s="2">
        <v>100000</v>
      </c>
      <c r="G16" s="2">
        <v>101.31</v>
      </c>
      <c r="H16" s="2">
        <v>2.04</v>
      </c>
    </row>
    <row r="17" spans="2:8">
      <c r="B17" s="8" t="s">
        <v>99</v>
      </c>
      <c r="C17" s="16"/>
      <c r="D17" s="8"/>
      <c r="E17" s="8"/>
      <c r="F17" s="10"/>
      <c r="G17" s="10">
        <f>SUM(G12:G16)</f>
        <v>101.31</v>
      </c>
      <c r="H17" s="10">
        <f>SUM(H12:H16)</f>
        <v>2.04</v>
      </c>
    </row>
    <row r="18" spans="2:8">
      <c r="B18" s="8" t="s">
        <v>100</v>
      </c>
    </row>
    <row r="19" spans="2:8">
      <c r="B19" s="3" t="s">
        <v>762</v>
      </c>
      <c r="C19" s="14">
        <v>3.51</v>
      </c>
      <c r="D19" s="3" t="s">
        <v>129</v>
      </c>
      <c r="E19" s="3" t="s">
        <v>761</v>
      </c>
      <c r="F19" s="2">
        <v>50</v>
      </c>
      <c r="G19" s="2">
        <v>507.26</v>
      </c>
      <c r="H19" s="2">
        <v>10.220000000000001</v>
      </c>
    </row>
    <row r="20" spans="2:8">
      <c r="B20" s="3" t="s">
        <v>793</v>
      </c>
      <c r="C20" s="14">
        <v>3.92</v>
      </c>
      <c r="D20" s="3" t="s">
        <v>104</v>
      </c>
      <c r="E20" s="3" t="s">
        <v>792</v>
      </c>
      <c r="F20" s="2">
        <v>51</v>
      </c>
      <c r="G20" s="2">
        <v>504.27</v>
      </c>
      <c r="H20" s="2">
        <v>10.16</v>
      </c>
    </row>
    <row r="21" spans="2:8">
      <c r="B21" s="3" t="s">
        <v>767</v>
      </c>
      <c r="C21" s="14">
        <v>3.78</v>
      </c>
      <c r="D21" s="3" t="s">
        <v>766</v>
      </c>
      <c r="E21" s="3" t="s">
        <v>765</v>
      </c>
      <c r="F21" s="2">
        <v>50</v>
      </c>
      <c r="G21" s="2">
        <v>503.4</v>
      </c>
      <c r="H21" s="2">
        <v>10.15</v>
      </c>
    </row>
    <row r="22" spans="2:8">
      <c r="B22" s="3" t="s">
        <v>716</v>
      </c>
      <c r="C22" s="14">
        <v>3.59</v>
      </c>
      <c r="D22" s="3" t="s">
        <v>104</v>
      </c>
      <c r="E22" s="3" t="s">
        <v>715</v>
      </c>
      <c r="F22" s="2">
        <v>49</v>
      </c>
      <c r="G22" s="2">
        <v>499.22</v>
      </c>
      <c r="H22" s="2">
        <v>10.06</v>
      </c>
    </row>
    <row r="23" spans="2:8">
      <c r="B23" s="3" t="s">
        <v>791</v>
      </c>
      <c r="C23" s="14">
        <v>4.32</v>
      </c>
      <c r="D23" s="3" t="s">
        <v>104</v>
      </c>
      <c r="E23" s="3" t="s">
        <v>790</v>
      </c>
      <c r="F23" s="2">
        <v>39</v>
      </c>
      <c r="G23" s="2">
        <v>496.08</v>
      </c>
      <c r="H23" s="2">
        <v>10</v>
      </c>
    </row>
    <row r="24" spans="2:8">
      <c r="B24" s="3" t="s">
        <v>789</v>
      </c>
      <c r="C24" s="14">
        <v>3.66</v>
      </c>
      <c r="D24" s="3" t="s">
        <v>104</v>
      </c>
      <c r="E24" s="3" t="s">
        <v>788</v>
      </c>
      <c r="F24" s="2">
        <v>38</v>
      </c>
      <c r="G24" s="2">
        <v>485.17</v>
      </c>
      <c r="H24" s="2">
        <v>9.7799999999999994</v>
      </c>
    </row>
    <row r="25" spans="2:8">
      <c r="B25" s="3" t="s">
        <v>787</v>
      </c>
      <c r="C25" s="14">
        <v>3.25</v>
      </c>
      <c r="D25" s="3" t="s">
        <v>104</v>
      </c>
      <c r="E25" s="3" t="s">
        <v>786</v>
      </c>
      <c r="F25" s="2">
        <v>45</v>
      </c>
      <c r="G25" s="2">
        <v>450.73</v>
      </c>
      <c r="H25" s="2">
        <v>9.08</v>
      </c>
    </row>
    <row r="26" spans="2:8">
      <c r="B26" s="3" t="s">
        <v>576</v>
      </c>
      <c r="C26" s="14">
        <v>3.97</v>
      </c>
      <c r="D26" s="3" t="s">
        <v>129</v>
      </c>
      <c r="E26" s="3" t="s">
        <v>577</v>
      </c>
      <c r="F26" s="2">
        <v>43</v>
      </c>
      <c r="G26" s="2">
        <v>435.91</v>
      </c>
      <c r="H26" s="2">
        <v>8.7899999999999991</v>
      </c>
    </row>
    <row r="27" spans="2:8">
      <c r="B27" s="3" t="s">
        <v>679</v>
      </c>
      <c r="C27" s="14">
        <v>3.58</v>
      </c>
      <c r="D27" s="3" t="s">
        <v>104</v>
      </c>
      <c r="E27" s="3" t="s">
        <v>678</v>
      </c>
      <c r="F27" s="2">
        <v>36</v>
      </c>
      <c r="G27" s="2">
        <v>364.41</v>
      </c>
      <c r="H27" s="2">
        <v>7.34</v>
      </c>
    </row>
    <row r="28" spans="2:8">
      <c r="B28" s="3" t="s">
        <v>785</v>
      </c>
      <c r="C28" s="14">
        <v>3.44</v>
      </c>
      <c r="D28" s="3" t="s">
        <v>104</v>
      </c>
      <c r="E28" s="3" t="s">
        <v>784</v>
      </c>
      <c r="F28" s="2">
        <v>15</v>
      </c>
      <c r="G28" s="2">
        <v>151.54</v>
      </c>
      <c r="H28" s="2">
        <v>3.05</v>
      </c>
    </row>
    <row r="29" spans="2:8">
      <c r="B29" s="3" t="s">
        <v>783</v>
      </c>
      <c r="C29" s="14">
        <v>3.44</v>
      </c>
      <c r="D29" s="3" t="s">
        <v>104</v>
      </c>
      <c r="E29" s="3" t="s">
        <v>782</v>
      </c>
      <c r="F29" s="2">
        <v>8</v>
      </c>
      <c r="G29" s="2">
        <v>81.22</v>
      </c>
      <c r="H29" s="2">
        <v>1.64</v>
      </c>
    </row>
    <row r="30" spans="2:8">
      <c r="B30" s="3" t="s">
        <v>755</v>
      </c>
      <c r="C30" s="14">
        <v>3.44</v>
      </c>
      <c r="D30" s="3" t="s">
        <v>104</v>
      </c>
      <c r="E30" s="3" t="s">
        <v>754</v>
      </c>
      <c r="F30" s="2">
        <v>3</v>
      </c>
      <c r="G30" s="2">
        <v>30.33</v>
      </c>
      <c r="H30" s="2">
        <v>0.61</v>
      </c>
    </row>
    <row r="31" spans="2:8">
      <c r="B31" s="3" t="s">
        <v>781</v>
      </c>
      <c r="C31" s="14">
        <v>3.16</v>
      </c>
      <c r="D31" s="3" t="s">
        <v>104</v>
      </c>
      <c r="E31" s="3" t="s">
        <v>780</v>
      </c>
      <c r="F31" s="2">
        <v>2</v>
      </c>
      <c r="G31" s="2">
        <v>25.12</v>
      </c>
      <c r="H31" s="2">
        <v>0.51</v>
      </c>
    </row>
    <row r="32" spans="2:8">
      <c r="B32" s="8" t="s">
        <v>548</v>
      </c>
      <c r="C32" s="16"/>
      <c r="D32" s="8"/>
      <c r="E32" s="8"/>
      <c r="F32" s="10"/>
      <c r="G32" s="10">
        <f>SUM(G18:G31)</f>
        <v>4534.66</v>
      </c>
      <c r="H32" s="10">
        <f>SUM(H18:H31)</f>
        <v>91.390000000000015</v>
      </c>
    </row>
    <row r="33" spans="2:8">
      <c r="B33" s="8" t="s">
        <v>549</v>
      </c>
      <c r="C33" s="16"/>
      <c r="D33" s="8"/>
      <c r="E33" s="8"/>
      <c r="F33" s="10"/>
      <c r="G33" s="10">
        <v>121.61</v>
      </c>
      <c r="H33" s="10">
        <v>2.4500000000000002</v>
      </c>
    </row>
    <row r="34" spans="2:8">
      <c r="B34" s="8" t="s">
        <v>153</v>
      </c>
      <c r="C34" s="16"/>
      <c r="D34" s="8"/>
      <c r="E34" s="8"/>
      <c r="F34" s="10"/>
      <c r="G34" s="10">
        <v>4757.58</v>
      </c>
      <c r="H34" s="10">
        <v>95.88</v>
      </c>
    </row>
    <row r="35" spans="2:8">
      <c r="B35" s="8" t="s">
        <v>405</v>
      </c>
      <c r="C35" s="16"/>
      <c r="D35" s="8"/>
      <c r="E35" s="8"/>
      <c r="F35" s="10"/>
      <c r="G35" s="10">
        <v>204.25107718999936</v>
      </c>
      <c r="H35" s="10">
        <v>4.1200000000000045</v>
      </c>
    </row>
    <row r="36" spans="2:8">
      <c r="B36" s="8" t="s">
        <v>155</v>
      </c>
      <c r="C36" s="16"/>
      <c r="D36" s="8"/>
      <c r="E36" s="8"/>
      <c r="F36" s="10"/>
      <c r="G36" s="10">
        <v>4961.8310771899996</v>
      </c>
      <c r="H36" s="10">
        <v>100</v>
      </c>
    </row>
    <row r="37" spans="2:8">
      <c r="B37" s="3" t="s">
        <v>156</v>
      </c>
    </row>
    <row r="38" spans="2:8">
      <c r="B38" s="3" t="s">
        <v>157</v>
      </c>
    </row>
    <row r="39" spans="2:8">
      <c r="B39" s="8"/>
    </row>
    <row r="40" spans="2:8" ht="25.5">
      <c r="B40" s="11" t="s">
        <v>158</v>
      </c>
      <c r="C40" s="14" t="s">
        <v>159</v>
      </c>
    </row>
    <row r="41" spans="2:8">
      <c r="B41" s="8"/>
    </row>
    <row r="42" spans="2:8">
      <c r="B42" s="8" t="s">
        <v>160</v>
      </c>
    </row>
    <row r="43" spans="2:8">
      <c r="B43" s="8" t="s">
        <v>162</v>
      </c>
    </row>
    <row r="44" spans="2:8">
      <c r="B44" s="8" t="s">
        <v>779</v>
      </c>
      <c r="C44" s="16"/>
    </row>
    <row r="45" spans="2:8">
      <c r="B45" s="8" t="s">
        <v>778</v>
      </c>
      <c r="C45" s="16"/>
    </row>
    <row r="46" spans="2:8">
      <c r="B46" s="8" t="s">
        <v>777</v>
      </c>
      <c r="C46" s="16"/>
    </row>
    <row r="47" spans="2:8">
      <c r="B47" s="8" t="s">
        <v>776</v>
      </c>
      <c r="C47" s="16"/>
    </row>
    <row r="48" spans="2:8">
      <c r="B48" s="8" t="s">
        <v>775</v>
      </c>
      <c r="C48" s="16"/>
    </row>
    <row r="49" spans="2:3">
      <c r="B49" s="8" t="s">
        <v>774</v>
      </c>
      <c r="C49" s="16"/>
    </row>
    <row r="50" spans="2:3">
      <c r="B50" s="8" t="s">
        <v>773</v>
      </c>
      <c r="C50" s="16"/>
    </row>
    <row r="51" spans="2:3">
      <c r="B51" s="8" t="s">
        <v>772</v>
      </c>
      <c r="C51" s="16"/>
    </row>
    <row r="52" spans="2:3">
      <c r="B52" s="8" t="s">
        <v>175</v>
      </c>
      <c r="C52" s="16"/>
    </row>
    <row r="53" spans="2:3">
      <c r="B53" s="17" t="s">
        <v>771</v>
      </c>
    </row>
  </sheetData>
  <mergeCells count="2">
    <mergeCell ref="B1:E1"/>
    <mergeCell ref="C3:C8"/>
  </mergeCells>
  <hyperlinks>
    <hyperlink ref="A1" location="Index!A1" display="Index" xr:uid="{2D597954-24C6-4BE6-A11A-0B58E695E163}"/>
  </hyperlink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76825-95A5-49B4-AAC5-A245F8A14B47}">
  <dimension ref="A1:H65"/>
  <sheetViews>
    <sheetView workbookViewId="0">
      <selection activeCell="B1" sqref="B1:E1"/>
    </sheetView>
  </sheetViews>
  <sheetFormatPr defaultRowHeight="12.75"/>
  <cols>
    <col min="1" max="1" width="5.42578125" style="3" bestFit="1" customWidth="1"/>
    <col min="2" max="2" width="73.7109375" style="3" bestFit="1" customWidth="1"/>
    <col min="3" max="3" width="19.85546875" style="14" customWidth="1"/>
    <col min="4" max="4" width="11.7109375" style="3" bestFit="1" customWidth="1"/>
    <col min="5" max="5" width="14.42578125" style="3" bestFit="1" customWidth="1"/>
    <col min="6" max="6" width="10.28515625" style="2" bestFit="1" customWidth="1"/>
    <col min="7" max="7" width="18.140625" style="2" bestFit="1" customWidth="1"/>
    <col min="8" max="8" width="9.140625" style="2" bestFit="1"/>
    <col min="9" max="16384" width="9.140625" style="3"/>
  </cols>
  <sheetData>
    <row r="1" spans="1:8">
      <c r="A1" s="1" t="s">
        <v>0</v>
      </c>
      <c r="B1" s="263" t="s">
        <v>824</v>
      </c>
      <c r="C1" s="263"/>
      <c r="D1" s="263"/>
      <c r="E1" s="263"/>
    </row>
    <row r="2" spans="1:8" ht="13.5" thickBot="1"/>
    <row r="3" spans="1:8" ht="15">
      <c r="B3" s="69" t="s">
        <v>2530</v>
      </c>
      <c r="C3" s="282"/>
    </row>
    <row r="4" spans="1:8" ht="15">
      <c r="B4" s="70" t="s">
        <v>2517</v>
      </c>
      <c r="C4" s="283"/>
    </row>
    <row r="5" spans="1:8" ht="15">
      <c r="B5" s="71" t="s">
        <v>2381</v>
      </c>
      <c r="C5" s="283"/>
    </row>
    <row r="6" spans="1:8" ht="15">
      <c r="B6" s="71" t="s">
        <v>2518</v>
      </c>
      <c r="C6" s="283"/>
    </row>
    <row r="7" spans="1:8" ht="15">
      <c r="B7" s="70" t="s">
        <v>2519</v>
      </c>
      <c r="C7" s="283"/>
    </row>
    <row r="8" spans="1:8" ht="15.75" thickBot="1">
      <c r="B8" s="86"/>
      <c r="C8" s="284"/>
    </row>
    <row r="10" spans="1:8">
      <c r="B10" s="3" t="s">
        <v>2</v>
      </c>
    </row>
    <row r="12" spans="1:8">
      <c r="B12" s="5" t="s">
        <v>3</v>
      </c>
      <c r="C12" s="15" t="s">
        <v>4</v>
      </c>
      <c r="D12" s="5" t="s">
        <v>65</v>
      </c>
      <c r="E12" s="5" t="s">
        <v>6</v>
      </c>
      <c r="F12" s="7" t="s">
        <v>7</v>
      </c>
      <c r="G12" s="7" t="s">
        <v>8</v>
      </c>
      <c r="H12" s="7" t="s">
        <v>9</v>
      </c>
    </row>
    <row r="13" spans="1:8">
      <c r="B13" s="8" t="s">
        <v>66</v>
      </c>
    </row>
    <row r="14" spans="1:8">
      <c r="B14" s="8" t="s">
        <v>12</v>
      </c>
    </row>
    <row r="15" spans="1:8">
      <c r="B15" s="8" t="s">
        <v>67</v>
      </c>
    </row>
    <row r="16" spans="1:8">
      <c r="B16" s="3" t="s">
        <v>795</v>
      </c>
      <c r="C16" s="14">
        <v>3.58</v>
      </c>
      <c r="D16" s="3" t="s">
        <v>69</v>
      </c>
      <c r="E16" s="3" t="s">
        <v>794</v>
      </c>
      <c r="F16" s="2">
        <v>900000</v>
      </c>
      <c r="G16" s="2">
        <v>911.82</v>
      </c>
      <c r="H16" s="2">
        <v>3.8</v>
      </c>
    </row>
    <row r="17" spans="2:8">
      <c r="B17" s="8" t="s">
        <v>99</v>
      </c>
      <c r="C17" s="16"/>
      <c r="D17" s="8"/>
      <c r="E17" s="8"/>
      <c r="F17" s="10"/>
      <c r="G17" s="10">
        <f>SUM(G12:G16)</f>
        <v>911.82</v>
      </c>
      <c r="H17" s="10">
        <f>SUM(H12:H16)</f>
        <v>3.8</v>
      </c>
    </row>
    <row r="18" spans="2:8">
      <c r="B18" s="8" t="s">
        <v>100</v>
      </c>
    </row>
    <row r="19" spans="2:8">
      <c r="B19" s="3" t="s">
        <v>823</v>
      </c>
      <c r="C19" s="14">
        <v>3.76</v>
      </c>
      <c r="D19" s="3" t="s">
        <v>104</v>
      </c>
      <c r="E19" s="3" t="s">
        <v>822</v>
      </c>
      <c r="F19" s="2">
        <v>288</v>
      </c>
      <c r="G19" s="2">
        <v>2854.45</v>
      </c>
      <c r="H19" s="2">
        <v>11.88</v>
      </c>
    </row>
    <row r="20" spans="2:8">
      <c r="B20" s="3" t="s">
        <v>679</v>
      </c>
      <c r="C20" s="14">
        <v>3.58</v>
      </c>
      <c r="D20" s="3" t="s">
        <v>104</v>
      </c>
      <c r="E20" s="3" t="s">
        <v>678</v>
      </c>
      <c r="F20" s="2">
        <v>205</v>
      </c>
      <c r="G20" s="2">
        <v>2075.12</v>
      </c>
      <c r="H20" s="2">
        <v>8.64</v>
      </c>
    </row>
    <row r="21" spans="2:8">
      <c r="B21" s="3" t="s">
        <v>821</v>
      </c>
      <c r="C21" s="14">
        <v>3.36</v>
      </c>
      <c r="D21" s="3" t="s">
        <v>104</v>
      </c>
      <c r="E21" s="3" t="s">
        <v>820</v>
      </c>
      <c r="F21" s="2">
        <v>200</v>
      </c>
      <c r="G21" s="2">
        <v>2022.74</v>
      </c>
      <c r="H21" s="2">
        <v>8.42</v>
      </c>
    </row>
    <row r="22" spans="2:8">
      <c r="B22" s="3" t="s">
        <v>741</v>
      </c>
      <c r="C22" s="14">
        <v>3.52</v>
      </c>
      <c r="D22" s="3" t="s">
        <v>104</v>
      </c>
      <c r="E22" s="3" t="s">
        <v>484</v>
      </c>
      <c r="F22" s="2">
        <v>195</v>
      </c>
      <c r="G22" s="2">
        <v>1964.87</v>
      </c>
      <c r="H22" s="2">
        <v>8.18</v>
      </c>
    </row>
    <row r="23" spans="2:8">
      <c r="B23" s="3" t="s">
        <v>819</v>
      </c>
      <c r="C23" s="14">
        <v>3.35</v>
      </c>
      <c r="D23" s="3" t="s">
        <v>104</v>
      </c>
      <c r="E23" s="3" t="s">
        <v>483</v>
      </c>
      <c r="F23" s="2">
        <v>19</v>
      </c>
      <c r="G23" s="2">
        <v>1900.8</v>
      </c>
      <c r="H23" s="2">
        <v>7.91</v>
      </c>
    </row>
    <row r="24" spans="2:8">
      <c r="B24" s="3" t="s">
        <v>576</v>
      </c>
      <c r="C24" s="14">
        <v>3.97</v>
      </c>
      <c r="D24" s="3" t="s">
        <v>129</v>
      </c>
      <c r="E24" s="3" t="s">
        <v>577</v>
      </c>
      <c r="F24" s="2">
        <v>186</v>
      </c>
      <c r="G24" s="2">
        <v>1885.56</v>
      </c>
      <c r="H24" s="2">
        <v>7.85</v>
      </c>
    </row>
    <row r="25" spans="2:8">
      <c r="B25" s="3" t="s">
        <v>793</v>
      </c>
      <c r="C25" s="14">
        <v>3.92</v>
      </c>
      <c r="D25" s="3" t="s">
        <v>104</v>
      </c>
      <c r="E25" s="3" t="s">
        <v>792</v>
      </c>
      <c r="F25" s="2">
        <v>190</v>
      </c>
      <c r="G25" s="2">
        <v>1878.64</v>
      </c>
      <c r="H25" s="2">
        <v>7.82</v>
      </c>
    </row>
    <row r="26" spans="2:8">
      <c r="B26" s="3" t="s">
        <v>789</v>
      </c>
      <c r="C26" s="14">
        <v>3.66</v>
      </c>
      <c r="D26" s="3" t="s">
        <v>104</v>
      </c>
      <c r="E26" s="3" t="s">
        <v>788</v>
      </c>
      <c r="F26" s="2">
        <v>110</v>
      </c>
      <c r="G26" s="2">
        <v>1404.44</v>
      </c>
      <c r="H26" s="2">
        <v>5.85</v>
      </c>
    </row>
    <row r="27" spans="2:8">
      <c r="B27" s="3" t="s">
        <v>791</v>
      </c>
      <c r="C27" s="14">
        <v>4.32</v>
      </c>
      <c r="D27" s="3" t="s">
        <v>104</v>
      </c>
      <c r="E27" s="3" t="s">
        <v>790</v>
      </c>
      <c r="F27" s="2">
        <v>100</v>
      </c>
      <c r="G27" s="2">
        <v>1272</v>
      </c>
      <c r="H27" s="2">
        <v>5.29</v>
      </c>
    </row>
    <row r="28" spans="2:8">
      <c r="B28" s="3" t="s">
        <v>818</v>
      </c>
      <c r="C28" s="14">
        <v>3.36</v>
      </c>
      <c r="D28" s="3" t="s">
        <v>129</v>
      </c>
      <c r="E28" s="3" t="s">
        <v>817</v>
      </c>
      <c r="F28" s="2">
        <v>110</v>
      </c>
      <c r="G28" s="2">
        <v>1104.42</v>
      </c>
      <c r="H28" s="2">
        <v>4.5999999999999996</v>
      </c>
    </row>
    <row r="29" spans="2:8">
      <c r="B29" s="3" t="s">
        <v>816</v>
      </c>
      <c r="C29" s="14">
        <v>3.42</v>
      </c>
      <c r="D29" s="3" t="s">
        <v>104</v>
      </c>
      <c r="E29" s="3" t="s">
        <v>815</v>
      </c>
      <c r="F29" s="2">
        <v>100</v>
      </c>
      <c r="G29" s="2">
        <v>1010.57</v>
      </c>
      <c r="H29" s="2">
        <v>4.21</v>
      </c>
    </row>
    <row r="30" spans="2:8">
      <c r="B30" s="3" t="s">
        <v>814</v>
      </c>
      <c r="C30" s="14">
        <v>3.59</v>
      </c>
      <c r="D30" s="3" t="s">
        <v>104</v>
      </c>
      <c r="E30" s="3" t="s">
        <v>813</v>
      </c>
      <c r="F30" s="2">
        <v>63</v>
      </c>
      <c r="G30" s="2">
        <v>640.02</v>
      </c>
      <c r="H30" s="2">
        <v>2.66</v>
      </c>
    </row>
    <row r="31" spans="2:8">
      <c r="B31" s="3" t="s">
        <v>486</v>
      </c>
      <c r="C31" s="14">
        <v>3.38</v>
      </c>
      <c r="D31" s="3" t="s">
        <v>104</v>
      </c>
      <c r="E31" s="3" t="s">
        <v>487</v>
      </c>
      <c r="F31" s="2">
        <v>39</v>
      </c>
      <c r="G31" s="2">
        <v>391.62</v>
      </c>
      <c r="H31" s="2">
        <v>1.63</v>
      </c>
    </row>
    <row r="32" spans="2:8">
      <c r="B32" s="3" t="s">
        <v>787</v>
      </c>
      <c r="C32" s="14">
        <v>3.25</v>
      </c>
      <c r="D32" s="3" t="s">
        <v>104</v>
      </c>
      <c r="E32" s="3" t="s">
        <v>786</v>
      </c>
      <c r="F32" s="2">
        <v>19</v>
      </c>
      <c r="G32" s="2">
        <v>190.31</v>
      </c>
      <c r="H32" s="2">
        <v>0.79</v>
      </c>
    </row>
    <row r="33" spans="2:8">
      <c r="B33" s="3" t="s">
        <v>759</v>
      </c>
      <c r="C33" s="14">
        <v>3.36</v>
      </c>
      <c r="D33" s="3" t="s">
        <v>104</v>
      </c>
      <c r="E33" s="3" t="s">
        <v>758</v>
      </c>
      <c r="F33" s="2">
        <v>12</v>
      </c>
      <c r="G33" s="2">
        <v>152.24</v>
      </c>
      <c r="H33" s="2">
        <v>0.63</v>
      </c>
    </row>
    <row r="34" spans="2:8">
      <c r="B34" s="3" t="s">
        <v>812</v>
      </c>
      <c r="C34" s="14">
        <v>3.38</v>
      </c>
      <c r="D34" s="3" t="s">
        <v>104</v>
      </c>
      <c r="E34" s="3" t="s">
        <v>811</v>
      </c>
      <c r="F34" s="2">
        <v>10</v>
      </c>
      <c r="G34" s="2">
        <v>100.68</v>
      </c>
      <c r="H34" s="2">
        <v>0.42</v>
      </c>
    </row>
    <row r="35" spans="2:8">
      <c r="B35" s="3" t="s">
        <v>757</v>
      </c>
      <c r="C35" s="14">
        <v>3.78</v>
      </c>
      <c r="D35" s="3" t="s">
        <v>104</v>
      </c>
      <c r="E35" s="3" t="s">
        <v>756</v>
      </c>
      <c r="F35" s="2">
        <v>8</v>
      </c>
      <c r="G35" s="2">
        <v>81.28</v>
      </c>
      <c r="H35" s="2">
        <v>0.34</v>
      </c>
    </row>
    <row r="36" spans="2:8">
      <c r="B36" s="3" t="s">
        <v>810</v>
      </c>
      <c r="C36" s="14">
        <v>3.52</v>
      </c>
      <c r="D36" s="3" t="s">
        <v>104</v>
      </c>
      <c r="E36" s="3" t="s">
        <v>809</v>
      </c>
      <c r="F36" s="2">
        <v>3</v>
      </c>
      <c r="G36" s="2">
        <v>30.38</v>
      </c>
      <c r="H36" s="2">
        <v>0.13</v>
      </c>
    </row>
    <row r="37" spans="2:8">
      <c r="B37" s="3" t="s">
        <v>781</v>
      </c>
      <c r="C37" s="14">
        <v>3.16</v>
      </c>
      <c r="D37" s="3" t="s">
        <v>104</v>
      </c>
      <c r="E37" s="3" t="s">
        <v>780</v>
      </c>
      <c r="F37" s="2">
        <v>2</v>
      </c>
      <c r="G37" s="2">
        <v>25.12</v>
      </c>
      <c r="H37" s="2">
        <v>0.1</v>
      </c>
    </row>
    <row r="38" spans="2:8">
      <c r="B38" s="3" t="s">
        <v>578</v>
      </c>
      <c r="C38" s="14">
        <v>3.2</v>
      </c>
      <c r="D38" s="3" t="s">
        <v>104</v>
      </c>
      <c r="E38" s="3" t="s">
        <v>579</v>
      </c>
      <c r="F38" s="2">
        <v>100</v>
      </c>
      <c r="G38" s="2">
        <v>20</v>
      </c>
      <c r="H38" s="2">
        <v>0.08</v>
      </c>
    </row>
    <row r="39" spans="2:8">
      <c r="B39" s="3" t="s">
        <v>783</v>
      </c>
      <c r="C39" s="14">
        <v>3.44</v>
      </c>
      <c r="D39" s="3" t="s">
        <v>104</v>
      </c>
      <c r="E39" s="3" t="s">
        <v>782</v>
      </c>
      <c r="F39" s="2">
        <v>1</v>
      </c>
      <c r="G39" s="2">
        <v>10.15</v>
      </c>
      <c r="H39" s="2">
        <v>0.04</v>
      </c>
    </row>
    <row r="40" spans="2:8">
      <c r="B40" s="3" t="s">
        <v>755</v>
      </c>
      <c r="C40" s="14">
        <v>3.44</v>
      </c>
      <c r="D40" s="3" t="s">
        <v>104</v>
      </c>
      <c r="E40" s="3" t="s">
        <v>754</v>
      </c>
      <c r="F40" s="2">
        <v>1</v>
      </c>
      <c r="G40" s="2">
        <v>10.11</v>
      </c>
      <c r="H40" s="2">
        <v>0.04</v>
      </c>
    </row>
    <row r="41" spans="2:8">
      <c r="B41" s="8" t="s">
        <v>548</v>
      </c>
      <c r="C41" s="16"/>
      <c r="D41" s="8"/>
      <c r="E41" s="8"/>
      <c r="F41" s="10"/>
      <c r="G41" s="10">
        <f>SUM(G18:G40)</f>
        <v>21025.520000000004</v>
      </c>
      <c r="H41" s="10">
        <f>SUM(H18:H40)</f>
        <v>87.509999999999991</v>
      </c>
    </row>
    <row r="42" spans="2:8">
      <c r="B42" s="8" t="s">
        <v>145</v>
      </c>
    </row>
    <row r="43" spans="2:8">
      <c r="B43" s="3" t="s">
        <v>808</v>
      </c>
      <c r="C43" s="14">
        <v>3.26</v>
      </c>
      <c r="D43" s="3" t="s">
        <v>807</v>
      </c>
      <c r="E43" s="3" t="s">
        <v>806</v>
      </c>
      <c r="F43" s="2">
        <v>500</v>
      </c>
      <c r="G43" s="2">
        <v>497.51</v>
      </c>
      <c r="H43" s="2">
        <v>2.0699999999999998</v>
      </c>
    </row>
    <row r="44" spans="2:8">
      <c r="B44" s="8" t="s">
        <v>150</v>
      </c>
      <c r="C44" s="16"/>
      <c r="D44" s="8"/>
      <c r="E44" s="8"/>
      <c r="F44" s="10"/>
      <c r="G44" s="10">
        <f>SUM(G42:G43)</f>
        <v>497.51</v>
      </c>
      <c r="H44" s="10">
        <f>SUM(H42:H43)</f>
        <v>2.0699999999999998</v>
      </c>
    </row>
    <row r="45" spans="2:8">
      <c r="B45" s="8" t="s">
        <v>262</v>
      </c>
      <c r="C45" s="16"/>
      <c r="D45" s="8"/>
      <c r="E45" s="8"/>
      <c r="F45" s="10"/>
      <c r="G45" s="10">
        <v>757.15</v>
      </c>
      <c r="H45" s="10">
        <v>3.15</v>
      </c>
    </row>
    <row r="46" spans="2:8">
      <c r="B46" s="8" t="s">
        <v>153</v>
      </c>
      <c r="C46" s="16"/>
      <c r="D46" s="8"/>
      <c r="E46" s="8"/>
      <c r="F46" s="10"/>
      <c r="G46" s="10">
        <v>23192</v>
      </c>
      <c r="H46" s="10">
        <v>96.53</v>
      </c>
    </row>
    <row r="47" spans="2:8">
      <c r="B47" s="8" t="s">
        <v>405</v>
      </c>
      <c r="C47" s="16"/>
      <c r="D47" s="8"/>
      <c r="E47" s="8"/>
      <c r="F47" s="10"/>
      <c r="G47" s="10">
        <v>834.52266974000088</v>
      </c>
      <c r="H47" s="10">
        <v>3.4699999999999989</v>
      </c>
    </row>
    <row r="48" spans="2:8">
      <c r="B48" s="8" t="s">
        <v>155</v>
      </c>
      <c r="C48" s="16"/>
      <c r="D48" s="8"/>
      <c r="E48" s="8"/>
      <c r="F48" s="10"/>
      <c r="G48" s="10">
        <v>24026.522669739999</v>
      </c>
      <c r="H48" s="10">
        <v>100</v>
      </c>
    </row>
    <row r="49" spans="2:3">
      <c r="B49" s="3" t="s">
        <v>156</v>
      </c>
    </row>
    <row r="50" spans="2:3">
      <c r="B50" s="3" t="s">
        <v>157</v>
      </c>
    </row>
    <row r="51" spans="2:3">
      <c r="B51" s="8"/>
    </row>
    <row r="52" spans="2:3" ht="25.5">
      <c r="B52" s="11" t="s">
        <v>158</v>
      </c>
      <c r="C52" s="14" t="s">
        <v>159</v>
      </c>
    </row>
    <row r="53" spans="2:3">
      <c r="B53" s="8"/>
    </row>
    <row r="54" spans="2:3">
      <c r="B54" s="8" t="s">
        <v>160</v>
      </c>
    </row>
    <row r="55" spans="2:3">
      <c r="B55" s="8" t="s">
        <v>162</v>
      </c>
    </row>
    <row r="56" spans="2:3">
      <c r="B56" s="8" t="s">
        <v>805</v>
      </c>
      <c r="C56" s="16"/>
    </row>
    <row r="57" spans="2:3">
      <c r="B57" s="8" t="s">
        <v>804</v>
      </c>
      <c r="C57" s="16"/>
    </row>
    <row r="58" spans="2:3">
      <c r="B58" s="8" t="s">
        <v>803</v>
      </c>
      <c r="C58" s="16"/>
    </row>
    <row r="59" spans="2:3">
      <c r="B59" s="8" t="s">
        <v>802</v>
      </c>
      <c r="C59" s="16"/>
    </row>
    <row r="60" spans="2:3">
      <c r="B60" s="8" t="s">
        <v>801</v>
      </c>
      <c r="C60" s="16"/>
    </row>
    <row r="61" spans="2:3">
      <c r="B61" s="8" t="s">
        <v>800</v>
      </c>
      <c r="C61" s="16"/>
    </row>
    <row r="62" spans="2:3">
      <c r="B62" s="8" t="s">
        <v>799</v>
      </c>
      <c r="C62" s="16"/>
    </row>
    <row r="63" spans="2:3">
      <c r="B63" s="8" t="s">
        <v>798</v>
      </c>
      <c r="C63" s="16"/>
    </row>
    <row r="64" spans="2:3">
      <c r="B64" s="8" t="s">
        <v>175</v>
      </c>
      <c r="C64" s="16"/>
    </row>
    <row r="65" spans="2:2">
      <c r="B65" s="17" t="s">
        <v>797</v>
      </c>
    </row>
  </sheetData>
  <mergeCells count="2">
    <mergeCell ref="B1:E1"/>
    <mergeCell ref="C3:C8"/>
  </mergeCells>
  <hyperlinks>
    <hyperlink ref="A1" location="Index!A1" display="Index" xr:uid="{362CE3EC-79B4-43F1-8F6E-CB3D00CD13FA}"/>
  </hyperlink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05AC2-053A-49F2-9C1A-FFF38279810C}">
  <dimension ref="A1:H55"/>
  <sheetViews>
    <sheetView workbookViewId="0">
      <selection activeCell="B1" sqref="B1:E1"/>
    </sheetView>
  </sheetViews>
  <sheetFormatPr defaultRowHeight="12.75"/>
  <cols>
    <col min="1" max="1" width="5.42578125" style="3" bestFit="1" customWidth="1"/>
    <col min="2" max="2" width="73.7109375" style="3" bestFit="1" customWidth="1"/>
    <col min="3" max="3" width="19.5703125" style="14" customWidth="1"/>
    <col min="4" max="4" width="11.7109375" style="3" bestFit="1" customWidth="1"/>
    <col min="5" max="5" width="14.140625" style="3" bestFit="1" customWidth="1"/>
    <col min="6" max="6" width="10.28515625" style="2" bestFit="1" customWidth="1"/>
    <col min="7" max="7" width="18.140625" style="2" bestFit="1" customWidth="1"/>
    <col min="8" max="8" width="9.140625" style="2" bestFit="1"/>
    <col min="9" max="16384" width="9.140625" style="3"/>
  </cols>
  <sheetData>
    <row r="1" spans="1:8">
      <c r="A1" s="1" t="s">
        <v>0</v>
      </c>
      <c r="B1" s="263" t="s">
        <v>847</v>
      </c>
      <c r="C1" s="263"/>
      <c r="D1" s="263"/>
      <c r="E1" s="263"/>
    </row>
    <row r="2" spans="1:8" ht="13.5" thickBot="1"/>
    <row r="3" spans="1:8" ht="15">
      <c r="B3" s="69" t="s">
        <v>2531</v>
      </c>
      <c r="C3" s="282"/>
    </row>
    <row r="4" spans="1:8" ht="15">
      <c r="B4" s="70" t="s">
        <v>2517</v>
      </c>
      <c r="C4" s="283"/>
    </row>
    <row r="5" spans="1:8" ht="15">
      <c r="B5" s="71" t="s">
        <v>2381</v>
      </c>
      <c r="C5" s="283"/>
    </row>
    <row r="6" spans="1:8" ht="15">
      <c r="B6" s="71" t="s">
        <v>2518</v>
      </c>
      <c r="C6" s="283"/>
    </row>
    <row r="7" spans="1:8" ht="15">
      <c r="B7" s="70" t="s">
        <v>2519</v>
      </c>
      <c r="C7" s="283"/>
    </row>
    <row r="8" spans="1:8" ht="15.75" thickBot="1">
      <c r="B8" s="86"/>
      <c r="C8" s="284"/>
    </row>
    <row r="10" spans="1:8">
      <c r="B10" s="3" t="s">
        <v>2</v>
      </c>
    </row>
    <row r="12" spans="1:8">
      <c r="B12" s="5" t="s">
        <v>3</v>
      </c>
      <c r="C12" s="15" t="s">
        <v>4</v>
      </c>
      <c r="D12" s="5" t="s">
        <v>65</v>
      </c>
      <c r="E12" s="5" t="s">
        <v>6</v>
      </c>
      <c r="F12" s="7" t="s">
        <v>7</v>
      </c>
      <c r="G12" s="7" t="s">
        <v>8</v>
      </c>
      <c r="H12" s="7" t="s">
        <v>9</v>
      </c>
    </row>
    <row r="13" spans="1:8">
      <c r="B13" s="8" t="s">
        <v>66</v>
      </c>
    </row>
    <row r="14" spans="1:8">
      <c r="B14" s="8" t="s">
        <v>12</v>
      </c>
    </row>
    <row r="15" spans="1:8">
      <c r="B15" s="8" t="s">
        <v>67</v>
      </c>
    </row>
    <row r="16" spans="1:8">
      <c r="B16" s="3" t="s">
        <v>846</v>
      </c>
      <c r="C16" s="14">
        <v>3.88</v>
      </c>
      <c r="D16" s="3" t="s">
        <v>69</v>
      </c>
      <c r="E16" s="3" t="s">
        <v>845</v>
      </c>
      <c r="F16" s="2">
        <v>481000</v>
      </c>
      <c r="G16" s="2">
        <v>487.2</v>
      </c>
      <c r="H16" s="2">
        <v>4.62</v>
      </c>
    </row>
    <row r="17" spans="2:8">
      <c r="B17" s="8" t="s">
        <v>99</v>
      </c>
      <c r="C17" s="16"/>
      <c r="D17" s="8"/>
      <c r="E17" s="8"/>
      <c r="F17" s="10"/>
      <c r="G17" s="10">
        <f>SUM(G12:G16)</f>
        <v>487.2</v>
      </c>
      <c r="H17" s="10">
        <f>SUM(H12:H16)</f>
        <v>4.62</v>
      </c>
    </row>
    <row r="18" spans="2:8">
      <c r="B18" s="8" t="s">
        <v>100</v>
      </c>
    </row>
    <row r="19" spans="2:8">
      <c r="B19" s="3" t="s">
        <v>844</v>
      </c>
      <c r="C19" s="14">
        <v>3.63</v>
      </c>
      <c r="D19" s="3" t="s">
        <v>104</v>
      </c>
      <c r="E19" s="3" t="s">
        <v>843</v>
      </c>
      <c r="F19" s="2">
        <v>89</v>
      </c>
      <c r="G19" s="2">
        <v>1136.3900000000001</v>
      </c>
      <c r="H19" s="2">
        <v>10.78</v>
      </c>
    </row>
    <row r="20" spans="2:8">
      <c r="B20" s="3" t="s">
        <v>716</v>
      </c>
      <c r="C20" s="14">
        <v>3.59</v>
      </c>
      <c r="D20" s="3" t="s">
        <v>104</v>
      </c>
      <c r="E20" s="3" t="s">
        <v>715</v>
      </c>
      <c r="F20" s="2">
        <v>108</v>
      </c>
      <c r="G20" s="2">
        <v>1100.33</v>
      </c>
      <c r="H20" s="2">
        <v>10.43</v>
      </c>
    </row>
    <row r="21" spans="2:8">
      <c r="B21" s="3" t="s">
        <v>762</v>
      </c>
      <c r="C21" s="14">
        <v>3.51</v>
      </c>
      <c r="D21" s="3" t="s">
        <v>129</v>
      </c>
      <c r="E21" s="3" t="s">
        <v>761</v>
      </c>
      <c r="F21" s="2">
        <v>100</v>
      </c>
      <c r="G21" s="2">
        <v>1014.52</v>
      </c>
      <c r="H21" s="2">
        <v>9.6199999999999992</v>
      </c>
    </row>
    <row r="22" spans="2:8">
      <c r="B22" s="3" t="s">
        <v>740</v>
      </c>
      <c r="C22" s="14">
        <v>3.61</v>
      </c>
      <c r="D22" s="3" t="s">
        <v>104</v>
      </c>
      <c r="E22" s="3" t="s">
        <v>739</v>
      </c>
      <c r="F22" s="2">
        <v>100</v>
      </c>
      <c r="G22" s="2">
        <v>1012.8</v>
      </c>
      <c r="H22" s="2">
        <v>9.6</v>
      </c>
    </row>
    <row r="23" spans="2:8">
      <c r="B23" s="3" t="s">
        <v>842</v>
      </c>
      <c r="C23" s="14">
        <v>3.65</v>
      </c>
      <c r="D23" s="3" t="s">
        <v>104</v>
      </c>
      <c r="E23" s="3" t="s">
        <v>841</v>
      </c>
      <c r="F23" s="2">
        <v>100</v>
      </c>
      <c r="G23" s="2">
        <v>994.43</v>
      </c>
      <c r="H23" s="2">
        <v>9.43</v>
      </c>
    </row>
    <row r="24" spans="2:8">
      <c r="B24" s="3" t="s">
        <v>840</v>
      </c>
      <c r="C24" s="14">
        <v>3.9</v>
      </c>
      <c r="D24" s="3" t="s">
        <v>104</v>
      </c>
      <c r="E24" s="3" t="s">
        <v>839</v>
      </c>
      <c r="F24" s="2">
        <v>190</v>
      </c>
      <c r="G24" s="2">
        <v>959.7</v>
      </c>
      <c r="H24" s="2">
        <v>9.1</v>
      </c>
    </row>
    <row r="25" spans="2:8">
      <c r="B25" s="3" t="s">
        <v>783</v>
      </c>
      <c r="C25" s="14">
        <v>3.44</v>
      </c>
      <c r="D25" s="3" t="s">
        <v>104</v>
      </c>
      <c r="E25" s="3" t="s">
        <v>782</v>
      </c>
      <c r="F25" s="2">
        <v>93</v>
      </c>
      <c r="G25" s="2">
        <v>944.23</v>
      </c>
      <c r="H25" s="2">
        <v>8.9499999999999993</v>
      </c>
    </row>
    <row r="26" spans="2:8">
      <c r="B26" s="3" t="s">
        <v>838</v>
      </c>
      <c r="C26" s="14">
        <v>3.73</v>
      </c>
      <c r="D26" s="3" t="s">
        <v>104</v>
      </c>
      <c r="E26" s="3" t="s">
        <v>837</v>
      </c>
      <c r="F26" s="2">
        <v>70</v>
      </c>
      <c r="G26" s="2">
        <v>887.42</v>
      </c>
      <c r="H26" s="2">
        <v>8.42</v>
      </c>
    </row>
    <row r="27" spans="2:8">
      <c r="B27" s="3" t="s">
        <v>785</v>
      </c>
      <c r="C27" s="14">
        <v>3.44</v>
      </c>
      <c r="D27" s="3" t="s">
        <v>104</v>
      </c>
      <c r="E27" s="3" t="s">
        <v>784</v>
      </c>
      <c r="F27" s="2">
        <v>85</v>
      </c>
      <c r="G27" s="2">
        <v>858.74</v>
      </c>
      <c r="H27" s="2">
        <v>8.14</v>
      </c>
    </row>
    <row r="28" spans="2:8">
      <c r="B28" s="3" t="s">
        <v>836</v>
      </c>
      <c r="C28" s="14">
        <v>3.42</v>
      </c>
      <c r="D28" s="3" t="s">
        <v>129</v>
      </c>
      <c r="E28" s="3" t="s">
        <v>835</v>
      </c>
      <c r="F28" s="2">
        <v>27</v>
      </c>
      <c r="G28" s="2">
        <v>271.92</v>
      </c>
      <c r="H28" s="2">
        <v>2.58</v>
      </c>
    </row>
    <row r="29" spans="2:8">
      <c r="B29" s="3" t="s">
        <v>757</v>
      </c>
      <c r="C29" s="14">
        <v>3.78</v>
      </c>
      <c r="D29" s="3" t="s">
        <v>104</v>
      </c>
      <c r="E29" s="3" t="s">
        <v>756</v>
      </c>
      <c r="F29" s="2">
        <v>12</v>
      </c>
      <c r="G29" s="2">
        <v>121.92</v>
      </c>
      <c r="H29" s="2">
        <v>1.1599999999999999</v>
      </c>
    </row>
    <row r="30" spans="2:8">
      <c r="B30" s="3" t="s">
        <v>576</v>
      </c>
      <c r="C30" s="14">
        <v>3.97</v>
      </c>
      <c r="D30" s="3" t="s">
        <v>129</v>
      </c>
      <c r="E30" s="3" t="s">
        <v>577</v>
      </c>
      <c r="F30" s="2">
        <v>9</v>
      </c>
      <c r="G30" s="2">
        <v>91.24</v>
      </c>
      <c r="H30" s="2">
        <v>0.87</v>
      </c>
    </row>
    <row r="31" spans="2:8">
      <c r="B31" s="3" t="s">
        <v>679</v>
      </c>
      <c r="C31" s="14">
        <v>3.58</v>
      </c>
      <c r="D31" s="3" t="s">
        <v>104</v>
      </c>
      <c r="E31" s="3" t="s">
        <v>678</v>
      </c>
      <c r="F31" s="2">
        <v>9</v>
      </c>
      <c r="G31" s="2">
        <v>91.1</v>
      </c>
      <c r="H31" s="2">
        <v>0.86</v>
      </c>
    </row>
    <row r="32" spans="2:8">
      <c r="B32" s="3" t="s">
        <v>578</v>
      </c>
      <c r="C32" s="14">
        <v>3.2</v>
      </c>
      <c r="D32" s="3" t="s">
        <v>104</v>
      </c>
      <c r="E32" s="3" t="s">
        <v>579</v>
      </c>
      <c r="F32" s="2">
        <v>400</v>
      </c>
      <c r="G32" s="2">
        <v>80</v>
      </c>
      <c r="H32" s="2">
        <v>0.76</v>
      </c>
    </row>
    <row r="33" spans="2:8">
      <c r="B33" s="3" t="s">
        <v>834</v>
      </c>
      <c r="C33" s="14">
        <v>3.36</v>
      </c>
      <c r="D33" s="3" t="s">
        <v>129</v>
      </c>
      <c r="E33" s="3" t="s">
        <v>833</v>
      </c>
      <c r="F33" s="2">
        <v>4</v>
      </c>
      <c r="G33" s="2">
        <v>40.270000000000003</v>
      </c>
      <c r="H33" s="2">
        <v>0.38</v>
      </c>
    </row>
    <row r="34" spans="2:8">
      <c r="B34" s="8" t="s">
        <v>548</v>
      </c>
      <c r="C34" s="16"/>
      <c r="D34" s="8"/>
      <c r="E34" s="8"/>
      <c r="F34" s="10"/>
      <c r="G34" s="10">
        <f>SUM(G18:G33)</f>
        <v>9605.01</v>
      </c>
      <c r="H34" s="10">
        <f>SUM(H18:H33)</f>
        <v>91.08</v>
      </c>
    </row>
    <row r="35" spans="2:8">
      <c r="B35" s="8" t="s">
        <v>549</v>
      </c>
      <c r="C35" s="16"/>
      <c r="D35" s="8"/>
      <c r="E35" s="8"/>
      <c r="F35" s="10"/>
      <c r="G35" s="10">
        <v>48.64</v>
      </c>
      <c r="H35" s="10">
        <v>0.46</v>
      </c>
    </row>
    <row r="36" spans="2:8">
      <c r="B36" s="8" t="s">
        <v>153</v>
      </c>
      <c r="C36" s="16"/>
      <c r="D36" s="8"/>
      <c r="E36" s="8"/>
      <c r="F36" s="10"/>
      <c r="G36" s="10">
        <v>10140.849999999999</v>
      </c>
      <c r="H36" s="10">
        <v>96.16</v>
      </c>
    </row>
    <row r="37" spans="2:8">
      <c r="B37" s="8" t="s">
        <v>405</v>
      </c>
      <c r="C37" s="16"/>
      <c r="D37" s="8"/>
      <c r="E37" s="8"/>
      <c r="F37" s="10"/>
      <c r="G37" s="10">
        <v>404.32587700000056</v>
      </c>
      <c r="H37" s="10">
        <v>3.8400000000000034</v>
      </c>
    </row>
    <row r="38" spans="2:8">
      <c r="B38" s="8" t="s">
        <v>155</v>
      </c>
      <c r="C38" s="16"/>
      <c r="D38" s="8"/>
      <c r="E38" s="8"/>
      <c r="F38" s="10"/>
      <c r="G38" s="10">
        <v>10545.175877</v>
      </c>
      <c r="H38" s="10">
        <v>100</v>
      </c>
    </row>
    <row r="39" spans="2:8">
      <c r="B39" s="3" t="s">
        <v>156</v>
      </c>
    </row>
    <row r="40" spans="2:8">
      <c r="B40" s="3" t="s">
        <v>157</v>
      </c>
    </row>
    <row r="41" spans="2:8">
      <c r="B41" s="8"/>
    </row>
    <row r="42" spans="2:8" ht="25.5">
      <c r="B42" s="11" t="s">
        <v>158</v>
      </c>
      <c r="C42" s="14" t="s">
        <v>159</v>
      </c>
    </row>
    <row r="43" spans="2:8">
      <c r="B43" s="8"/>
    </row>
    <row r="44" spans="2:8">
      <c r="B44" s="8" t="s">
        <v>160</v>
      </c>
    </row>
    <row r="45" spans="2:8">
      <c r="B45" s="8" t="s">
        <v>162</v>
      </c>
    </row>
    <row r="46" spans="2:8">
      <c r="B46" s="8" t="s">
        <v>832</v>
      </c>
      <c r="C46" s="16"/>
    </row>
    <row r="47" spans="2:8">
      <c r="B47" s="8" t="s">
        <v>831</v>
      </c>
      <c r="C47" s="16"/>
    </row>
    <row r="48" spans="2:8">
      <c r="B48" s="8" t="s">
        <v>830</v>
      </c>
      <c r="C48" s="16"/>
    </row>
    <row r="49" spans="2:3">
      <c r="B49" s="8" t="s">
        <v>829</v>
      </c>
      <c r="C49" s="16"/>
    </row>
    <row r="50" spans="2:3">
      <c r="B50" s="8" t="s">
        <v>828</v>
      </c>
      <c r="C50" s="16"/>
    </row>
    <row r="51" spans="2:3">
      <c r="B51" s="8" t="s">
        <v>827</v>
      </c>
      <c r="C51" s="16"/>
    </row>
    <row r="52" spans="2:3">
      <c r="B52" s="8" t="s">
        <v>826</v>
      </c>
      <c r="C52" s="16"/>
    </row>
    <row r="53" spans="2:3">
      <c r="B53" s="8" t="s">
        <v>825</v>
      </c>
      <c r="C53" s="16"/>
    </row>
    <row r="54" spans="2:3">
      <c r="B54" s="8" t="s">
        <v>175</v>
      </c>
      <c r="C54" s="16"/>
    </row>
    <row r="55" spans="2:3">
      <c r="B55" s="17" t="s">
        <v>771</v>
      </c>
    </row>
  </sheetData>
  <mergeCells count="2">
    <mergeCell ref="B1:E1"/>
    <mergeCell ref="C3:C8"/>
  </mergeCells>
  <hyperlinks>
    <hyperlink ref="A1" location="Index!A1" display="Index" xr:uid="{B53F81E5-2693-49D9-869D-E5A92088315A}"/>
  </hyperlink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9E88E-8268-4022-A83A-F6F01FB9125C}">
  <dimension ref="A1:H52"/>
  <sheetViews>
    <sheetView workbookViewId="0">
      <selection activeCell="B1" sqref="B1:E1"/>
    </sheetView>
  </sheetViews>
  <sheetFormatPr defaultRowHeight="12.75"/>
  <cols>
    <col min="1" max="1" width="5.42578125" style="3" bestFit="1" customWidth="1"/>
    <col min="2" max="2" width="73.7109375" style="3" bestFit="1" customWidth="1"/>
    <col min="3" max="3" width="20.5703125" style="14" customWidth="1"/>
    <col min="4" max="4" width="11.7109375" style="3" bestFit="1" customWidth="1"/>
    <col min="5" max="5" width="14" style="3" bestFit="1" customWidth="1"/>
    <col min="6" max="6" width="10.28515625" style="2" bestFit="1" customWidth="1"/>
    <col min="7" max="7" width="18.140625" style="2" bestFit="1" customWidth="1"/>
    <col min="8" max="8" width="9.140625" style="2" bestFit="1"/>
    <col min="9" max="16384" width="9.140625" style="3"/>
  </cols>
  <sheetData>
    <row r="1" spans="1:8">
      <c r="A1" s="1" t="s">
        <v>0</v>
      </c>
      <c r="B1" s="263" t="s">
        <v>870</v>
      </c>
      <c r="C1" s="263"/>
      <c r="D1" s="263"/>
      <c r="E1" s="263"/>
    </row>
    <row r="2" spans="1:8" ht="13.5" thickBot="1"/>
    <row r="3" spans="1:8" ht="15">
      <c r="B3" s="69" t="s">
        <v>2532</v>
      </c>
      <c r="C3" s="282"/>
    </row>
    <row r="4" spans="1:8" ht="15">
      <c r="B4" s="70" t="s">
        <v>2517</v>
      </c>
      <c r="C4" s="283"/>
    </row>
    <row r="5" spans="1:8" ht="15">
      <c r="B5" s="70"/>
      <c r="C5" s="283"/>
    </row>
    <row r="6" spans="1:8" ht="15">
      <c r="B6" s="71" t="s">
        <v>2381</v>
      </c>
      <c r="C6" s="283"/>
    </row>
    <row r="7" spans="1:8" ht="15">
      <c r="B7" s="71" t="s">
        <v>2518</v>
      </c>
      <c r="C7" s="283"/>
    </row>
    <row r="8" spans="1:8" ht="15.75" thickBot="1">
      <c r="B8" s="74" t="s">
        <v>2519</v>
      </c>
      <c r="C8" s="284"/>
    </row>
    <row r="10" spans="1:8">
      <c r="B10" s="3" t="s">
        <v>2</v>
      </c>
    </row>
    <row r="12" spans="1:8">
      <c r="B12" s="5" t="s">
        <v>3</v>
      </c>
      <c r="C12" s="15" t="s">
        <v>4</v>
      </c>
      <c r="D12" s="5" t="s">
        <v>65</v>
      </c>
      <c r="E12" s="5" t="s">
        <v>6</v>
      </c>
      <c r="F12" s="7" t="s">
        <v>7</v>
      </c>
      <c r="G12" s="7" t="s">
        <v>8</v>
      </c>
      <c r="H12" s="7" t="s">
        <v>9</v>
      </c>
    </row>
    <row r="13" spans="1:8">
      <c r="B13" s="8" t="s">
        <v>66</v>
      </c>
    </row>
    <row r="14" spans="1:8">
      <c r="B14" s="8" t="s">
        <v>12</v>
      </c>
    </row>
    <row r="15" spans="1:8">
      <c r="B15" s="8" t="s">
        <v>67</v>
      </c>
    </row>
    <row r="16" spans="1:8">
      <c r="B16" s="3" t="s">
        <v>869</v>
      </c>
      <c r="C16" s="14">
        <v>3.5</v>
      </c>
      <c r="D16" s="3" t="s">
        <v>69</v>
      </c>
      <c r="E16" s="3" t="s">
        <v>868</v>
      </c>
      <c r="F16" s="2">
        <v>500000</v>
      </c>
      <c r="G16" s="2">
        <v>502.41</v>
      </c>
      <c r="H16" s="2">
        <v>6.26</v>
      </c>
    </row>
    <row r="17" spans="2:8">
      <c r="B17" s="3" t="s">
        <v>867</v>
      </c>
      <c r="C17" s="14">
        <v>3.33</v>
      </c>
      <c r="D17" s="3" t="s">
        <v>69</v>
      </c>
      <c r="E17" s="3" t="s">
        <v>866</v>
      </c>
      <c r="F17" s="2">
        <v>50000</v>
      </c>
      <c r="G17" s="2">
        <v>50.1</v>
      </c>
      <c r="H17" s="2">
        <v>0.62</v>
      </c>
    </row>
    <row r="18" spans="2:8">
      <c r="B18" s="8" t="s">
        <v>99</v>
      </c>
      <c r="C18" s="16"/>
      <c r="D18" s="8"/>
      <c r="E18" s="8"/>
      <c r="F18" s="10"/>
      <c r="G18" s="10">
        <f>SUM(G12:G17)</f>
        <v>552.51</v>
      </c>
      <c r="H18" s="10">
        <f>SUM(H12:H17)</f>
        <v>6.88</v>
      </c>
    </row>
    <row r="19" spans="2:8">
      <c r="B19" s="8" t="s">
        <v>100</v>
      </c>
    </row>
    <row r="20" spans="2:8">
      <c r="B20" s="3" t="s">
        <v>865</v>
      </c>
      <c r="C20" s="14">
        <v>3.68</v>
      </c>
      <c r="D20" s="3" t="s">
        <v>104</v>
      </c>
      <c r="E20" s="3" t="s">
        <v>864</v>
      </c>
      <c r="F20" s="2">
        <v>74</v>
      </c>
      <c r="G20" s="2">
        <v>934.34</v>
      </c>
      <c r="H20" s="2">
        <v>11.64</v>
      </c>
    </row>
    <row r="21" spans="2:8">
      <c r="B21" s="3" t="s">
        <v>789</v>
      </c>
      <c r="C21" s="14">
        <v>3.66</v>
      </c>
      <c r="D21" s="3" t="s">
        <v>104</v>
      </c>
      <c r="E21" s="3" t="s">
        <v>788</v>
      </c>
      <c r="F21" s="2">
        <v>73</v>
      </c>
      <c r="G21" s="2">
        <v>932.04</v>
      </c>
      <c r="H21" s="2">
        <v>11.62</v>
      </c>
    </row>
    <row r="22" spans="2:8">
      <c r="B22" s="3" t="s">
        <v>842</v>
      </c>
      <c r="C22" s="14">
        <v>3.65</v>
      </c>
      <c r="D22" s="3" t="s">
        <v>104</v>
      </c>
      <c r="E22" s="3" t="s">
        <v>841</v>
      </c>
      <c r="F22" s="2">
        <v>90</v>
      </c>
      <c r="G22" s="2">
        <v>894.99</v>
      </c>
      <c r="H22" s="2">
        <v>11.15</v>
      </c>
    </row>
    <row r="23" spans="2:8">
      <c r="B23" s="3" t="s">
        <v>787</v>
      </c>
      <c r="C23" s="14">
        <v>3.25</v>
      </c>
      <c r="D23" s="3" t="s">
        <v>104</v>
      </c>
      <c r="E23" s="3" t="s">
        <v>786</v>
      </c>
      <c r="F23" s="2">
        <v>84</v>
      </c>
      <c r="G23" s="2">
        <v>841.36</v>
      </c>
      <c r="H23" s="2">
        <v>10.49</v>
      </c>
    </row>
    <row r="24" spans="2:8">
      <c r="B24" s="3" t="s">
        <v>486</v>
      </c>
      <c r="C24" s="14">
        <v>3.38</v>
      </c>
      <c r="D24" s="3" t="s">
        <v>104</v>
      </c>
      <c r="E24" s="3" t="s">
        <v>487</v>
      </c>
      <c r="F24" s="2">
        <v>81</v>
      </c>
      <c r="G24" s="2">
        <v>813.36</v>
      </c>
      <c r="H24" s="2">
        <v>10.14</v>
      </c>
    </row>
    <row r="25" spans="2:8">
      <c r="B25" s="3" t="s">
        <v>863</v>
      </c>
      <c r="C25" s="14">
        <v>3.3</v>
      </c>
      <c r="D25" s="3" t="s">
        <v>129</v>
      </c>
      <c r="E25" s="3" t="s">
        <v>862</v>
      </c>
      <c r="F25" s="2">
        <v>75</v>
      </c>
      <c r="G25" s="2">
        <v>753.8</v>
      </c>
      <c r="H25" s="2">
        <v>9.39</v>
      </c>
    </row>
    <row r="26" spans="2:8">
      <c r="B26" s="3" t="s">
        <v>836</v>
      </c>
      <c r="C26" s="14">
        <v>3.42</v>
      </c>
      <c r="D26" s="3" t="s">
        <v>129</v>
      </c>
      <c r="E26" s="3" t="s">
        <v>835</v>
      </c>
      <c r="F26" s="2">
        <v>73</v>
      </c>
      <c r="G26" s="2">
        <v>735.2</v>
      </c>
      <c r="H26" s="2">
        <v>9.16</v>
      </c>
    </row>
    <row r="27" spans="2:8">
      <c r="B27" s="3" t="s">
        <v>861</v>
      </c>
      <c r="C27" s="14">
        <v>3.15</v>
      </c>
      <c r="D27" s="3" t="s">
        <v>104</v>
      </c>
      <c r="E27" s="3" t="s">
        <v>476</v>
      </c>
      <c r="F27" s="2">
        <v>73</v>
      </c>
      <c r="G27" s="2">
        <v>731.23</v>
      </c>
      <c r="H27" s="2">
        <v>9.11</v>
      </c>
    </row>
    <row r="28" spans="2:8">
      <c r="B28" s="3" t="s">
        <v>578</v>
      </c>
      <c r="C28" s="14">
        <v>3.2</v>
      </c>
      <c r="D28" s="3" t="s">
        <v>104</v>
      </c>
      <c r="E28" s="3" t="s">
        <v>579</v>
      </c>
      <c r="F28" s="2">
        <v>1000</v>
      </c>
      <c r="G28" s="2">
        <v>200</v>
      </c>
      <c r="H28" s="2">
        <v>2.4900000000000002</v>
      </c>
    </row>
    <row r="29" spans="2:8">
      <c r="B29" s="3" t="s">
        <v>860</v>
      </c>
      <c r="C29" s="14">
        <v>3.18</v>
      </c>
      <c r="D29" s="3" t="s">
        <v>104</v>
      </c>
      <c r="E29" s="3" t="s">
        <v>859</v>
      </c>
      <c r="F29" s="2">
        <v>5</v>
      </c>
      <c r="G29" s="2">
        <v>50.23</v>
      </c>
      <c r="H29" s="2">
        <v>0.63</v>
      </c>
    </row>
    <row r="30" spans="2:8">
      <c r="B30" s="3" t="s">
        <v>858</v>
      </c>
      <c r="C30" s="14">
        <v>3.18</v>
      </c>
      <c r="D30" s="3" t="s">
        <v>104</v>
      </c>
      <c r="E30" s="3" t="s">
        <v>857</v>
      </c>
      <c r="F30" s="2">
        <v>2</v>
      </c>
      <c r="G30" s="2">
        <v>20.05</v>
      </c>
      <c r="H30" s="2">
        <v>0.25</v>
      </c>
    </row>
    <row r="31" spans="2:8">
      <c r="B31" s="8" t="s">
        <v>548</v>
      </c>
      <c r="C31" s="16"/>
      <c r="D31" s="8"/>
      <c r="E31" s="8"/>
      <c r="F31" s="10"/>
      <c r="G31" s="10">
        <f>SUM(G19:G30)</f>
        <v>6906.5999999999995</v>
      </c>
      <c r="H31" s="10">
        <f>SUM(H19:H30)</f>
        <v>86.07</v>
      </c>
    </row>
    <row r="32" spans="2:8">
      <c r="B32" s="8" t="s">
        <v>549</v>
      </c>
      <c r="C32" s="16"/>
      <c r="D32" s="8"/>
      <c r="E32" s="8"/>
      <c r="F32" s="10"/>
      <c r="G32" s="10">
        <v>348.97</v>
      </c>
      <c r="H32" s="10">
        <v>4.3499999999999996</v>
      </c>
    </row>
    <row r="33" spans="2:8">
      <c r="B33" s="8" t="s">
        <v>153</v>
      </c>
      <c r="C33" s="16"/>
      <c r="D33" s="8"/>
      <c r="E33" s="8"/>
      <c r="F33" s="10"/>
      <c r="G33" s="10">
        <v>7808.08</v>
      </c>
      <c r="H33" s="10">
        <v>97.31</v>
      </c>
    </row>
    <row r="34" spans="2:8">
      <c r="B34" s="8" t="s">
        <v>405</v>
      </c>
      <c r="C34" s="16"/>
      <c r="D34" s="8"/>
      <c r="E34" s="8"/>
      <c r="F34" s="10"/>
      <c r="G34" s="10">
        <v>215.74928729000044</v>
      </c>
      <c r="H34" s="10">
        <v>2.6899999999999977</v>
      </c>
    </row>
    <row r="35" spans="2:8">
      <c r="B35" s="8" t="s">
        <v>155</v>
      </c>
      <c r="C35" s="16"/>
      <c r="D35" s="8"/>
      <c r="E35" s="8"/>
      <c r="F35" s="10"/>
      <c r="G35" s="10">
        <v>8023.8292872900001</v>
      </c>
      <c r="H35" s="10">
        <v>100</v>
      </c>
    </row>
    <row r="36" spans="2:8">
      <c r="B36" s="3" t="s">
        <v>156</v>
      </c>
    </row>
    <row r="37" spans="2:8">
      <c r="B37" s="3" t="s">
        <v>157</v>
      </c>
    </row>
    <row r="38" spans="2:8">
      <c r="B38" s="8"/>
    </row>
    <row r="39" spans="2:8" ht="25.5">
      <c r="B39" s="11" t="s">
        <v>158</v>
      </c>
      <c r="C39" s="14" t="s">
        <v>159</v>
      </c>
    </row>
    <row r="40" spans="2:8">
      <c r="B40" s="8"/>
    </row>
    <row r="41" spans="2:8">
      <c r="B41" s="8" t="s">
        <v>160</v>
      </c>
    </row>
    <row r="42" spans="2:8">
      <c r="B42" s="8" t="s">
        <v>162</v>
      </c>
    </row>
    <row r="43" spans="2:8">
      <c r="B43" s="8" t="s">
        <v>856</v>
      </c>
      <c r="C43" s="16"/>
    </row>
    <row r="44" spans="2:8">
      <c r="B44" s="8" t="s">
        <v>855</v>
      </c>
      <c r="C44" s="16"/>
    </row>
    <row r="45" spans="2:8">
      <c r="B45" s="8" t="s">
        <v>854</v>
      </c>
      <c r="C45" s="16"/>
    </row>
    <row r="46" spans="2:8">
      <c r="B46" s="8" t="s">
        <v>853</v>
      </c>
      <c r="C46" s="16"/>
    </row>
    <row r="47" spans="2:8">
      <c r="B47" s="8" t="s">
        <v>852</v>
      </c>
      <c r="C47" s="16"/>
    </row>
    <row r="48" spans="2:8">
      <c r="B48" s="8" t="s">
        <v>851</v>
      </c>
      <c r="C48" s="16"/>
    </row>
    <row r="49" spans="2:3">
      <c r="B49" s="8" t="s">
        <v>850</v>
      </c>
      <c r="C49" s="16"/>
    </row>
    <row r="50" spans="2:3">
      <c r="B50" s="8" t="s">
        <v>849</v>
      </c>
      <c r="C50" s="16"/>
    </row>
    <row r="51" spans="2:3">
      <c r="B51" s="8" t="s">
        <v>175</v>
      </c>
      <c r="C51" s="16"/>
    </row>
    <row r="52" spans="2:3">
      <c r="B52" s="17" t="s">
        <v>848</v>
      </c>
    </row>
  </sheetData>
  <mergeCells count="2">
    <mergeCell ref="B1:E1"/>
    <mergeCell ref="C3:C8"/>
  </mergeCells>
  <hyperlinks>
    <hyperlink ref="A1" location="Index!A1" display="Index" xr:uid="{4CADDD81-93F7-408B-9546-8FFA087B2EAD}"/>
  </hyperlink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7182E-73A9-428F-8120-338221F40A56}">
  <dimension ref="A1:H58"/>
  <sheetViews>
    <sheetView workbookViewId="0">
      <selection activeCell="B1" sqref="B1:E1"/>
    </sheetView>
  </sheetViews>
  <sheetFormatPr defaultRowHeight="12.75"/>
  <cols>
    <col min="1" max="1" width="5.42578125" style="3" bestFit="1" customWidth="1"/>
    <col min="2" max="2" width="73.7109375" style="3" bestFit="1" customWidth="1"/>
    <col min="3" max="3" width="20.5703125" style="14" customWidth="1"/>
    <col min="4" max="4" width="11.7109375" style="3" bestFit="1" customWidth="1"/>
    <col min="5" max="5" width="14.28515625" style="3" bestFit="1" customWidth="1"/>
    <col min="6" max="6" width="10.28515625" style="2" bestFit="1" customWidth="1"/>
    <col min="7" max="7" width="18.140625" style="2" bestFit="1" customWidth="1"/>
    <col min="8" max="8" width="9.140625" style="2" bestFit="1"/>
    <col min="9" max="16384" width="9.140625" style="3"/>
  </cols>
  <sheetData>
    <row r="1" spans="1:8">
      <c r="A1" s="1" t="s">
        <v>0</v>
      </c>
      <c r="B1" s="263" t="s">
        <v>886</v>
      </c>
      <c r="C1" s="263"/>
      <c r="D1" s="263"/>
      <c r="E1" s="263"/>
    </row>
    <row r="2" spans="1:8" ht="13.5" thickBot="1"/>
    <row r="3" spans="1:8" ht="15">
      <c r="B3" s="69" t="s">
        <v>2533</v>
      </c>
      <c r="C3" s="282"/>
    </row>
    <row r="4" spans="1:8" ht="15">
      <c r="B4" s="70" t="s">
        <v>2517</v>
      </c>
      <c r="C4" s="283"/>
    </row>
    <row r="5" spans="1:8" ht="15">
      <c r="B5" s="70"/>
      <c r="C5" s="283"/>
    </row>
    <row r="6" spans="1:8" ht="15">
      <c r="B6" s="71" t="s">
        <v>2381</v>
      </c>
      <c r="C6" s="283"/>
    </row>
    <row r="7" spans="1:8" ht="15">
      <c r="B7" s="71" t="s">
        <v>2518</v>
      </c>
      <c r="C7" s="283"/>
    </row>
    <row r="8" spans="1:8" ht="15.75" thickBot="1">
      <c r="B8" s="74" t="s">
        <v>2534</v>
      </c>
      <c r="C8" s="284"/>
    </row>
    <row r="10" spans="1:8">
      <c r="B10" s="3" t="s">
        <v>2</v>
      </c>
    </row>
    <row r="12" spans="1:8">
      <c r="B12" s="5" t="s">
        <v>3</v>
      </c>
      <c r="C12" s="15" t="s">
        <v>4</v>
      </c>
      <c r="D12" s="5" t="s">
        <v>65</v>
      </c>
      <c r="E12" s="5" t="s">
        <v>6</v>
      </c>
      <c r="F12" s="7" t="s">
        <v>7</v>
      </c>
      <c r="G12" s="7" t="s">
        <v>8</v>
      </c>
      <c r="H12" s="7" t="s">
        <v>9</v>
      </c>
    </row>
    <row r="13" spans="1:8">
      <c r="B13" s="8" t="s">
        <v>66</v>
      </c>
    </row>
    <row r="14" spans="1:8">
      <c r="B14" s="8" t="s">
        <v>12</v>
      </c>
    </row>
    <row r="15" spans="1:8">
      <c r="B15" s="8" t="s">
        <v>67</v>
      </c>
    </row>
    <row r="16" spans="1:8">
      <c r="B16" s="3" t="s">
        <v>869</v>
      </c>
      <c r="C16" s="14">
        <v>3.5</v>
      </c>
      <c r="D16" s="3" t="s">
        <v>69</v>
      </c>
      <c r="E16" s="3" t="s">
        <v>868</v>
      </c>
      <c r="F16" s="2">
        <v>750000</v>
      </c>
      <c r="G16" s="2">
        <v>753.61</v>
      </c>
      <c r="H16" s="2">
        <v>2.2000000000000002</v>
      </c>
    </row>
    <row r="17" spans="2:8">
      <c r="B17" s="8" t="s">
        <v>99</v>
      </c>
      <c r="C17" s="16"/>
      <c r="D17" s="8"/>
      <c r="E17" s="8"/>
      <c r="F17" s="10"/>
      <c r="G17" s="10">
        <f>SUM(G12:G16)</f>
        <v>753.61</v>
      </c>
      <c r="H17" s="10">
        <f>SUM(H12:H16)</f>
        <v>2.2000000000000002</v>
      </c>
    </row>
    <row r="18" spans="2:8">
      <c r="B18" s="8" t="s">
        <v>100</v>
      </c>
    </row>
    <row r="19" spans="2:8">
      <c r="B19" s="3" t="s">
        <v>865</v>
      </c>
      <c r="C19" s="14">
        <v>3.68</v>
      </c>
      <c r="D19" s="3" t="s">
        <v>104</v>
      </c>
      <c r="E19" s="3" t="s">
        <v>864</v>
      </c>
      <c r="F19" s="2">
        <v>320</v>
      </c>
      <c r="G19" s="2">
        <v>4040.41</v>
      </c>
      <c r="H19" s="2">
        <v>11.78</v>
      </c>
    </row>
    <row r="20" spans="2:8">
      <c r="B20" s="3" t="s">
        <v>842</v>
      </c>
      <c r="C20" s="14">
        <v>3.65</v>
      </c>
      <c r="D20" s="3" t="s">
        <v>104</v>
      </c>
      <c r="E20" s="3" t="s">
        <v>841</v>
      </c>
      <c r="F20" s="2">
        <v>340</v>
      </c>
      <c r="G20" s="2">
        <v>3381.07</v>
      </c>
      <c r="H20" s="2">
        <v>9.86</v>
      </c>
    </row>
    <row r="21" spans="2:8">
      <c r="B21" s="3" t="s">
        <v>861</v>
      </c>
      <c r="C21" s="14">
        <v>3.15</v>
      </c>
      <c r="D21" s="3" t="s">
        <v>104</v>
      </c>
      <c r="E21" s="3" t="s">
        <v>476</v>
      </c>
      <c r="F21" s="2">
        <v>337</v>
      </c>
      <c r="G21" s="2">
        <v>3375.69</v>
      </c>
      <c r="H21" s="2">
        <v>9.84</v>
      </c>
    </row>
    <row r="22" spans="2:8">
      <c r="B22" s="3" t="s">
        <v>787</v>
      </c>
      <c r="C22" s="14">
        <v>3.25</v>
      </c>
      <c r="D22" s="3" t="s">
        <v>104</v>
      </c>
      <c r="E22" s="3" t="s">
        <v>786</v>
      </c>
      <c r="F22" s="2">
        <v>322</v>
      </c>
      <c r="G22" s="2">
        <v>3225.2</v>
      </c>
      <c r="H22" s="2">
        <v>9.4</v>
      </c>
    </row>
    <row r="23" spans="2:8">
      <c r="B23" s="3" t="s">
        <v>863</v>
      </c>
      <c r="C23" s="14">
        <v>3.3</v>
      </c>
      <c r="D23" s="3" t="s">
        <v>129</v>
      </c>
      <c r="E23" s="3" t="s">
        <v>862</v>
      </c>
      <c r="F23" s="2">
        <v>320</v>
      </c>
      <c r="G23" s="2">
        <v>3216.22</v>
      </c>
      <c r="H23" s="2">
        <v>9.3800000000000008</v>
      </c>
    </row>
    <row r="24" spans="2:8">
      <c r="B24" s="3" t="s">
        <v>818</v>
      </c>
      <c r="C24" s="14">
        <v>3.36</v>
      </c>
      <c r="D24" s="3" t="s">
        <v>129</v>
      </c>
      <c r="E24" s="3" t="s">
        <v>817</v>
      </c>
      <c r="F24" s="2">
        <v>320</v>
      </c>
      <c r="G24" s="2">
        <v>3212.84</v>
      </c>
      <c r="H24" s="2">
        <v>9.3699999999999992</v>
      </c>
    </row>
    <row r="25" spans="2:8">
      <c r="B25" s="3" t="s">
        <v>789</v>
      </c>
      <c r="C25" s="14">
        <v>3.66</v>
      </c>
      <c r="D25" s="3" t="s">
        <v>104</v>
      </c>
      <c r="E25" s="3" t="s">
        <v>788</v>
      </c>
      <c r="F25" s="2">
        <v>250</v>
      </c>
      <c r="G25" s="2">
        <v>3191.91</v>
      </c>
      <c r="H25" s="2">
        <v>9.31</v>
      </c>
    </row>
    <row r="26" spans="2:8">
      <c r="B26" s="3" t="s">
        <v>885</v>
      </c>
      <c r="C26" s="14">
        <v>3.23</v>
      </c>
      <c r="D26" s="3" t="s">
        <v>104</v>
      </c>
      <c r="E26" s="3" t="s">
        <v>884</v>
      </c>
      <c r="F26" s="2">
        <v>250</v>
      </c>
      <c r="G26" s="2">
        <v>2503.38</v>
      </c>
      <c r="H26" s="2">
        <v>7.3</v>
      </c>
    </row>
    <row r="27" spans="2:8">
      <c r="B27" s="3" t="s">
        <v>486</v>
      </c>
      <c r="C27" s="14">
        <v>3.38</v>
      </c>
      <c r="D27" s="3" t="s">
        <v>104</v>
      </c>
      <c r="E27" s="3" t="s">
        <v>487</v>
      </c>
      <c r="F27" s="2">
        <v>78</v>
      </c>
      <c r="G27" s="2">
        <v>783.24</v>
      </c>
      <c r="H27" s="2">
        <v>2.2799999999999998</v>
      </c>
    </row>
    <row r="28" spans="2:8">
      <c r="B28" s="3" t="s">
        <v>578</v>
      </c>
      <c r="C28" s="14">
        <v>3.2</v>
      </c>
      <c r="D28" s="3" t="s">
        <v>104</v>
      </c>
      <c r="E28" s="3" t="s">
        <v>579</v>
      </c>
      <c r="F28" s="2">
        <v>1550</v>
      </c>
      <c r="G28" s="2">
        <v>310</v>
      </c>
      <c r="H28" s="2">
        <v>0.9</v>
      </c>
    </row>
    <row r="29" spans="2:8">
      <c r="B29" s="3" t="s">
        <v>812</v>
      </c>
      <c r="C29" s="14">
        <v>3.38</v>
      </c>
      <c r="D29" s="3" t="s">
        <v>104</v>
      </c>
      <c r="E29" s="3" t="s">
        <v>811</v>
      </c>
      <c r="F29" s="2">
        <v>30</v>
      </c>
      <c r="G29" s="2">
        <v>302.04000000000002</v>
      </c>
      <c r="H29" s="2">
        <v>0.88</v>
      </c>
    </row>
    <row r="30" spans="2:8">
      <c r="B30" s="3" t="s">
        <v>819</v>
      </c>
      <c r="C30" s="14">
        <v>3.35</v>
      </c>
      <c r="D30" s="3" t="s">
        <v>104</v>
      </c>
      <c r="E30" s="3" t="s">
        <v>483</v>
      </c>
      <c r="F30" s="2">
        <v>1</v>
      </c>
      <c r="G30" s="2">
        <v>100.04</v>
      </c>
      <c r="H30" s="2">
        <v>0.28999999999999998</v>
      </c>
    </row>
    <row r="31" spans="2:8">
      <c r="B31" s="8" t="s">
        <v>548</v>
      </c>
      <c r="C31" s="16"/>
      <c r="D31" s="8"/>
      <c r="E31" s="8"/>
      <c r="F31" s="10"/>
      <c r="G31" s="10">
        <f>SUM(G18:G30)</f>
        <v>27642.040000000005</v>
      </c>
      <c r="H31" s="10">
        <f>SUM(H18:H30)</f>
        <v>80.59</v>
      </c>
    </row>
    <row r="32" spans="2:8">
      <c r="B32" s="8" t="s">
        <v>883</v>
      </c>
    </row>
    <row r="33" spans="2:8">
      <c r="B33" s="3" t="s">
        <v>882</v>
      </c>
      <c r="C33" s="14">
        <v>3.45</v>
      </c>
      <c r="D33" s="3" t="s">
        <v>104</v>
      </c>
      <c r="E33" s="3" t="s">
        <v>881</v>
      </c>
      <c r="F33" s="2">
        <v>250</v>
      </c>
      <c r="G33" s="2">
        <v>3168.32</v>
      </c>
      <c r="H33" s="2">
        <v>9.24</v>
      </c>
    </row>
    <row r="34" spans="2:8">
      <c r="B34" s="8" t="s">
        <v>880</v>
      </c>
      <c r="C34" s="16"/>
      <c r="D34" s="8"/>
      <c r="E34" s="8"/>
      <c r="F34" s="10"/>
      <c r="G34" s="10">
        <f>SUM(G32:G33)</f>
        <v>3168.32</v>
      </c>
      <c r="H34" s="10">
        <f>SUM(H32:H33)</f>
        <v>9.24</v>
      </c>
    </row>
    <row r="35" spans="2:8">
      <c r="B35" s="8" t="s">
        <v>145</v>
      </c>
    </row>
    <row r="36" spans="2:8">
      <c r="B36" s="3" t="s">
        <v>808</v>
      </c>
      <c r="C36" s="14">
        <v>3.26</v>
      </c>
      <c r="D36" s="3" t="s">
        <v>807</v>
      </c>
      <c r="E36" s="3" t="s">
        <v>806</v>
      </c>
      <c r="F36" s="2">
        <v>1000</v>
      </c>
      <c r="G36" s="2">
        <v>995.02</v>
      </c>
      <c r="H36" s="2">
        <v>2.9</v>
      </c>
    </row>
    <row r="37" spans="2:8">
      <c r="B37" s="8" t="s">
        <v>150</v>
      </c>
      <c r="C37" s="16"/>
      <c r="D37" s="8"/>
      <c r="E37" s="8"/>
      <c r="F37" s="10"/>
      <c r="G37" s="10">
        <f>SUM(G35:G36)</f>
        <v>995.02</v>
      </c>
      <c r="H37" s="10">
        <f>SUM(H35:H36)</f>
        <v>2.9</v>
      </c>
    </row>
    <row r="38" spans="2:8">
      <c r="B38" s="8" t="s">
        <v>262</v>
      </c>
      <c r="C38" s="16"/>
      <c r="D38" s="8"/>
      <c r="E38" s="8"/>
      <c r="F38" s="10"/>
      <c r="G38" s="10">
        <v>888.27</v>
      </c>
      <c r="H38" s="10">
        <v>2.59</v>
      </c>
    </row>
    <row r="39" spans="2:8">
      <c r="B39" s="8" t="s">
        <v>153</v>
      </c>
      <c r="C39" s="16"/>
      <c r="D39" s="8"/>
      <c r="E39" s="8"/>
      <c r="F39" s="10"/>
      <c r="G39" s="10">
        <v>33447.26</v>
      </c>
      <c r="H39" s="10">
        <v>97.53</v>
      </c>
    </row>
    <row r="40" spans="2:8">
      <c r="B40" s="8" t="s">
        <v>405</v>
      </c>
      <c r="C40" s="16"/>
      <c r="D40" s="8"/>
      <c r="E40" s="8"/>
      <c r="F40" s="10"/>
      <c r="G40" s="10">
        <v>848.49854919000109</v>
      </c>
      <c r="H40" s="10">
        <v>2.4699999999999989</v>
      </c>
    </row>
    <row r="41" spans="2:8">
      <c r="B41" s="8" t="s">
        <v>155</v>
      </c>
      <c r="C41" s="16"/>
      <c r="D41" s="8"/>
      <c r="E41" s="8"/>
      <c r="F41" s="10"/>
      <c r="G41" s="10">
        <v>34295.758549190003</v>
      </c>
      <c r="H41" s="10">
        <v>100</v>
      </c>
    </row>
    <row r="42" spans="2:8">
      <c r="B42" s="3" t="s">
        <v>156</v>
      </c>
    </row>
    <row r="43" spans="2:8">
      <c r="B43" s="3" t="s">
        <v>157</v>
      </c>
    </row>
    <row r="44" spans="2:8">
      <c r="B44" s="8"/>
    </row>
    <row r="45" spans="2:8" ht="25.5">
      <c r="B45" s="11" t="s">
        <v>158</v>
      </c>
      <c r="C45" s="14" t="s">
        <v>159</v>
      </c>
    </row>
    <row r="46" spans="2:8">
      <c r="B46" s="8"/>
    </row>
    <row r="47" spans="2:8">
      <c r="B47" s="8" t="s">
        <v>160</v>
      </c>
    </row>
    <row r="48" spans="2:8">
      <c r="B48" s="8" t="s">
        <v>162</v>
      </c>
    </row>
    <row r="49" spans="2:3">
      <c r="B49" s="8" t="s">
        <v>879</v>
      </c>
      <c r="C49" s="16"/>
    </row>
    <row r="50" spans="2:3">
      <c r="B50" s="8" t="s">
        <v>878</v>
      </c>
      <c r="C50" s="16"/>
    </row>
    <row r="51" spans="2:3">
      <c r="B51" s="8" t="s">
        <v>877</v>
      </c>
      <c r="C51" s="16"/>
    </row>
    <row r="52" spans="2:3">
      <c r="B52" s="8" t="s">
        <v>876</v>
      </c>
      <c r="C52" s="16"/>
    </row>
    <row r="53" spans="2:3">
      <c r="B53" s="8" t="s">
        <v>875</v>
      </c>
      <c r="C53" s="16"/>
    </row>
    <row r="54" spans="2:3">
      <c r="B54" s="8" t="s">
        <v>874</v>
      </c>
      <c r="C54" s="16"/>
    </row>
    <row r="55" spans="2:3">
      <c r="B55" s="8" t="s">
        <v>873</v>
      </c>
      <c r="C55" s="16"/>
    </row>
    <row r="56" spans="2:3">
      <c r="B56" s="8" t="s">
        <v>872</v>
      </c>
      <c r="C56" s="16"/>
    </row>
    <row r="57" spans="2:3">
      <c r="B57" s="8" t="s">
        <v>175</v>
      </c>
      <c r="C57" s="16"/>
    </row>
    <row r="58" spans="2:3">
      <c r="B58" s="17" t="s">
        <v>871</v>
      </c>
    </row>
  </sheetData>
  <mergeCells count="2">
    <mergeCell ref="B1:E1"/>
    <mergeCell ref="C3:C8"/>
  </mergeCells>
  <hyperlinks>
    <hyperlink ref="A1" location="Index!A1" display="Index" xr:uid="{7127C8E9-499E-421B-92D6-F9085D8DE52C}"/>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59</vt:i4>
      </vt:variant>
      <vt:variant>
        <vt:lpstr>Named Ranges</vt:lpstr>
      </vt:variant>
      <vt:variant>
        <vt:i4>757</vt:i4>
      </vt:variant>
    </vt:vector>
  </HeadingPairs>
  <TitlesOfParts>
    <vt:vector size="816" baseType="lpstr">
      <vt:lpstr>Index</vt:lpstr>
      <vt:lpstr>Dividend History</vt:lpstr>
      <vt:lpstr>TAF</vt:lpstr>
      <vt:lpstr>TBAF</vt:lpstr>
      <vt:lpstr>TMIF</vt:lpstr>
      <vt:lpstr>TMAOF</vt:lpstr>
      <vt:lpstr>TFRSTF</vt:lpstr>
      <vt:lpstr>TLF</vt:lpstr>
      <vt:lpstr>TSTBF</vt:lpstr>
      <vt:lpstr>TFF</vt:lpstr>
      <vt:lpstr>TIPF</vt:lpstr>
      <vt:lpstr>TUSTF</vt:lpstr>
      <vt:lpstr>TOF</vt:lpstr>
      <vt:lpstr>TIFA</vt:lpstr>
      <vt:lpstr>TGSFR</vt:lpstr>
      <vt:lpstr>TBPSUF</vt:lpstr>
      <vt:lpstr>TDBF</vt:lpstr>
      <vt:lpstr>TRSFC</vt:lpstr>
      <vt:lpstr>TRSFM</vt:lpstr>
      <vt:lpstr>TRSFP</vt:lpstr>
      <vt:lpstr>TEGF</vt:lpstr>
      <vt:lpstr>TEQPEF</vt:lpstr>
      <vt:lpstr>TTSF96</vt:lpstr>
      <vt:lpstr>TMCAPF</vt:lpstr>
      <vt:lpstr>TFEF</vt:lpstr>
      <vt:lpstr>TTOFE</vt:lpstr>
      <vt:lpstr>TEOF</vt:lpstr>
      <vt:lpstr>TINR</vt:lpstr>
      <vt:lpstr>TSCAPF</vt:lpstr>
      <vt:lpstr>TIFSA</vt:lpstr>
      <vt:lpstr>TIFNA</vt:lpstr>
      <vt:lpstr>TNETF</vt:lpstr>
      <vt:lpstr>TNPBETF</vt:lpstr>
      <vt:lpstr>TBFSF</vt:lpstr>
      <vt:lpstr>TDIF</vt:lpstr>
      <vt:lpstr>TICF</vt:lpstr>
      <vt:lpstr>TIPHF</vt:lpstr>
      <vt:lpstr>TREF</vt:lpstr>
      <vt:lpstr>TISF</vt:lpstr>
      <vt:lpstr>TCS</vt:lpstr>
      <vt:lpstr>TYCF</vt:lpstr>
      <vt:lpstr>TQNTF</vt:lpstr>
      <vt:lpstr>TVFS1</vt:lpstr>
      <vt:lpstr>TVFS2</vt:lpstr>
      <vt:lpstr>TFM56F</vt:lpstr>
      <vt:lpstr>TFM56D</vt:lpstr>
      <vt:lpstr>TFM56C</vt:lpstr>
      <vt:lpstr>TFM56B</vt:lpstr>
      <vt:lpstr>TFM56A</vt:lpstr>
      <vt:lpstr>TFM55I</vt:lpstr>
      <vt:lpstr>TFM55G</vt:lpstr>
      <vt:lpstr>TFM55F</vt:lpstr>
      <vt:lpstr>TFM55E</vt:lpstr>
      <vt:lpstr>TFM55D</vt:lpstr>
      <vt:lpstr>TFM55B</vt:lpstr>
      <vt:lpstr>TFM55A</vt:lpstr>
      <vt:lpstr>TFM54A</vt:lpstr>
      <vt:lpstr>TFM53B</vt:lpstr>
      <vt:lpstr>TFM53A</vt:lpstr>
      <vt:lpstr>Index!Main_Sheet</vt:lpstr>
      <vt:lpstr>TAF</vt:lpstr>
      <vt:lpstr>TAF!TAF_Debt_Related</vt:lpstr>
      <vt:lpstr>TAF!TAF_EQ</vt:lpstr>
      <vt:lpstr>TAF!TAF_EQ_FU_Related</vt:lpstr>
      <vt:lpstr>TAF!TAF_FD</vt:lpstr>
      <vt:lpstr>TAF!TAF_GOV_SEC</vt:lpstr>
      <vt:lpstr>TAF!TAF_MM</vt:lpstr>
      <vt:lpstr>TAF!TAFNAV</vt:lpstr>
      <vt:lpstr>TBAF</vt:lpstr>
      <vt:lpstr>TBAF!TBAF_Debt_Related</vt:lpstr>
      <vt:lpstr>TBAF!TBAF_EQ</vt:lpstr>
      <vt:lpstr>TBAF!TBAF_EQ_FU_Related</vt:lpstr>
      <vt:lpstr>TBAF!TBAF_EQ_Related</vt:lpstr>
      <vt:lpstr>TBAF!TBAF_FD</vt:lpstr>
      <vt:lpstr>TBAF!TBAF_GOV_SEC</vt:lpstr>
      <vt:lpstr>TBAF!TBAF_MM</vt:lpstr>
      <vt:lpstr>TBAF!TBAFNAV</vt:lpstr>
      <vt:lpstr>TBFSF!TBFSF</vt:lpstr>
      <vt:lpstr>TCS!TBFSF</vt:lpstr>
      <vt:lpstr>TEOF!TBFSF</vt:lpstr>
      <vt:lpstr>TEQPEF!TBFSF</vt:lpstr>
      <vt:lpstr>TFEF!TBFSF</vt:lpstr>
      <vt:lpstr>TIFNA!TBFSF</vt:lpstr>
      <vt:lpstr>TIFSA!TBFSF</vt:lpstr>
      <vt:lpstr>TINR!TBFSF</vt:lpstr>
      <vt:lpstr>TMCAPF!TBFSF</vt:lpstr>
      <vt:lpstr>TNETF!TBFSF</vt:lpstr>
      <vt:lpstr>TNPBETF!TBFSF</vt:lpstr>
      <vt:lpstr>TQNTF!TBFSF</vt:lpstr>
      <vt:lpstr>TSCAPF!TBFSF</vt:lpstr>
      <vt:lpstr>TTOFE!TBFSF</vt:lpstr>
      <vt:lpstr>TTSF96!TBFSF</vt:lpstr>
      <vt:lpstr>TBFSF!TBFSF_EQ</vt:lpstr>
      <vt:lpstr>TBFSF!TBFSFNAV</vt:lpstr>
      <vt:lpstr>TBPSUF!TBPSUF</vt:lpstr>
      <vt:lpstr>TDBF!TBPSUF</vt:lpstr>
      <vt:lpstr>TRSFC!TBPSUF</vt:lpstr>
      <vt:lpstr>TBPSUF!TBPSUF_Debt_Related</vt:lpstr>
      <vt:lpstr>TBPSUF!TBPSUF_GOV_SEC</vt:lpstr>
      <vt:lpstr>TBPSUF!TBPSUF_MM</vt:lpstr>
      <vt:lpstr>TBPSUF!TBPSUFNAV</vt:lpstr>
      <vt:lpstr>TCS!TCS</vt:lpstr>
      <vt:lpstr>TFEF!TCS</vt:lpstr>
      <vt:lpstr>TINR!TCS</vt:lpstr>
      <vt:lpstr>TMCAPF!TCS</vt:lpstr>
      <vt:lpstr>TQNTF!TCS</vt:lpstr>
      <vt:lpstr>TSCAPF!TCS</vt:lpstr>
      <vt:lpstr>TTSF96!TCS</vt:lpstr>
      <vt:lpstr>TCS!TCS_EQ</vt:lpstr>
      <vt:lpstr>TCS!TCSNAV</vt:lpstr>
      <vt:lpstr>TDBF!TDBF</vt:lpstr>
      <vt:lpstr>TRSFC!TDBF</vt:lpstr>
      <vt:lpstr>TDBF!TDBF_Debt_Related</vt:lpstr>
      <vt:lpstr>TDBF!TDBF_GOV_SEC</vt:lpstr>
      <vt:lpstr>TDBF!TDBFNAV</vt:lpstr>
      <vt:lpstr>TBFSF!TDIF</vt:lpstr>
      <vt:lpstr>TCS!TDIF</vt:lpstr>
      <vt:lpstr>TDIF!TDIF</vt:lpstr>
      <vt:lpstr>TEOF!TDIF</vt:lpstr>
      <vt:lpstr>TEQPEF!TDIF</vt:lpstr>
      <vt:lpstr>TFEF!TDIF</vt:lpstr>
      <vt:lpstr>TIFNA!TDIF</vt:lpstr>
      <vt:lpstr>TIFSA!TDIF</vt:lpstr>
      <vt:lpstr>TINR!TDIF</vt:lpstr>
      <vt:lpstr>TMCAPF!TDIF</vt:lpstr>
      <vt:lpstr>TNETF!TDIF</vt:lpstr>
      <vt:lpstr>TNPBETF!TDIF</vt:lpstr>
      <vt:lpstr>TQNTF!TDIF</vt:lpstr>
      <vt:lpstr>TSCAPF!TDIF</vt:lpstr>
      <vt:lpstr>TTOFE!TDIF</vt:lpstr>
      <vt:lpstr>TTSF96!TDIF</vt:lpstr>
      <vt:lpstr>TDIF!TDIF_EQ</vt:lpstr>
      <vt:lpstr>TDIF!TDIFNAV</vt:lpstr>
      <vt:lpstr>TEGF</vt:lpstr>
      <vt:lpstr>TEGF!TEGF_Debt_Related</vt:lpstr>
      <vt:lpstr>TEGF!TEGF_EQ</vt:lpstr>
      <vt:lpstr>TEGF!TEGF_GOV_SEC</vt:lpstr>
      <vt:lpstr>TEGF!TEGF_MM</vt:lpstr>
      <vt:lpstr>TEGF!TEGFNAV</vt:lpstr>
      <vt:lpstr>TCS!TEOF</vt:lpstr>
      <vt:lpstr>TEOF!TEOF</vt:lpstr>
      <vt:lpstr>TFEF!TEOF</vt:lpstr>
      <vt:lpstr>TINR!TEOF</vt:lpstr>
      <vt:lpstr>TMCAPF!TEOF</vt:lpstr>
      <vt:lpstr>TQNTF!TEOF</vt:lpstr>
      <vt:lpstr>TSCAPF!TEOF</vt:lpstr>
      <vt:lpstr>TTSF96!TEOF</vt:lpstr>
      <vt:lpstr>TEOF!TEOF_EQ</vt:lpstr>
      <vt:lpstr>TEOF!TEOF_EQ_Related</vt:lpstr>
      <vt:lpstr>TEOF!TEOFNAV</vt:lpstr>
      <vt:lpstr>TCS!TEQPEF</vt:lpstr>
      <vt:lpstr>TEOF!TEQPEF</vt:lpstr>
      <vt:lpstr>TEQPEF!TEQPEF</vt:lpstr>
      <vt:lpstr>TFEF!TEQPEF</vt:lpstr>
      <vt:lpstr>TINR!TEQPEF</vt:lpstr>
      <vt:lpstr>TMCAPF!TEQPEF</vt:lpstr>
      <vt:lpstr>TQNTF!TEQPEF</vt:lpstr>
      <vt:lpstr>TSCAPF!TEQPEF</vt:lpstr>
      <vt:lpstr>TTOFE!TEQPEF</vt:lpstr>
      <vt:lpstr>TTSF96!TEQPEF</vt:lpstr>
      <vt:lpstr>TEQPEF!TEQPEF_EQ</vt:lpstr>
      <vt:lpstr>TEQPEF!TEQPEFNAV</vt:lpstr>
      <vt:lpstr>TFEF!TFEF</vt:lpstr>
      <vt:lpstr>TFEF!TFEF_EQ</vt:lpstr>
      <vt:lpstr>TFEF!TFEFNAV</vt:lpstr>
      <vt:lpstr>TBPSUF!TFF</vt:lpstr>
      <vt:lpstr>TDBF!TFF</vt:lpstr>
      <vt:lpstr>TFF!TFF</vt:lpstr>
      <vt:lpstr>TFRSTF!TFF</vt:lpstr>
      <vt:lpstr>TGSFR!TFF</vt:lpstr>
      <vt:lpstr>TIFA!TFF</vt:lpstr>
      <vt:lpstr>TIPF!TFF</vt:lpstr>
      <vt:lpstr>TOF!TFF</vt:lpstr>
      <vt:lpstr>TRSFC!TFF</vt:lpstr>
      <vt:lpstr>TUSTF!TFF</vt:lpstr>
      <vt:lpstr>TFF!TFF_Debt_Related</vt:lpstr>
      <vt:lpstr>TFF!TFF_GOV_SEC</vt:lpstr>
      <vt:lpstr>TFF!TFF_MM</vt:lpstr>
      <vt:lpstr>TFF!TFFNAV</vt:lpstr>
      <vt:lpstr>TFF!TFFSP1_Debt_Related</vt:lpstr>
      <vt:lpstr>TFF!TFFSP1NAV</vt:lpstr>
      <vt:lpstr>TBPSUF!TFM53A</vt:lpstr>
      <vt:lpstr>TDBF!TFM53A</vt:lpstr>
      <vt:lpstr>TFF!TFM53A</vt:lpstr>
      <vt:lpstr>TFM53A!TFM53A</vt:lpstr>
      <vt:lpstr>TFRSTF!TFM53A</vt:lpstr>
      <vt:lpstr>TGSFR!TFM53A</vt:lpstr>
      <vt:lpstr>TIFA!TFM53A</vt:lpstr>
      <vt:lpstr>TIPF!TFM53A</vt:lpstr>
      <vt:lpstr>TLF!TFM53A</vt:lpstr>
      <vt:lpstr>TOF!TFM53A</vt:lpstr>
      <vt:lpstr>TRSFC!TFM53A</vt:lpstr>
      <vt:lpstr>TSTBF!TFM53A</vt:lpstr>
      <vt:lpstr>TUSTF!TFM53A</vt:lpstr>
      <vt:lpstr>TFM53A!TFM53A_Debt_Related</vt:lpstr>
      <vt:lpstr>TFM53A!TFM53A_Debt_Related_UNLISTED</vt:lpstr>
      <vt:lpstr>TFM53A!TFM53A_GOV_SEC</vt:lpstr>
      <vt:lpstr>TFM53A!TFM53A_MM</vt:lpstr>
      <vt:lpstr>TFM53A!TFM53ANAV</vt:lpstr>
      <vt:lpstr>TBPSUF!TFM53B</vt:lpstr>
      <vt:lpstr>TDBF!TFM53B</vt:lpstr>
      <vt:lpstr>TFF!TFM53B</vt:lpstr>
      <vt:lpstr>TFM53A!TFM53B</vt:lpstr>
      <vt:lpstr>TFM53B!TFM53B</vt:lpstr>
      <vt:lpstr>TFRSTF!TFM53B</vt:lpstr>
      <vt:lpstr>TGSFR!TFM53B</vt:lpstr>
      <vt:lpstr>TIFA!TFM53B</vt:lpstr>
      <vt:lpstr>TIPF!TFM53B</vt:lpstr>
      <vt:lpstr>TLF!TFM53B</vt:lpstr>
      <vt:lpstr>TOF!TFM53B</vt:lpstr>
      <vt:lpstr>TRSFC!TFM53B</vt:lpstr>
      <vt:lpstr>TSTBF!TFM53B</vt:lpstr>
      <vt:lpstr>TUSTF!TFM53B</vt:lpstr>
      <vt:lpstr>TFM53B!TFM53B_Debt_Related</vt:lpstr>
      <vt:lpstr>TFM53B!TFM53B_GOV_SEC</vt:lpstr>
      <vt:lpstr>TFM53B!TFM53BNAV</vt:lpstr>
      <vt:lpstr>TBPSUF!TFM54A</vt:lpstr>
      <vt:lpstr>TDBF!TFM54A</vt:lpstr>
      <vt:lpstr>TFF!TFM54A</vt:lpstr>
      <vt:lpstr>TFM53A!TFM54A</vt:lpstr>
      <vt:lpstr>TFM53B!TFM54A</vt:lpstr>
      <vt:lpstr>TFM54A!TFM54A</vt:lpstr>
      <vt:lpstr>TFRSTF!TFM54A</vt:lpstr>
      <vt:lpstr>TGSFR!TFM54A</vt:lpstr>
      <vt:lpstr>TIFA!TFM54A</vt:lpstr>
      <vt:lpstr>TIPF!TFM54A</vt:lpstr>
      <vt:lpstr>TLF!TFM54A</vt:lpstr>
      <vt:lpstr>TOF!TFM54A</vt:lpstr>
      <vt:lpstr>TRSFC!TFM54A</vt:lpstr>
      <vt:lpstr>TSTBF!TFM54A</vt:lpstr>
      <vt:lpstr>TUSTF!TFM54A</vt:lpstr>
      <vt:lpstr>TFM54A!TFM54A_Debt_Related</vt:lpstr>
      <vt:lpstr>TFM54A!TFM54A_GOV_SEC</vt:lpstr>
      <vt:lpstr>TFM54A!TFM54ANAV</vt:lpstr>
      <vt:lpstr>TBPSUF!TFM55A</vt:lpstr>
      <vt:lpstr>TDBF!TFM55A</vt:lpstr>
      <vt:lpstr>TFF!TFM55A</vt:lpstr>
      <vt:lpstr>TFM53A!TFM55A</vt:lpstr>
      <vt:lpstr>TFM53B!TFM55A</vt:lpstr>
      <vt:lpstr>TFM54A!TFM55A</vt:lpstr>
      <vt:lpstr>TFM55A!TFM55A</vt:lpstr>
      <vt:lpstr>TFRSTF!TFM55A</vt:lpstr>
      <vt:lpstr>TGSFR!TFM55A</vt:lpstr>
      <vt:lpstr>TIFA!TFM55A</vt:lpstr>
      <vt:lpstr>TIPF!TFM55A</vt:lpstr>
      <vt:lpstr>TLF!TFM55A</vt:lpstr>
      <vt:lpstr>TOF!TFM55A</vt:lpstr>
      <vt:lpstr>TRSFC!TFM55A</vt:lpstr>
      <vt:lpstr>TSTBF!TFM55A</vt:lpstr>
      <vt:lpstr>TUSTF!TFM55A</vt:lpstr>
      <vt:lpstr>TFM55A!TFM55A_Debt_Related</vt:lpstr>
      <vt:lpstr>TFM55A!TFM55A_GOV_SEC</vt:lpstr>
      <vt:lpstr>TFM55A!TFM55A_MM</vt:lpstr>
      <vt:lpstr>TFM55A!TFM55ANAV</vt:lpstr>
      <vt:lpstr>TBPSUF!TFM55B</vt:lpstr>
      <vt:lpstr>TDBF!TFM55B</vt:lpstr>
      <vt:lpstr>TFF!TFM55B</vt:lpstr>
      <vt:lpstr>TFM53A!TFM55B</vt:lpstr>
      <vt:lpstr>TFM53B!TFM55B</vt:lpstr>
      <vt:lpstr>TFM54A!TFM55B</vt:lpstr>
      <vt:lpstr>TFM55A!TFM55B</vt:lpstr>
      <vt:lpstr>TFM55B!TFM55B</vt:lpstr>
      <vt:lpstr>TFRSTF!TFM55B</vt:lpstr>
      <vt:lpstr>TGSFR!TFM55B</vt:lpstr>
      <vt:lpstr>TIFA!TFM55B</vt:lpstr>
      <vt:lpstr>TIPF!TFM55B</vt:lpstr>
      <vt:lpstr>TLF!TFM55B</vt:lpstr>
      <vt:lpstr>TOF!TFM55B</vt:lpstr>
      <vt:lpstr>TRSFC!TFM55B</vt:lpstr>
      <vt:lpstr>TSTBF!TFM55B</vt:lpstr>
      <vt:lpstr>TUSTF!TFM55B</vt:lpstr>
      <vt:lpstr>TFM55B!TFM55B_Debt_Related</vt:lpstr>
      <vt:lpstr>TFM55B!TFM55B_GOV_SEC</vt:lpstr>
      <vt:lpstr>TFM55B!TFM55BNAV</vt:lpstr>
      <vt:lpstr>TBPSUF!TFM55D</vt:lpstr>
      <vt:lpstr>TDBF!TFM55D</vt:lpstr>
      <vt:lpstr>TFF!TFM55D</vt:lpstr>
      <vt:lpstr>TFM53A!TFM55D</vt:lpstr>
      <vt:lpstr>TFM53B!TFM55D</vt:lpstr>
      <vt:lpstr>TFM54A!TFM55D</vt:lpstr>
      <vt:lpstr>TFM55A!TFM55D</vt:lpstr>
      <vt:lpstr>TFM55B!TFM55D</vt:lpstr>
      <vt:lpstr>TFM55D!TFM55D</vt:lpstr>
      <vt:lpstr>TFRSTF!TFM55D</vt:lpstr>
      <vt:lpstr>TGSFR!TFM55D</vt:lpstr>
      <vt:lpstr>TIFA!TFM55D</vt:lpstr>
      <vt:lpstr>TIPF!TFM55D</vt:lpstr>
      <vt:lpstr>TLF!TFM55D</vt:lpstr>
      <vt:lpstr>TOF!TFM55D</vt:lpstr>
      <vt:lpstr>TRSFC!TFM55D</vt:lpstr>
      <vt:lpstr>TSTBF!TFM55D</vt:lpstr>
      <vt:lpstr>TUSTF!TFM55D</vt:lpstr>
      <vt:lpstr>TFM55D!TFM55D_Debt_Related</vt:lpstr>
      <vt:lpstr>TFM55D!TFM55D_GOV_SEC</vt:lpstr>
      <vt:lpstr>TFM55D!TFM55DNAV</vt:lpstr>
      <vt:lpstr>TBPSUF!TFM55E</vt:lpstr>
      <vt:lpstr>TDBF!TFM55E</vt:lpstr>
      <vt:lpstr>TFF!TFM55E</vt:lpstr>
      <vt:lpstr>TFM53A!TFM55E</vt:lpstr>
      <vt:lpstr>TFM53B!TFM55E</vt:lpstr>
      <vt:lpstr>TFM54A!TFM55E</vt:lpstr>
      <vt:lpstr>TFM55A!TFM55E</vt:lpstr>
      <vt:lpstr>TFM55B!TFM55E</vt:lpstr>
      <vt:lpstr>TFM55D!TFM55E</vt:lpstr>
      <vt:lpstr>TFM55E!TFM55E</vt:lpstr>
      <vt:lpstr>TFRSTF!TFM55E</vt:lpstr>
      <vt:lpstr>TGSFR!TFM55E</vt:lpstr>
      <vt:lpstr>TIFA!TFM55E</vt:lpstr>
      <vt:lpstr>TIPF!TFM55E</vt:lpstr>
      <vt:lpstr>TLF!TFM55E</vt:lpstr>
      <vt:lpstr>TOF!TFM55E</vt:lpstr>
      <vt:lpstr>TRSFC!TFM55E</vt:lpstr>
      <vt:lpstr>TSTBF!TFM55E</vt:lpstr>
      <vt:lpstr>TUSTF!TFM55E</vt:lpstr>
      <vt:lpstr>TFM55E!TFM55E_Debt_Related</vt:lpstr>
      <vt:lpstr>TFM55E!TFM55E_GOV_SEC</vt:lpstr>
      <vt:lpstr>TFM55E!TFM55ENAV</vt:lpstr>
      <vt:lpstr>TBPSUF!TFM55F</vt:lpstr>
      <vt:lpstr>TDBF!TFM55F</vt:lpstr>
      <vt:lpstr>TFF!TFM55F</vt:lpstr>
      <vt:lpstr>TFM53A!TFM55F</vt:lpstr>
      <vt:lpstr>TFM53B!TFM55F</vt:lpstr>
      <vt:lpstr>TFM54A!TFM55F</vt:lpstr>
      <vt:lpstr>TFM55A!TFM55F</vt:lpstr>
      <vt:lpstr>TFM55B!TFM55F</vt:lpstr>
      <vt:lpstr>TFM55D!TFM55F</vt:lpstr>
      <vt:lpstr>TFM55E!TFM55F</vt:lpstr>
      <vt:lpstr>TFM55F!TFM55F</vt:lpstr>
      <vt:lpstr>TFRSTF!TFM55F</vt:lpstr>
      <vt:lpstr>TGSFR!TFM55F</vt:lpstr>
      <vt:lpstr>TIFA!TFM55F</vt:lpstr>
      <vt:lpstr>TIPF!TFM55F</vt:lpstr>
      <vt:lpstr>TLF!TFM55F</vt:lpstr>
      <vt:lpstr>TOF!TFM55F</vt:lpstr>
      <vt:lpstr>TRSFC!TFM55F</vt:lpstr>
      <vt:lpstr>TSTBF!TFM55F</vt:lpstr>
      <vt:lpstr>TUSTF!TFM55F</vt:lpstr>
      <vt:lpstr>TFM55F!TFM55F_Debt_Related</vt:lpstr>
      <vt:lpstr>TFM55F!TFM55F_GOV_SEC</vt:lpstr>
      <vt:lpstr>TFM55F!TFM55FNAV</vt:lpstr>
      <vt:lpstr>TBPSUF!TFM55G</vt:lpstr>
      <vt:lpstr>TDBF!TFM55G</vt:lpstr>
      <vt:lpstr>TFF!TFM55G</vt:lpstr>
      <vt:lpstr>TFM53A!TFM55G</vt:lpstr>
      <vt:lpstr>TFM53B!TFM55G</vt:lpstr>
      <vt:lpstr>TFM54A!TFM55G</vt:lpstr>
      <vt:lpstr>TFM55A!TFM55G</vt:lpstr>
      <vt:lpstr>TFM55B!TFM55G</vt:lpstr>
      <vt:lpstr>TFM55D!TFM55G</vt:lpstr>
      <vt:lpstr>TFM55E!TFM55G</vt:lpstr>
      <vt:lpstr>TFM55F!TFM55G</vt:lpstr>
      <vt:lpstr>TFM55G!TFM55G</vt:lpstr>
      <vt:lpstr>TFRSTF!TFM55G</vt:lpstr>
      <vt:lpstr>TGSFR!TFM55G</vt:lpstr>
      <vt:lpstr>TIFA!TFM55G</vt:lpstr>
      <vt:lpstr>TIPF!TFM55G</vt:lpstr>
      <vt:lpstr>TLF!TFM55G</vt:lpstr>
      <vt:lpstr>TOF!TFM55G</vt:lpstr>
      <vt:lpstr>TRSFC!TFM55G</vt:lpstr>
      <vt:lpstr>TSTBF!TFM55G</vt:lpstr>
      <vt:lpstr>TUSTF!TFM55G</vt:lpstr>
      <vt:lpstr>TFM55G!TFM55G_Debt_Related</vt:lpstr>
      <vt:lpstr>TFM55G!TFM55G_GOV_SEC</vt:lpstr>
      <vt:lpstr>TFM55G!TFM55GNAV</vt:lpstr>
      <vt:lpstr>TBPSUF!TFM55I</vt:lpstr>
      <vt:lpstr>TDBF!TFM55I</vt:lpstr>
      <vt:lpstr>TFF!TFM55I</vt:lpstr>
      <vt:lpstr>TFM53A!TFM55I</vt:lpstr>
      <vt:lpstr>TFM53B!TFM55I</vt:lpstr>
      <vt:lpstr>TFM54A!TFM55I</vt:lpstr>
      <vt:lpstr>TFM55A!TFM55I</vt:lpstr>
      <vt:lpstr>TFM55B!TFM55I</vt:lpstr>
      <vt:lpstr>TFM55D!TFM55I</vt:lpstr>
      <vt:lpstr>TFM55E!TFM55I</vt:lpstr>
      <vt:lpstr>TFM55F!TFM55I</vt:lpstr>
      <vt:lpstr>TFM55G!TFM55I</vt:lpstr>
      <vt:lpstr>TFM55I!TFM55I</vt:lpstr>
      <vt:lpstr>TFRSTF!TFM55I</vt:lpstr>
      <vt:lpstr>TGSFR!TFM55I</vt:lpstr>
      <vt:lpstr>TIFA!TFM55I</vt:lpstr>
      <vt:lpstr>TIPF!TFM55I</vt:lpstr>
      <vt:lpstr>TLF!TFM55I</vt:lpstr>
      <vt:lpstr>TOF!TFM55I</vt:lpstr>
      <vt:lpstr>TRSFC!TFM55I</vt:lpstr>
      <vt:lpstr>TSTBF!TFM55I</vt:lpstr>
      <vt:lpstr>TUSTF!TFM55I</vt:lpstr>
      <vt:lpstr>TFM55I!TFM55I_Debt_Related</vt:lpstr>
      <vt:lpstr>TFM55I!TFM55INAV</vt:lpstr>
      <vt:lpstr>TBPSUF!TFM56A</vt:lpstr>
      <vt:lpstr>TDBF!TFM56A</vt:lpstr>
      <vt:lpstr>TFF!TFM56A</vt:lpstr>
      <vt:lpstr>TFM53A!TFM56A</vt:lpstr>
      <vt:lpstr>TFM53B!TFM56A</vt:lpstr>
      <vt:lpstr>TFM54A!TFM56A</vt:lpstr>
      <vt:lpstr>TFM55A!TFM56A</vt:lpstr>
      <vt:lpstr>TFM55B!TFM56A</vt:lpstr>
      <vt:lpstr>TFM55D!TFM56A</vt:lpstr>
      <vt:lpstr>TFM55E!TFM56A</vt:lpstr>
      <vt:lpstr>TFM55F!TFM56A</vt:lpstr>
      <vt:lpstr>TFM55G!TFM56A</vt:lpstr>
      <vt:lpstr>TFM55I!TFM56A</vt:lpstr>
      <vt:lpstr>TFM56A!TFM56A</vt:lpstr>
      <vt:lpstr>TFRSTF!TFM56A</vt:lpstr>
      <vt:lpstr>TGSFR!TFM56A</vt:lpstr>
      <vt:lpstr>TIFA!TFM56A</vt:lpstr>
      <vt:lpstr>TIPF!TFM56A</vt:lpstr>
      <vt:lpstr>TLF!TFM56A</vt:lpstr>
      <vt:lpstr>TOF!TFM56A</vt:lpstr>
      <vt:lpstr>TRSFC!TFM56A</vt:lpstr>
      <vt:lpstr>TSTBF!TFM56A</vt:lpstr>
      <vt:lpstr>TUSTF!TFM56A</vt:lpstr>
      <vt:lpstr>TFM56A!TFM56A_Debt_Related</vt:lpstr>
      <vt:lpstr>TFM56A!TFM56ANAV</vt:lpstr>
      <vt:lpstr>TFM56B!TFM56B</vt:lpstr>
      <vt:lpstr>TFM56B!TFM56B_Debt_Related</vt:lpstr>
      <vt:lpstr>TFM56B!TFM56BNAV</vt:lpstr>
      <vt:lpstr>TFM56C!TFM56C</vt:lpstr>
      <vt:lpstr>TFM56C!TFM56C_Debt_Related</vt:lpstr>
      <vt:lpstr>TFM56C!TFM56CNAV</vt:lpstr>
      <vt:lpstr>TFM56D!TFM56D</vt:lpstr>
      <vt:lpstr>TFM56D!TFM56D_Debt_Related</vt:lpstr>
      <vt:lpstr>TFM56D!TFM56DNAV</vt:lpstr>
      <vt:lpstr>TFM56F!TFM56F</vt:lpstr>
      <vt:lpstr>TFM56F!TFM56F_Debt_Related</vt:lpstr>
      <vt:lpstr>TFM56F!TFM56FNAV</vt:lpstr>
      <vt:lpstr>TFRSTF!TFRSTF</vt:lpstr>
      <vt:lpstr>TFRSTF!TFRSTF_Debt_Related</vt:lpstr>
      <vt:lpstr>TFRSTF!TFRSTF_GOV_SEC</vt:lpstr>
      <vt:lpstr>TFRSTF!TFRSTF_MM</vt:lpstr>
      <vt:lpstr>TFRSTF!TFRSTFNAV</vt:lpstr>
      <vt:lpstr>TBPSUF!TGSFR</vt:lpstr>
      <vt:lpstr>TDBF!TGSFR</vt:lpstr>
      <vt:lpstr>TGSFR!TGSFR</vt:lpstr>
      <vt:lpstr>TRSFC!TGSFR</vt:lpstr>
      <vt:lpstr>TGSFR!TGSFR_GOV_SEC</vt:lpstr>
      <vt:lpstr>TGSFR!TGSFR_MM</vt:lpstr>
      <vt:lpstr>TGSFR!TGSFRNAV</vt:lpstr>
      <vt:lpstr>TBFSF!TICF</vt:lpstr>
      <vt:lpstr>TCS!TICF</vt:lpstr>
      <vt:lpstr>TDIF!TICF</vt:lpstr>
      <vt:lpstr>TEOF!TICF</vt:lpstr>
      <vt:lpstr>TEQPEF!TICF</vt:lpstr>
      <vt:lpstr>TFEF!TICF</vt:lpstr>
      <vt:lpstr>TICF!TICF</vt:lpstr>
      <vt:lpstr>TIFNA!TICF</vt:lpstr>
      <vt:lpstr>TIFSA!TICF</vt:lpstr>
      <vt:lpstr>TINR!TICF</vt:lpstr>
      <vt:lpstr>TMCAPF!TICF</vt:lpstr>
      <vt:lpstr>TNETF!TICF</vt:lpstr>
      <vt:lpstr>TNPBETF!TICF</vt:lpstr>
      <vt:lpstr>TQNTF!TICF</vt:lpstr>
      <vt:lpstr>TSCAPF!TICF</vt:lpstr>
      <vt:lpstr>TTOFE!TICF</vt:lpstr>
      <vt:lpstr>TTSF96!TICF</vt:lpstr>
      <vt:lpstr>TICF!TICF_EQ</vt:lpstr>
      <vt:lpstr>TICF!TICFNAV</vt:lpstr>
      <vt:lpstr>TBPSUF!TIFA</vt:lpstr>
      <vt:lpstr>TDBF!TIFA</vt:lpstr>
      <vt:lpstr>TGSFR!TIFA</vt:lpstr>
      <vt:lpstr>TIFA!TIFA</vt:lpstr>
      <vt:lpstr>TRSFC!TIFA</vt:lpstr>
      <vt:lpstr>TIFA!TIFA_Debt_Related</vt:lpstr>
      <vt:lpstr>TIFA!TIFA_Debt_Related_UNLISTED</vt:lpstr>
      <vt:lpstr>TIFA!TIFA_GOV_SEC</vt:lpstr>
      <vt:lpstr>TIFA!TIFANAV</vt:lpstr>
      <vt:lpstr>TCS!TIFNA</vt:lpstr>
      <vt:lpstr>TEOF!TIFNA</vt:lpstr>
      <vt:lpstr>TEQPEF!TIFNA</vt:lpstr>
      <vt:lpstr>TFEF!TIFNA</vt:lpstr>
      <vt:lpstr>TIFNA!TIFNA</vt:lpstr>
      <vt:lpstr>TINR!TIFNA</vt:lpstr>
      <vt:lpstr>TMCAPF!TIFNA</vt:lpstr>
      <vt:lpstr>TNETF!TIFNA</vt:lpstr>
      <vt:lpstr>TQNTF!TIFNA</vt:lpstr>
      <vt:lpstr>TSCAPF!TIFNA</vt:lpstr>
      <vt:lpstr>TTOFE!TIFNA</vt:lpstr>
      <vt:lpstr>TTSF96!TIFNA</vt:lpstr>
      <vt:lpstr>TIFNA!TIFNA_EQ</vt:lpstr>
      <vt:lpstr>TIFNA!TIFNANAV</vt:lpstr>
      <vt:lpstr>TCS!TIFSA</vt:lpstr>
      <vt:lpstr>TEOF!TIFSA</vt:lpstr>
      <vt:lpstr>TEQPEF!TIFSA</vt:lpstr>
      <vt:lpstr>TFEF!TIFSA</vt:lpstr>
      <vt:lpstr>TIFNA!TIFSA</vt:lpstr>
      <vt:lpstr>TIFSA!TIFSA</vt:lpstr>
      <vt:lpstr>TINR!TIFSA</vt:lpstr>
      <vt:lpstr>TMCAPF!TIFSA</vt:lpstr>
      <vt:lpstr>TNETF!TIFSA</vt:lpstr>
      <vt:lpstr>TNPBETF!TIFSA</vt:lpstr>
      <vt:lpstr>TQNTF!TIFSA</vt:lpstr>
      <vt:lpstr>TSCAPF!TIFSA</vt:lpstr>
      <vt:lpstr>TTOFE!TIFSA</vt:lpstr>
      <vt:lpstr>TTSF96!TIFSA</vt:lpstr>
      <vt:lpstr>TIFSA!TIFSA_EQ</vt:lpstr>
      <vt:lpstr>TIFSA!TIFSANAV</vt:lpstr>
      <vt:lpstr>TFEF!TINR</vt:lpstr>
      <vt:lpstr>TINR!TINR</vt:lpstr>
      <vt:lpstr>TMCAPF!TINR</vt:lpstr>
      <vt:lpstr>TQNTF!TINR</vt:lpstr>
      <vt:lpstr>TSCAPF!TINR</vt:lpstr>
      <vt:lpstr>TTSF96!TINR</vt:lpstr>
      <vt:lpstr>TINR!TINR_EQ</vt:lpstr>
      <vt:lpstr>TINR!TINRNAV</vt:lpstr>
      <vt:lpstr>TBPSUF!TIPF</vt:lpstr>
      <vt:lpstr>TDBF!TIPF</vt:lpstr>
      <vt:lpstr>TFRSTF!TIPF</vt:lpstr>
      <vt:lpstr>TGSFR!TIPF</vt:lpstr>
      <vt:lpstr>TIFA!TIPF</vt:lpstr>
      <vt:lpstr>TIPF!TIPF</vt:lpstr>
      <vt:lpstr>TOF!TIPF</vt:lpstr>
      <vt:lpstr>TRSFC!TIPF</vt:lpstr>
      <vt:lpstr>TUSTF!TIPF</vt:lpstr>
      <vt:lpstr>TIPF!TIPF_Debt_Related</vt:lpstr>
      <vt:lpstr>TIPF!TIPF_Debt_Related_UNLISTED</vt:lpstr>
      <vt:lpstr>TIPF!TIPF_GOV_SEC</vt:lpstr>
      <vt:lpstr>TIPF!TIPF_MM</vt:lpstr>
      <vt:lpstr>TIPF!TIPFNAV</vt:lpstr>
      <vt:lpstr>TIPF!TIPFSP1_Debt_Related</vt:lpstr>
      <vt:lpstr>TIPF!TIPFSP1NAV</vt:lpstr>
      <vt:lpstr>TBFSF!TIPHF</vt:lpstr>
      <vt:lpstr>TCS!TIPHF</vt:lpstr>
      <vt:lpstr>TDIF!TIPHF</vt:lpstr>
      <vt:lpstr>TEOF!TIPHF</vt:lpstr>
      <vt:lpstr>TEQPEF!TIPHF</vt:lpstr>
      <vt:lpstr>TFEF!TIPHF</vt:lpstr>
      <vt:lpstr>TICF!TIPHF</vt:lpstr>
      <vt:lpstr>TIFNA!TIPHF</vt:lpstr>
      <vt:lpstr>TIFSA!TIPHF</vt:lpstr>
      <vt:lpstr>TINR!TIPHF</vt:lpstr>
      <vt:lpstr>TIPHF!TIPHF</vt:lpstr>
      <vt:lpstr>TMCAPF!TIPHF</vt:lpstr>
      <vt:lpstr>TNETF!TIPHF</vt:lpstr>
      <vt:lpstr>TNPBETF!TIPHF</vt:lpstr>
      <vt:lpstr>TQNTF!TIPHF</vt:lpstr>
      <vt:lpstr>TSCAPF!TIPHF</vt:lpstr>
      <vt:lpstr>TTOFE!TIPHF</vt:lpstr>
      <vt:lpstr>TTSF96!TIPHF</vt:lpstr>
      <vt:lpstr>TIPHF!TIPHF_EQ</vt:lpstr>
      <vt:lpstr>TIPHF!TIPHFNAV</vt:lpstr>
      <vt:lpstr>TBFSF!TISF</vt:lpstr>
      <vt:lpstr>TCS!TISF</vt:lpstr>
      <vt:lpstr>TDIF!TISF</vt:lpstr>
      <vt:lpstr>TEOF!TISF</vt:lpstr>
      <vt:lpstr>TEQPEF!TISF</vt:lpstr>
      <vt:lpstr>TFEF!TISF</vt:lpstr>
      <vt:lpstr>TICF!TISF</vt:lpstr>
      <vt:lpstr>TIFNA!TISF</vt:lpstr>
      <vt:lpstr>TIFSA!TISF</vt:lpstr>
      <vt:lpstr>TINR!TISF</vt:lpstr>
      <vt:lpstr>TIPHF!TISF</vt:lpstr>
      <vt:lpstr>TISF!TISF</vt:lpstr>
      <vt:lpstr>TMCAPF!TISF</vt:lpstr>
      <vt:lpstr>TNETF!TISF</vt:lpstr>
      <vt:lpstr>TNPBETF!TISF</vt:lpstr>
      <vt:lpstr>TQNTF!TISF</vt:lpstr>
      <vt:lpstr>TREF!TISF</vt:lpstr>
      <vt:lpstr>TSCAPF!TISF</vt:lpstr>
      <vt:lpstr>TTOFE!TISF</vt:lpstr>
      <vt:lpstr>TTSF96!TISF</vt:lpstr>
      <vt:lpstr>TISF!TISF_EQ</vt:lpstr>
      <vt:lpstr>TISF!TISFNAV</vt:lpstr>
      <vt:lpstr>TBPSUF!TLF</vt:lpstr>
      <vt:lpstr>TDBF!TLF</vt:lpstr>
      <vt:lpstr>TFF!TLF</vt:lpstr>
      <vt:lpstr>TFRSTF!TLF</vt:lpstr>
      <vt:lpstr>TGSFR!TLF</vt:lpstr>
      <vt:lpstr>TIFA!TLF</vt:lpstr>
      <vt:lpstr>TIPF!TLF</vt:lpstr>
      <vt:lpstr>TLF!TLF</vt:lpstr>
      <vt:lpstr>TOF!TLF</vt:lpstr>
      <vt:lpstr>TRSFC!TLF</vt:lpstr>
      <vt:lpstr>TSTBF!TLF</vt:lpstr>
      <vt:lpstr>TUSTF!TLF</vt:lpstr>
      <vt:lpstr>TLF!TLF_GOV_SEC</vt:lpstr>
      <vt:lpstr>TLF!TLF_MM</vt:lpstr>
      <vt:lpstr>TLF!TLFNAV</vt:lpstr>
      <vt:lpstr>TMAOF</vt:lpstr>
      <vt:lpstr>TMAOF!TMAOF_Debt_Related</vt:lpstr>
      <vt:lpstr>TMAOF!TMAOF_EQ</vt:lpstr>
      <vt:lpstr>TMAOF!TMAOF_EQ_FU_Related</vt:lpstr>
      <vt:lpstr>TMAOF!TMAOF_FD</vt:lpstr>
      <vt:lpstr>TMAOF!TMAOF_GOV_SEC</vt:lpstr>
      <vt:lpstr>TMAOF!TMAOFNAV</vt:lpstr>
      <vt:lpstr>TFEF!TMCAPF</vt:lpstr>
      <vt:lpstr>TMCAPF!TMCAPF</vt:lpstr>
      <vt:lpstr>TQNTF!TMCAPF</vt:lpstr>
      <vt:lpstr>TTSF96!TMCAPF</vt:lpstr>
      <vt:lpstr>TMCAPF!TMCAPF_EQ</vt:lpstr>
      <vt:lpstr>TMCAPF!TMCAPFNAV</vt:lpstr>
      <vt:lpstr>TMIF</vt:lpstr>
      <vt:lpstr>TMIF!TMIF_Debt_Related</vt:lpstr>
      <vt:lpstr>TMIF!TMIF_EQ</vt:lpstr>
      <vt:lpstr>TMIF!TMIF_EQ_FU_Related</vt:lpstr>
      <vt:lpstr>TMIF!TMIF_FD</vt:lpstr>
      <vt:lpstr>TMIF!TMIF_GOV_SEC</vt:lpstr>
      <vt:lpstr>TMIF!TMIFNAV</vt:lpstr>
      <vt:lpstr>TCS!TNETF</vt:lpstr>
      <vt:lpstr>TEOF!TNETF</vt:lpstr>
      <vt:lpstr>TEQPEF!TNETF</vt:lpstr>
      <vt:lpstr>TFEF!TNETF</vt:lpstr>
      <vt:lpstr>TINR!TNETF</vt:lpstr>
      <vt:lpstr>TMCAPF!TNETF</vt:lpstr>
      <vt:lpstr>TNETF!TNETF</vt:lpstr>
      <vt:lpstr>TQNTF!TNETF</vt:lpstr>
      <vt:lpstr>TSCAPF!TNETF</vt:lpstr>
      <vt:lpstr>TTOFE!TNETF</vt:lpstr>
      <vt:lpstr>TTSF96!TNETF</vt:lpstr>
      <vt:lpstr>TNETF!TNETF_EQ</vt:lpstr>
      <vt:lpstr>TNETF!TNETFNAV</vt:lpstr>
      <vt:lpstr>TCS!TNPBETF</vt:lpstr>
      <vt:lpstr>TEOF!TNPBETF</vt:lpstr>
      <vt:lpstr>TEQPEF!TNPBETF</vt:lpstr>
      <vt:lpstr>TFEF!TNPBETF</vt:lpstr>
      <vt:lpstr>TIFNA!TNPBETF</vt:lpstr>
      <vt:lpstr>TINR!TNPBETF</vt:lpstr>
      <vt:lpstr>TMCAPF!TNPBETF</vt:lpstr>
      <vt:lpstr>TNETF!TNPBETF</vt:lpstr>
      <vt:lpstr>TNPBETF!TNPBETF</vt:lpstr>
      <vt:lpstr>TQNTF!TNPBETF</vt:lpstr>
      <vt:lpstr>TSCAPF!TNPBETF</vt:lpstr>
      <vt:lpstr>TTOFE!TNPBETF</vt:lpstr>
      <vt:lpstr>TTSF96!TNPBETF</vt:lpstr>
      <vt:lpstr>TNPBETF!TNPBETF_EQ</vt:lpstr>
      <vt:lpstr>TNPBETF!TNPBETFNAV</vt:lpstr>
      <vt:lpstr>TBPSUF!TOF</vt:lpstr>
      <vt:lpstr>TDBF!TOF</vt:lpstr>
      <vt:lpstr>TGSFR!TOF</vt:lpstr>
      <vt:lpstr>TIFA!TOF</vt:lpstr>
      <vt:lpstr>TOF!TOF</vt:lpstr>
      <vt:lpstr>TRSFC!TOF</vt:lpstr>
      <vt:lpstr>TOF!TOFNAV</vt:lpstr>
      <vt:lpstr>TQNTF!TQNTF</vt:lpstr>
      <vt:lpstr>TQNTF!TQNTF_EQ</vt:lpstr>
      <vt:lpstr>TQNTF!TQNTFNAV</vt:lpstr>
      <vt:lpstr>TBFSF!TREF</vt:lpstr>
      <vt:lpstr>TCS!TREF</vt:lpstr>
      <vt:lpstr>TDIF!TREF</vt:lpstr>
      <vt:lpstr>TEOF!TREF</vt:lpstr>
      <vt:lpstr>TEQPEF!TREF</vt:lpstr>
      <vt:lpstr>TFEF!TREF</vt:lpstr>
      <vt:lpstr>TICF!TREF</vt:lpstr>
      <vt:lpstr>TIFNA!TREF</vt:lpstr>
      <vt:lpstr>TIFSA!TREF</vt:lpstr>
      <vt:lpstr>TINR!TREF</vt:lpstr>
      <vt:lpstr>TIPHF!TREF</vt:lpstr>
      <vt:lpstr>TMCAPF!TREF</vt:lpstr>
      <vt:lpstr>TNETF!TREF</vt:lpstr>
      <vt:lpstr>TNPBETF!TREF</vt:lpstr>
      <vt:lpstr>TQNTF!TREF</vt:lpstr>
      <vt:lpstr>TREF!TREF</vt:lpstr>
      <vt:lpstr>TSCAPF!TREF</vt:lpstr>
      <vt:lpstr>TTOFE!TREF</vt:lpstr>
      <vt:lpstr>TTSF96!TREF</vt:lpstr>
      <vt:lpstr>TREF!TREF_EQ</vt:lpstr>
      <vt:lpstr>TREF!TREFNAV</vt:lpstr>
      <vt:lpstr>TRSFC!TRSFC</vt:lpstr>
      <vt:lpstr>TRSFC!TRSFC_Debt_Related</vt:lpstr>
      <vt:lpstr>TRSFC!TRSFC_EQ</vt:lpstr>
      <vt:lpstr>TRSFC!TRSFC_GOV_SEC</vt:lpstr>
      <vt:lpstr>TRSFC!TRSFCNAV</vt:lpstr>
      <vt:lpstr>TBFSF!TRSFM</vt:lpstr>
      <vt:lpstr>TCS!TRSFM</vt:lpstr>
      <vt:lpstr>TDIF!TRSFM</vt:lpstr>
      <vt:lpstr>TEOF!TRSFM</vt:lpstr>
      <vt:lpstr>TEQPEF!TRSFM</vt:lpstr>
      <vt:lpstr>TFEF!TRSFM</vt:lpstr>
      <vt:lpstr>TICF!TRSFM</vt:lpstr>
      <vt:lpstr>TIFNA!TRSFM</vt:lpstr>
      <vt:lpstr>TIFSA!TRSFM</vt:lpstr>
      <vt:lpstr>TINR!TRSFM</vt:lpstr>
      <vt:lpstr>TIPHF!TRSFM</vt:lpstr>
      <vt:lpstr>TISF!TRSFM</vt:lpstr>
      <vt:lpstr>TMCAPF!TRSFM</vt:lpstr>
      <vt:lpstr>TNETF!TRSFM</vt:lpstr>
      <vt:lpstr>TNPBETF!TRSFM</vt:lpstr>
      <vt:lpstr>TQNTF!TRSFM</vt:lpstr>
      <vt:lpstr>TREF!TRSFM</vt:lpstr>
      <vt:lpstr>TRSFM!TRSFM</vt:lpstr>
      <vt:lpstr>TRSFP!TRSFM</vt:lpstr>
      <vt:lpstr>TSCAPF!TRSFM</vt:lpstr>
      <vt:lpstr>TTOFE!TRSFM</vt:lpstr>
      <vt:lpstr>TTSF96!TRSFM</vt:lpstr>
      <vt:lpstr>TRSFM!TRSFM_Debt_Related</vt:lpstr>
      <vt:lpstr>TRSFM!TRSFM_Debt_Related_UNLISTED</vt:lpstr>
      <vt:lpstr>TRSFM!TRSFM_EQ</vt:lpstr>
      <vt:lpstr>TRSFM!TRSFM_GOV_SEC</vt:lpstr>
      <vt:lpstr>TRSFM!TRSFMNAV</vt:lpstr>
      <vt:lpstr>TBFSF!TRSFP</vt:lpstr>
      <vt:lpstr>TCS!TRSFP</vt:lpstr>
      <vt:lpstr>TDIF!TRSFP</vt:lpstr>
      <vt:lpstr>TEOF!TRSFP</vt:lpstr>
      <vt:lpstr>TEQPEF!TRSFP</vt:lpstr>
      <vt:lpstr>TFEF!TRSFP</vt:lpstr>
      <vt:lpstr>TICF!TRSFP</vt:lpstr>
      <vt:lpstr>TIFNA!TRSFP</vt:lpstr>
      <vt:lpstr>TIFSA!TRSFP</vt:lpstr>
      <vt:lpstr>TINR!TRSFP</vt:lpstr>
      <vt:lpstr>TIPHF!TRSFP</vt:lpstr>
      <vt:lpstr>TISF!TRSFP</vt:lpstr>
      <vt:lpstr>TMCAPF!TRSFP</vt:lpstr>
      <vt:lpstr>TNETF!TRSFP</vt:lpstr>
      <vt:lpstr>TNPBETF!TRSFP</vt:lpstr>
      <vt:lpstr>TQNTF!TRSFP</vt:lpstr>
      <vt:lpstr>TREF!TRSFP</vt:lpstr>
      <vt:lpstr>TRSFP!TRSFP</vt:lpstr>
      <vt:lpstr>TSCAPF!TRSFP</vt:lpstr>
      <vt:lpstr>TTOFE!TRSFP</vt:lpstr>
      <vt:lpstr>TTSF96!TRSFP</vt:lpstr>
      <vt:lpstr>TRSFP!TRSFP_EQ</vt:lpstr>
      <vt:lpstr>TRSFP!TRSFPNAV</vt:lpstr>
      <vt:lpstr>TFEF!TSCAPF</vt:lpstr>
      <vt:lpstr>TMCAPF!TSCAPF</vt:lpstr>
      <vt:lpstr>TQNTF!TSCAPF</vt:lpstr>
      <vt:lpstr>TSCAPF!TSCAPF</vt:lpstr>
      <vt:lpstr>TTSF96!TSCAPF</vt:lpstr>
      <vt:lpstr>TSCAPF!TSCAPF_EQ</vt:lpstr>
      <vt:lpstr>TSCAPF!TSCAPF_EQ_Related</vt:lpstr>
      <vt:lpstr>TSCAPF!TSCAPFNAV</vt:lpstr>
      <vt:lpstr>TBPSUF!TSTBF</vt:lpstr>
      <vt:lpstr>TDBF!TSTBF</vt:lpstr>
      <vt:lpstr>TFF!TSTBF</vt:lpstr>
      <vt:lpstr>TFRSTF!TSTBF</vt:lpstr>
      <vt:lpstr>TGSFR!TSTBF</vt:lpstr>
      <vt:lpstr>TIFA!TSTBF</vt:lpstr>
      <vt:lpstr>TIPF!TSTBF</vt:lpstr>
      <vt:lpstr>TOF!TSTBF</vt:lpstr>
      <vt:lpstr>TRSFC!TSTBF</vt:lpstr>
      <vt:lpstr>TSTBF!TSTBF</vt:lpstr>
      <vt:lpstr>TUSTF!TSTBF</vt:lpstr>
      <vt:lpstr>TSTBF!TSTBF_Debt_Related</vt:lpstr>
      <vt:lpstr>TSTBF!TSTBF_Debt_Related_UNLISTED</vt:lpstr>
      <vt:lpstr>TSTBF!TSTBF_GOV_SEC</vt:lpstr>
      <vt:lpstr>TSTBF!TSTBF_MM</vt:lpstr>
      <vt:lpstr>TSTBF!TSTBFNAV</vt:lpstr>
      <vt:lpstr>TSTBF!TTMFSP1NAV</vt:lpstr>
      <vt:lpstr>TCS!TTOFE</vt:lpstr>
      <vt:lpstr>TEOF!TTOFE</vt:lpstr>
      <vt:lpstr>TFEF!TTOFE</vt:lpstr>
      <vt:lpstr>TINR!TTOFE</vt:lpstr>
      <vt:lpstr>TMCAPF!TTOFE</vt:lpstr>
      <vt:lpstr>TQNTF!TTOFE</vt:lpstr>
      <vt:lpstr>TSCAPF!TTOFE</vt:lpstr>
      <vt:lpstr>TTOFE!TTOFE</vt:lpstr>
      <vt:lpstr>TTSF96!TTOFE</vt:lpstr>
      <vt:lpstr>TTOFE!TTOFE_EQ</vt:lpstr>
      <vt:lpstr>TTOFE!TTOFE_EQ_Related</vt:lpstr>
      <vt:lpstr>TTOFE!TTOFENAV</vt:lpstr>
      <vt:lpstr>TQNTF!TTSF96</vt:lpstr>
      <vt:lpstr>TTSF96!TTSF96</vt:lpstr>
      <vt:lpstr>TTSF96!TTSF96_EQ</vt:lpstr>
      <vt:lpstr>TTSF96!TTSF96NAV</vt:lpstr>
      <vt:lpstr>TBPSUF!TUSTF</vt:lpstr>
      <vt:lpstr>TDBF!TUSTF</vt:lpstr>
      <vt:lpstr>TGSFR!TUSTF</vt:lpstr>
      <vt:lpstr>TIFA!TUSTF</vt:lpstr>
      <vt:lpstr>TOF!TUSTF</vt:lpstr>
      <vt:lpstr>TRSFC!TUSTF</vt:lpstr>
      <vt:lpstr>TUSTF!TUSTF</vt:lpstr>
      <vt:lpstr>TUSTF!TUSTF_Debt_Related</vt:lpstr>
      <vt:lpstr>TUSTF!TUSTF_GOV_SEC</vt:lpstr>
      <vt:lpstr>TUSTF!TUSTF_MM</vt:lpstr>
      <vt:lpstr>TUSTF!TUSTFNAV</vt:lpstr>
      <vt:lpstr>TBFSF!TVFS1</vt:lpstr>
      <vt:lpstr>TCS!TVFS1</vt:lpstr>
      <vt:lpstr>TDIF!TVFS1</vt:lpstr>
      <vt:lpstr>TEOF!TVFS1</vt:lpstr>
      <vt:lpstr>TEQPEF!TVFS1</vt:lpstr>
      <vt:lpstr>TFEF!TVFS1</vt:lpstr>
      <vt:lpstr>TICF!TVFS1</vt:lpstr>
      <vt:lpstr>TIFNA!TVFS1</vt:lpstr>
      <vt:lpstr>TIFSA!TVFS1</vt:lpstr>
      <vt:lpstr>TINR!TVFS1</vt:lpstr>
      <vt:lpstr>TIPHF!TVFS1</vt:lpstr>
      <vt:lpstr>TISF!TVFS1</vt:lpstr>
      <vt:lpstr>TMCAPF!TVFS1</vt:lpstr>
      <vt:lpstr>TNETF!TVFS1</vt:lpstr>
      <vt:lpstr>TNPBETF!TVFS1</vt:lpstr>
      <vt:lpstr>TQNTF!TVFS1</vt:lpstr>
      <vt:lpstr>TREF!TVFS1</vt:lpstr>
      <vt:lpstr>TRSFM!TVFS1</vt:lpstr>
      <vt:lpstr>TRSFP!TVFS1</vt:lpstr>
      <vt:lpstr>TSCAPF!TVFS1</vt:lpstr>
      <vt:lpstr>TTOFE!TVFS1</vt:lpstr>
      <vt:lpstr>TTSF96!TVFS1</vt:lpstr>
      <vt:lpstr>TVFS1!TVFS1</vt:lpstr>
      <vt:lpstr>TVFS1!TVFS1_EQ</vt:lpstr>
      <vt:lpstr>TVFS1!TVFS1NAV</vt:lpstr>
      <vt:lpstr>TBFSF!TVFS2</vt:lpstr>
      <vt:lpstr>TCS!TVFS2</vt:lpstr>
      <vt:lpstr>TDIF!TVFS2</vt:lpstr>
      <vt:lpstr>TEOF!TVFS2</vt:lpstr>
      <vt:lpstr>TEQPEF!TVFS2</vt:lpstr>
      <vt:lpstr>TFEF!TVFS2</vt:lpstr>
      <vt:lpstr>TICF!TVFS2</vt:lpstr>
      <vt:lpstr>TIFNA!TVFS2</vt:lpstr>
      <vt:lpstr>TIFSA!TVFS2</vt:lpstr>
      <vt:lpstr>TINR!TVFS2</vt:lpstr>
      <vt:lpstr>TIPHF!TVFS2</vt:lpstr>
      <vt:lpstr>TISF!TVFS2</vt:lpstr>
      <vt:lpstr>TMCAPF!TVFS2</vt:lpstr>
      <vt:lpstr>TNETF!TVFS2</vt:lpstr>
      <vt:lpstr>TNPBETF!TVFS2</vt:lpstr>
      <vt:lpstr>TQNTF!TVFS2</vt:lpstr>
      <vt:lpstr>TREF!TVFS2</vt:lpstr>
      <vt:lpstr>TRSFM!TVFS2</vt:lpstr>
      <vt:lpstr>TRSFP!TVFS2</vt:lpstr>
      <vt:lpstr>TSCAPF!TVFS2</vt:lpstr>
      <vt:lpstr>TTOFE!TVFS2</vt:lpstr>
      <vt:lpstr>TTSF96!TVFS2</vt:lpstr>
      <vt:lpstr>TVFS1!TVFS2</vt:lpstr>
      <vt:lpstr>TVFS2!TVFS2</vt:lpstr>
      <vt:lpstr>TVFS2!TVFS2_EQ</vt:lpstr>
      <vt:lpstr>TVFS2!TVFS2NAV</vt:lpstr>
      <vt:lpstr>TYCF</vt:lpstr>
      <vt:lpstr>TYCF!TYCF_EQ</vt:lpstr>
      <vt:lpstr>TYCF!TYCFNAV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Suren Navkal</dc:creator>
  <cp:lastModifiedBy>Suren Navkal</cp:lastModifiedBy>
  <dcterms:created xsi:type="dcterms:W3CDTF">2021-03-03T04:58:24Z</dcterms:created>
  <dcterms:modified xsi:type="dcterms:W3CDTF">2021-08-16T04:35:41Z</dcterms:modified>
</cp:coreProperties>
</file>