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drawings/drawing1.xml" ContentType="application/vnd.openxmlformats-officedocument.drawing+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queryTables/queryTable5.xml" ContentType="application/vnd.openxmlformats-officedocument.spreadsheetml.queryTable+xml"/>
  <Override PartName="/xl/queryTables/queryTable6.xml" ContentType="application/vnd.openxmlformats-officedocument.spreadsheetml.queryTable+xml"/>
  <Override PartName="/xl/queryTables/queryTable7.xml" ContentType="application/vnd.openxmlformats-officedocument.spreadsheetml.queryTable+xml"/>
  <Override PartName="/xl/drawings/drawing2.xml" ContentType="application/vnd.openxmlformats-officedocument.drawing+xml"/>
  <Override PartName="/xl/queryTables/queryTable8.xml" ContentType="application/vnd.openxmlformats-officedocument.spreadsheetml.queryTable+xml"/>
  <Override PartName="/xl/queryTables/queryTable9.xml" ContentType="application/vnd.openxmlformats-officedocument.spreadsheetml.queryTable+xml"/>
  <Override PartName="/xl/queryTables/queryTable10.xml" ContentType="application/vnd.openxmlformats-officedocument.spreadsheetml.queryTable+xml"/>
  <Override PartName="/xl/queryTables/queryTable11.xml" ContentType="application/vnd.openxmlformats-officedocument.spreadsheetml.queryTable+xml"/>
  <Override PartName="/xl/queryTables/queryTable12.xml" ContentType="application/vnd.openxmlformats-officedocument.spreadsheetml.queryTable+xml"/>
  <Override PartName="/xl/queryTables/queryTable13.xml" ContentType="application/vnd.openxmlformats-officedocument.spreadsheetml.queryTable+xml"/>
  <Override PartName="/xl/drawings/drawing3.xml" ContentType="application/vnd.openxmlformats-officedocument.drawing+xml"/>
  <Override PartName="/xl/queryTables/queryTable14.xml" ContentType="application/vnd.openxmlformats-officedocument.spreadsheetml.queryTable+xml"/>
  <Override PartName="/xl/queryTables/queryTable15.xml" ContentType="application/vnd.openxmlformats-officedocument.spreadsheetml.queryTable+xml"/>
  <Override PartName="/xl/queryTables/queryTable16.xml" ContentType="application/vnd.openxmlformats-officedocument.spreadsheetml.queryTable+xml"/>
  <Override PartName="/xl/queryTables/queryTable17.xml" ContentType="application/vnd.openxmlformats-officedocument.spreadsheetml.queryTable+xml"/>
  <Override PartName="/xl/queryTables/queryTable18.xml" ContentType="application/vnd.openxmlformats-officedocument.spreadsheetml.queryTable+xml"/>
  <Override PartName="/xl/drawings/drawing4.xml" ContentType="application/vnd.openxmlformats-officedocument.drawing+xml"/>
  <Override PartName="/xl/queryTables/queryTable19.xml" ContentType="application/vnd.openxmlformats-officedocument.spreadsheetml.queryTable+xml"/>
  <Override PartName="/xl/queryTables/queryTable20.xml" ContentType="application/vnd.openxmlformats-officedocument.spreadsheetml.queryTable+xml"/>
  <Override PartName="/xl/queryTables/queryTable21.xml" ContentType="application/vnd.openxmlformats-officedocument.spreadsheetml.queryTable+xml"/>
  <Override PartName="/xl/queryTables/queryTable22.xml" ContentType="application/vnd.openxmlformats-officedocument.spreadsheetml.queryTable+xml"/>
  <Override PartName="/xl/queryTables/queryTable23.xml" ContentType="application/vnd.openxmlformats-officedocument.spreadsheetml.queryTable+xml"/>
  <Override PartName="/xl/queryTables/queryTable24.xml" ContentType="application/vnd.openxmlformats-officedocument.spreadsheetml.queryTable+xml"/>
  <Override PartName="/xl/drawings/drawing5.xml" ContentType="application/vnd.openxmlformats-officedocument.drawing+xml"/>
  <Override PartName="/xl/queryTables/queryTable25.xml" ContentType="application/vnd.openxmlformats-officedocument.spreadsheetml.queryTable+xml"/>
  <Override PartName="/xl/queryTables/queryTable26.xml" ContentType="application/vnd.openxmlformats-officedocument.spreadsheetml.queryTable+xml"/>
  <Override PartName="/xl/queryTables/queryTable27.xml" ContentType="application/vnd.openxmlformats-officedocument.spreadsheetml.queryTable+xml"/>
  <Override PartName="/xl/queryTables/queryTable28.xml" ContentType="application/vnd.openxmlformats-officedocument.spreadsheetml.queryTable+xml"/>
  <Override PartName="/xl/queryTables/queryTable29.xml" ContentType="application/vnd.openxmlformats-officedocument.spreadsheetml.queryTable+xml"/>
  <Override PartName="/xl/drawings/drawing6.xml" ContentType="application/vnd.openxmlformats-officedocument.drawing+xml"/>
  <Override PartName="/xl/queryTables/queryTable30.xml" ContentType="application/vnd.openxmlformats-officedocument.spreadsheetml.queryTable+xml"/>
  <Override PartName="/xl/queryTables/queryTable31.xml" ContentType="application/vnd.openxmlformats-officedocument.spreadsheetml.queryTable+xml"/>
  <Override PartName="/xl/queryTables/queryTable32.xml" ContentType="application/vnd.openxmlformats-officedocument.spreadsheetml.queryTable+xml"/>
  <Override PartName="/xl/queryTables/queryTable33.xml" ContentType="application/vnd.openxmlformats-officedocument.spreadsheetml.queryTable+xml"/>
  <Override PartName="/xl/queryTables/queryTable34.xml" ContentType="application/vnd.openxmlformats-officedocument.spreadsheetml.queryTable+xml"/>
  <Override PartName="/xl/drawings/drawing7.xml" ContentType="application/vnd.openxmlformats-officedocument.drawing+xml"/>
  <Override PartName="/xl/queryTables/queryTable35.xml" ContentType="application/vnd.openxmlformats-officedocument.spreadsheetml.queryTable+xml"/>
  <Override PartName="/xl/queryTables/queryTable36.xml" ContentType="application/vnd.openxmlformats-officedocument.spreadsheetml.queryTable+xml"/>
  <Override PartName="/xl/drawings/drawing8.xml" ContentType="application/vnd.openxmlformats-officedocument.drawing+xml"/>
  <Override PartName="/xl/queryTables/queryTable37.xml" ContentType="application/vnd.openxmlformats-officedocument.spreadsheetml.queryTable+xml"/>
  <Override PartName="/xl/queryTables/queryTable38.xml" ContentType="application/vnd.openxmlformats-officedocument.spreadsheetml.queryTable+xml"/>
  <Override PartName="/xl/drawings/drawing9.xml" ContentType="application/vnd.openxmlformats-officedocument.drawing+xml"/>
  <Override PartName="/xl/queryTables/queryTable39.xml" ContentType="application/vnd.openxmlformats-officedocument.spreadsheetml.queryTable+xml"/>
  <Override PartName="/xl/queryTables/queryTable40.xml" ContentType="application/vnd.openxmlformats-officedocument.spreadsheetml.queryTable+xml"/>
  <Override PartName="/xl/drawings/drawing10.xml" ContentType="application/vnd.openxmlformats-officedocument.drawing+xml"/>
  <Override PartName="/xl/queryTables/queryTable41.xml" ContentType="application/vnd.openxmlformats-officedocument.spreadsheetml.queryTable+xml"/>
  <Override PartName="/xl/queryTables/queryTable42.xml" ContentType="application/vnd.openxmlformats-officedocument.spreadsheetml.queryTable+xml"/>
  <Override PartName="/xl/drawings/drawing11.xml" ContentType="application/vnd.openxmlformats-officedocument.drawing+xml"/>
  <Override PartName="/xl/queryTables/queryTable43.xml" ContentType="application/vnd.openxmlformats-officedocument.spreadsheetml.queryTable+xml"/>
  <Override PartName="/xl/queryTables/queryTable44.xml" ContentType="application/vnd.openxmlformats-officedocument.spreadsheetml.queryTable+xml"/>
  <Override PartName="/xl/drawings/drawing12.xml" ContentType="application/vnd.openxmlformats-officedocument.drawing+xml"/>
  <Override PartName="/xl/queryTables/queryTable45.xml" ContentType="application/vnd.openxmlformats-officedocument.spreadsheetml.queryTable+xml"/>
  <Override PartName="/xl/queryTables/queryTable46.xml" ContentType="application/vnd.openxmlformats-officedocument.spreadsheetml.queryTable+xml"/>
  <Override PartName="/xl/drawings/drawing13.xml" ContentType="application/vnd.openxmlformats-officedocument.drawing+xml"/>
  <Override PartName="/xl/queryTables/queryTable47.xml" ContentType="application/vnd.openxmlformats-officedocument.spreadsheetml.queryTable+xml"/>
  <Override PartName="/xl/queryTables/queryTable48.xml" ContentType="application/vnd.openxmlformats-officedocument.spreadsheetml.queryTable+xml"/>
  <Override PartName="/xl/drawings/drawing14.xml" ContentType="application/vnd.openxmlformats-officedocument.drawing+xml"/>
  <Override PartName="/xl/queryTables/queryTable49.xml" ContentType="application/vnd.openxmlformats-officedocument.spreadsheetml.queryTable+xml"/>
  <Override PartName="/xl/queryTables/queryTable50.xml" ContentType="application/vnd.openxmlformats-officedocument.spreadsheetml.queryTable+xml"/>
  <Override PartName="/xl/drawings/drawing15.xml" ContentType="application/vnd.openxmlformats-officedocument.drawing+xml"/>
  <Override PartName="/xl/queryTables/queryTable51.xml" ContentType="application/vnd.openxmlformats-officedocument.spreadsheetml.queryTable+xml"/>
  <Override PartName="/xl/queryTables/queryTable52.xml" ContentType="application/vnd.openxmlformats-officedocument.spreadsheetml.queryTable+xml"/>
  <Override PartName="/xl/drawings/drawing16.xml" ContentType="application/vnd.openxmlformats-officedocument.drawing+xml"/>
  <Override PartName="/xl/queryTables/queryTable53.xml" ContentType="application/vnd.openxmlformats-officedocument.spreadsheetml.queryTable+xml"/>
  <Override PartName="/xl/queryTables/queryTable54.xml" ContentType="application/vnd.openxmlformats-officedocument.spreadsheetml.queryTable+xml"/>
  <Override PartName="/xl/queryTables/queryTable55.xml" ContentType="application/vnd.openxmlformats-officedocument.spreadsheetml.queryTable+xml"/>
  <Override PartName="/xl/drawings/drawing17.xml" ContentType="application/vnd.openxmlformats-officedocument.drawing+xml"/>
  <Override PartName="/xl/queryTables/queryTable56.xml" ContentType="application/vnd.openxmlformats-officedocument.spreadsheetml.queryTable+xml"/>
  <Override PartName="/xl/queryTables/queryTable57.xml" ContentType="application/vnd.openxmlformats-officedocument.spreadsheetml.queryTable+xml"/>
  <Override PartName="/xl/queryTables/queryTable58.xml" ContentType="application/vnd.openxmlformats-officedocument.spreadsheetml.queryTable+xml"/>
  <Override PartName="/xl/queryTables/queryTable59.xml" ContentType="application/vnd.openxmlformats-officedocument.spreadsheetml.queryTable+xml"/>
  <Override PartName="/xl/drawings/drawing18.xml" ContentType="application/vnd.openxmlformats-officedocument.drawing+xml"/>
  <Override PartName="/xl/queryTables/queryTable60.xml" ContentType="application/vnd.openxmlformats-officedocument.spreadsheetml.queryTable+xml"/>
  <Override PartName="/xl/queryTables/queryTable61.xml" ContentType="application/vnd.openxmlformats-officedocument.spreadsheetml.queryTable+xml"/>
  <Override PartName="/xl/drawings/drawing19.xml" ContentType="application/vnd.openxmlformats-officedocument.drawing+xml"/>
  <Override PartName="/xl/queryTables/queryTable62.xml" ContentType="application/vnd.openxmlformats-officedocument.spreadsheetml.queryTable+xml"/>
  <Override PartName="/xl/queryTables/queryTable63.xml" ContentType="application/vnd.openxmlformats-officedocument.spreadsheetml.queryTable+xml"/>
  <Override PartName="/xl/drawings/drawing20.xml" ContentType="application/vnd.openxmlformats-officedocument.drawing+xml"/>
  <Override PartName="/xl/queryTables/queryTable64.xml" ContentType="application/vnd.openxmlformats-officedocument.spreadsheetml.queryTable+xml"/>
  <Override PartName="/xl/queryTables/queryTable65.xml" ContentType="application/vnd.openxmlformats-officedocument.spreadsheetml.queryTable+xml"/>
  <Override PartName="/xl/drawings/drawing21.xml" ContentType="application/vnd.openxmlformats-officedocument.drawing+xml"/>
  <Override PartName="/xl/queryTables/queryTable66.xml" ContentType="application/vnd.openxmlformats-officedocument.spreadsheetml.queryTable+xml"/>
  <Override PartName="/xl/queryTables/queryTable67.xml" ContentType="application/vnd.openxmlformats-officedocument.spreadsheetml.queryTable+xml"/>
  <Override PartName="/xl/drawings/drawing22.xml" ContentType="application/vnd.openxmlformats-officedocument.drawing+xml"/>
  <Override PartName="/xl/queryTables/queryTable68.xml" ContentType="application/vnd.openxmlformats-officedocument.spreadsheetml.queryTable+xml"/>
  <Override PartName="/xl/queryTables/queryTable69.xml" ContentType="application/vnd.openxmlformats-officedocument.spreadsheetml.queryTable+xml"/>
  <Override PartName="/xl/queryTables/queryTable70.xml" ContentType="application/vnd.openxmlformats-officedocument.spreadsheetml.queryTable+xml"/>
  <Override PartName="/xl/drawings/drawing23.xml" ContentType="application/vnd.openxmlformats-officedocument.drawing+xml"/>
  <Override PartName="/xl/queryTables/queryTable71.xml" ContentType="application/vnd.openxmlformats-officedocument.spreadsheetml.queryTable+xml"/>
  <Override PartName="/xl/queryTables/queryTable72.xml" ContentType="application/vnd.openxmlformats-officedocument.spreadsheetml.queryTable+xml"/>
  <Override PartName="/xl/drawings/drawing24.xml" ContentType="application/vnd.openxmlformats-officedocument.drawing+xml"/>
  <Override PartName="/xl/queryTables/queryTable73.xml" ContentType="application/vnd.openxmlformats-officedocument.spreadsheetml.queryTable+xml"/>
  <Override PartName="/xl/queryTables/queryTable74.xml" ContentType="application/vnd.openxmlformats-officedocument.spreadsheetml.queryTable+xml"/>
  <Override PartName="/xl/queryTables/queryTable75.xml" ContentType="application/vnd.openxmlformats-officedocument.spreadsheetml.queryTable+xml"/>
  <Override PartName="/xl/drawings/drawing25.xml" ContentType="application/vnd.openxmlformats-officedocument.drawing+xml"/>
  <Override PartName="/xl/queryTables/queryTable76.xml" ContentType="application/vnd.openxmlformats-officedocument.spreadsheetml.queryTable+xml"/>
  <Override PartName="/xl/queryTables/queryTable77.xml" ContentType="application/vnd.openxmlformats-officedocument.spreadsheetml.queryTable+xml"/>
  <Override PartName="/xl/drawings/drawing26.xml" ContentType="application/vnd.openxmlformats-officedocument.drawing+xml"/>
  <Override PartName="/xl/queryTables/queryTable78.xml" ContentType="application/vnd.openxmlformats-officedocument.spreadsheetml.queryTable+xml"/>
  <Override PartName="/xl/queryTables/queryTable79.xml" ContentType="application/vnd.openxmlformats-officedocument.spreadsheetml.queryTable+xml"/>
  <Override PartName="/xl/drawings/drawing27.xml" ContentType="application/vnd.openxmlformats-officedocument.drawing+xml"/>
  <Override PartName="/xl/queryTables/queryTable80.xml" ContentType="application/vnd.openxmlformats-officedocument.spreadsheetml.queryTable+xml"/>
  <Override PartName="/xl/queryTables/queryTable81.xml" ContentType="application/vnd.openxmlformats-officedocument.spreadsheetml.queryTable+xml"/>
  <Override PartName="/xl/drawings/drawing28.xml" ContentType="application/vnd.openxmlformats-officedocument.drawing+xml"/>
  <Override PartName="/xl/queryTables/queryTable82.xml" ContentType="application/vnd.openxmlformats-officedocument.spreadsheetml.queryTable+xml"/>
  <Override PartName="/xl/queryTables/queryTable83.xml" ContentType="application/vnd.openxmlformats-officedocument.spreadsheetml.queryTable+xml"/>
  <Override PartName="/xl/drawings/drawing29.xml" ContentType="application/vnd.openxmlformats-officedocument.drawing+xml"/>
  <Override PartName="/xl/queryTables/queryTable84.xml" ContentType="application/vnd.openxmlformats-officedocument.spreadsheetml.queryTable+xml"/>
  <Override PartName="/xl/queryTables/queryTable85.xml" ContentType="application/vnd.openxmlformats-officedocument.spreadsheetml.queryTable+xml"/>
  <Override PartName="/xl/drawings/drawing30.xml" ContentType="application/vnd.openxmlformats-officedocument.drawing+xml"/>
  <Override PartName="/xl/queryTables/queryTable86.xml" ContentType="application/vnd.openxmlformats-officedocument.spreadsheetml.queryTable+xml"/>
  <Override PartName="/xl/queryTables/queryTable87.xml" ContentType="application/vnd.openxmlformats-officedocument.spreadsheetml.queryTable+xml"/>
  <Override PartName="/xl/queryTables/queryTable88.xml" ContentType="application/vnd.openxmlformats-officedocument.spreadsheetml.queryTable+xml"/>
  <Override PartName="/xl/drawings/drawing31.xml" ContentType="application/vnd.openxmlformats-officedocument.drawing+xml"/>
  <Override PartName="/xl/queryTables/queryTable89.xml" ContentType="application/vnd.openxmlformats-officedocument.spreadsheetml.queryTable+xml"/>
  <Override PartName="/xl/queryTables/queryTable90.xml" ContentType="application/vnd.openxmlformats-officedocument.spreadsheetml.queryTable+xml"/>
  <Override PartName="/xl/drawings/drawing32.xml" ContentType="application/vnd.openxmlformats-officedocument.drawing+xml"/>
  <Override PartName="/xl/queryTables/queryTable91.xml" ContentType="application/vnd.openxmlformats-officedocument.spreadsheetml.queryTable+xml"/>
  <Override PartName="/xl/queryTables/queryTable92.xml" ContentType="application/vnd.openxmlformats-officedocument.spreadsheetml.queryTable+xml"/>
  <Override PartName="/xl/queryTables/queryTable93.xml" ContentType="application/vnd.openxmlformats-officedocument.spreadsheetml.queryTable+xml"/>
  <Override PartName="/xl/queryTables/queryTable94.xml" ContentType="application/vnd.openxmlformats-officedocument.spreadsheetml.queryTable+xml"/>
  <Override PartName="/xl/queryTables/queryTable95.xml" ContentType="application/vnd.openxmlformats-officedocument.spreadsheetml.queryTable+xml"/>
  <Override PartName="/xl/queryTables/queryTable96.xml" ContentType="application/vnd.openxmlformats-officedocument.spreadsheetml.queryTable+xml"/>
  <Override PartName="/xl/drawings/drawing33.xml" ContentType="application/vnd.openxmlformats-officedocument.drawing+xml"/>
  <Override PartName="/xl/queryTables/queryTable97.xml" ContentType="application/vnd.openxmlformats-officedocument.spreadsheetml.queryTable+xml"/>
  <Override PartName="/xl/queryTables/queryTable98.xml" ContentType="application/vnd.openxmlformats-officedocument.spreadsheetml.queryTable+xml"/>
  <Override PartName="/xl/queryTables/queryTable99.xml" ContentType="application/vnd.openxmlformats-officedocument.spreadsheetml.queryTable+xml"/>
  <Override PartName="/xl/queryTables/queryTable100.xml" ContentType="application/vnd.openxmlformats-officedocument.spreadsheetml.queryTable+xml"/>
  <Override PartName="/xl/queryTables/queryTable101.xml" ContentType="application/vnd.openxmlformats-officedocument.spreadsheetml.queryTable+xml"/>
  <Override PartName="/xl/drawings/drawing34.xml" ContentType="application/vnd.openxmlformats-officedocument.drawing+xml"/>
  <Override PartName="/xl/queryTables/queryTable102.xml" ContentType="application/vnd.openxmlformats-officedocument.spreadsheetml.queryTable+xml"/>
  <Override PartName="/xl/queryTables/queryTable103.xml" ContentType="application/vnd.openxmlformats-officedocument.spreadsheetml.queryTable+xml"/>
  <Override PartName="/xl/queryTables/queryTable104.xml" ContentType="application/vnd.openxmlformats-officedocument.spreadsheetml.queryTable+xml"/>
  <Override PartName="/xl/drawings/drawing35.xml" ContentType="application/vnd.openxmlformats-officedocument.drawing+xml"/>
  <Override PartName="/xl/queryTables/queryTable105.xml" ContentType="application/vnd.openxmlformats-officedocument.spreadsheetml.queryTable+xml"/>
  <Override PartName="/xl/queryTables/queryTable106.xml" ContentType="application/vnd.openxmlformats-officedocument.spreadsheetml.queryTable+xml"/>
  <Override PartName="/xl/queryTables/queryTable107.xml" ContentType="application/vnd.openxmlformats-officedocument.spreadsheetml.queryTable+xml"/>
  <Override PartName="/xl/queryTables/queryTable108.xml" ContentType="application/vnd.openxmlformats-officedocument.spreadsheetml.queryTable+xml"/>
  <Override PartName="/xl/queryTables/queryTable109.xml" ContentType="application/vnd.openxmlformats-officedocument.spreadsheetml.queryTable+xml"/>
  <Override PartName="/xl/drawings/drawing36.xml" ContentType="application/vnd.openxmlformats-officedocument.drawing+xml"/>
  <Override PartName="/xl/queryTables/queryTable110.xml" ContentType="application/vnd.openxmlformats-officedocument.spreadsheetml.queryTable+xml"/>
  <Override PartName="/xl/queryTables/queryTable111.xml" ContentType="application/vnd.openxmlformats-officedocument.spreadsheetml.queryTable+xml"/>
  <Override PartName="/xl/queryTables/queryTable112.xml" ContentType="application/vnd.openxmlformats-officedocument.spreadsheetml.queryTable+xml"/>
  <Override PartName="/xl/queryTables/queryTable113.xml" ContentType="application/vnd.openxmlformats-officedocument.spreadsheetml.queryTable+xml"/>
  <Override PartName="/xl/drawings/drawing37.xml" ContentType="application/vnd.openxmlformats-officedocument.drawing+xml"/>
  <Override PartName="/xl/queryTables/queryTable114.xml" ContentType="application/vnd.openxmlformats-officedocument.spreadsheetml.queryTable+xml"/>
  <Override PartName="/xl/queryTables/queryTable115.xml" ContentType="application/vnd.openxmlformats-officedocument.spreadsheetml.queryTable+xml"/>
  <Override PartName="/xl/queryTables/queryTable116.xml" ContentType="application/vnd.openxmlformats-officedocument.spreadsheetml.queryTable+xml"/>
  <Override PartName="/xl/queryTables/queryTable117.xml" ContentType="application/vnd.openxmlformats-officedocument.spreadsheetml.queryTable+xml"/>
  <Override PartName="/xl/drawings/drawing38.xml" ContentType="application/vnd.openxmlformats-officedocument.drawing+xml"/>
  <Override PartName="/xl/queryTables/queryTable118.xml" ContentType="application/vnd.openxmlformats-officedocument.spreadsheetml.queryTable+xml"/>
  <Override PartName="/xl/queryTables/queryTable119.xml" ContentType="application/vnd.openxmlformats-officedocument.spreadsheetml.queryTable+xml"/>
  <Override PartName="/xl/queryTables/queryTable120.xml" ContentType="application/vnd.openxmlformats-officedocument.spreadsheetml.queryTable+xml"/>
  <Override PartName="/xl/queryTables/queryTable121.xml" ContentType="application/vnd.openxmlformats-officedocument.spreadsheetml.queryTable+xml"/>
  <Override PartName="/xl/drawings/drawing39.xml" ContentType="application/vnd.openxmlformats-officedocument.drawing+xml"/>
  <Override PartName="/xl/queryTables/queryTable122.xml" ContentType="application/vnd.openxmlformats-officedocument.spreadsheetml.queryTable+xml"/>
  <Override PartName="/xl/queryTables/queryTable123.xml" ContentType="application/vnd.openxmlformats-officedocument.spreadsheetml.queryTable+xml"/>
  <Override PartName="/xl/queryTables/queryTable124.xml" ContentType="application/vnd.openxmlformats-officedocument.spreadsheetml.queryTable+xml"/>
  <Override PartName="/xl/queryTables/queryTable125.xml" ContentType="application/vnd.openxmlformats-officedocument.spreadsheetml.queryTable+xml"/>
  <Override PartName="/xl/drawings/drawing40.xml" ContentType="application/vnd.openxmlformats-officedocument.drawing+xml"/>
  <Override PartName="/xl/queryTables/queryTable126.xml" ContentType="application/vnd.openxmlformats-officedocument.spreadsheetml.queryTable+xml"/>
  <Override PartName="/xl/queryTables/queryTable127.xml" ContentType="application/vnd.openxmlformats-officedocument.spreadsheetml.queryTable+xml"/>
  <Override PartName="/xl/queryTables/queryTable128.xml" ContentType="application/vnd.openxmlformats-officedocument.spreadsheetml.queryTable+xml"/>
  <Override PartName="/xl/queryTables/queryTable129.xml" ContentType="application/vnd.openxmlformats-officedocument.spreadsheetml.queryTable+xml"/>
  <Override PartName="/xl/drawings/drawing41.xml" ContentType="application/vnd.openxmlformats-officedocument.drawing+xml"/>
  <Override PartName="/xl/queryTables/queryTable130.xml" ContentType="application/vnd.openxmlformats-officedocument.spreadsheetml.queryTable+xml"/>
  <Override PartName="/xl/queryTables/queryTable131.xml" ContentType="application/vnd.openxmlformats-officedocument.spreadsheetml.queryTable+xml"/>
  <Override PartName="/xl/queryTables/queryTable132.xml" ContentType="application/vnd.openxmlformats-officedocument.spreadsheetml.queryTable+xml"/>
  <Override PartName="/xl/drawings/drawing42.xml" ContentType="application/vnd.openxmlformats-officedocument.drawing+xml"/>
  <Override PartName="/xl/queryTables/queryTable133.xml" ContentType="application/vnd.openxmlformats-officedocument.spreadsheetml.queryTable+xml"/>
  <Override PartName="/xl/queryTables/queryTable134.xml" ContentType="application/vnd.openxmlformats-officedocument.spreadsheetml.queryTable+xml"/>
  <Override PartName="/xl/queryTables/queryTable135.xml" ContentType="application/vnd.openxmlformats-officedocument.spreadsheetml.queryTable+xml"/>
  <Override PartName="/xl/queryTables/queryTable136.xml" ContentType="application/vnd.openxmlformats-officedocument.spreadsheetml.queryTable+xml"/>
  <Override PartName="/xl/drawings/drawing43.xml" ContentType="application/vnd.openxmlformats-officedocument.drawing+xml"/>
  <Override PartName="/xl/queryTables/queryTable137.xml" ContentType="application/vnd.openxmlformats-officedocument.spreadsheetml.queryTable+xml"/>
  <Override PartName="/xl/queryTables/queryTable138.xml" ContentType="application/vnd.openxmlformats-officedocument.spreadsheetml.queryTable+xml"/>
  <Override PartName="/xl/queryTables/queryTable139.xml" ContentType="application/vnd.openxmlformats-officedocument.spreadsheetml.queryTable+xml"/>
  <Override PartName="/xl/drawings/drawing44.xml" ContentType="application/vnd.openxmlformats-officedocument.drawing+xml"/>
  <Override PartName="/xl/queryTables/queryTable140.xml" ContentType="application/vnd.openxmlformats-officedocument.spreadsheetml.queryTable+xml"/>
  <Override PartName="/xl/drawings/drawing45.xml" ContentType="application/vnd.openxmlformats-officedocument.drawing+xml"/>
  <Override PartName="/xl/queryTables/queryTable141.xml" ContentType="application/vnd.openxmlformats-officedocument.spreadsheetml.queryTable+xml"/>
  <Override PartName="/xl/queryTables/queryTable142.xml" ContentType="application/vnd.openxmlformats-officedocument.spreadsheetml.queryTable+xml"/>
  <Override PartName="/xl/queryTables/queryTable143.xml" ContentType="application/vnd.openxmlformats-officedocument.spreadsheetml.queryTable+xml"/>
  <Override PartName="/xl/drawings/drawing46.xml" ContentType="application/vnd.openxmlformats-officedocument.drawing+xml"/>
  <Override PartName="/xl/queryTables/queryTable144.xml" ContentType="application/vnd.openxmlformats-officedocument.spreadsheetml.queryTable+xml"/>
  <Override PartName="/xl/queryTables/queryTable145.xml" ContentType="application/vnd.openxmlformats-officedocument.spreadsheetml.queryTable+xml"/>
  <Override PartName="/xl/queryTables/queryTable146.xml" ContentType="application/vnd.openxmlformats-officedocument.spreadsheetml.queryTable+xml"/>
  <Override PartName="/xl/drawings/drawing47.xml" ContentType="application/vnd.openxmlformats-officedocument.drawing+xml"/>
  <Override PartName="/xl/queryTables/queryTable147.xml" ContentType="application/vnd.openxmlformats-officedocument.spreadsheetml.queryTable+xml"/>
  <Override PartName="/xl/queryTables/queryTable148.xml" ContentType="application/vnd.openxmlformats-officedocument.spreadsheetml.queryTable+xml"/>
  <Override PartName="/xl/queryTables/queryTable149.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H:\Product\General\Z - Fact Sheet\2022 - 2023\April 2022\Files from Raja\Monthly Portflios\"/>
    </mc:Choice>
  </mc:AlternateContent>
  <xr:revisionPtr revIDLastSave="0" documentId="13_ncr:1_{A5D85DDA-FEC2-4C0C-BE80-F0F439170E75}" xr6:coauthVersionLast="47" xr6:coauthVersionMax="47" xr10:uidLastSave="{00000000-0000-0000-0000-000000000000}"/>
  <bookViews>
    <workbookView xWindow="-120" yWindow="-120" windowWidth="20730" windowHeight="11160" xr2:uid="{00000000-000D-0000-FFFF-FFFF00000000}"/>
  </bookViews>
  <sheets>
    <sheet name="Index" sheetId="1" r:id="rId1"/>
    <sheet name="Dividend History" sheetId="51" r:id="rId2"/>
    <sheet name="TATA Scheme Risk-O-Meters" sheetId="53" r:id="rId3"/>
    <sheet name="TAF" sheetId="34" r:id="rId4"/>
    <sheet name="TBAF" sheetId="33" r:id="rId5"/>
    <sheet name="TMIF" sheetId="27" r:id="rId6"/>
    <sheet name="TMAOF" sheetId="13" r:id="rId7"/>
    <sheet name="TEGF" sheetId="23" r:id="rId8"/>
    <sheet name="TDIVYF" sheetId="29" r:id="rId9"/>
    <sheet name="TTOFE" sheetId="15" r:id="rId10"/>
    <sheet name="TEOF" sheetId="16" r:id="rId11"/>
    <sheet name="TINR" sheetId="14" r:id="rId12"/>
    <sheet name="TSCAPF" sheetId="4" r:id="rId13"/>
    <sheet name="TEQPEF" sheetId="28" r:id="rId14"/>
    <sheet name="TMCAPF" sheetId="25" r:id="rId15"/>
    <sheet name="TFEF" sheetId="24" r:id="rId16"/>
    <sheet name="TTSF96" sheetId="18" r:id="rId17"/>
    <sheet name="TBFSF" sheetId="32" r:id="rId18"/>
    <sheet name="TDIF" sheetId="30" r:id="rId19"/>
    <sheet name="TICF" sheetId="20" r:id="rId20"/>
    <sheet name="TIPHF" sheetId="19" r:id="rId21"/>
    <sheet name="TREF" sheetId="7" r:id="rId22"/>
    <sheet name="TISF" sheetId="17" r:id="rId23"/>
    <sheet name="TIFSA" sheetId="21" r:id="rId24"/>
    <sheet name="TIFNA" sheetId="22" r:id="rId25"/>
    <sheet name="TNPBETF" sheetId="9" r:id="rId26"/>
    <sheet name="TNETF" sheetId="12" r:id="rId27"/>
    <sheet name="TNIDETF" sheetId="10" r:id="rId28"/>
    <sheet name="TNIDFOF" sheetId="11" r:id="rId29"/>
    <sheet name="TCS" sheetId="26" r:id="rId30"/>
    <sheet name="TYCF" sheetId="3" r:id="rId31"/>
    <sheet name="TBCF" sheetId="31" r:id="rId32"/>
    <sheet name="TQNTF" sheetId="8" r:id="rId33"/>
    <sheet name="TRSFP" sheetId="5" r:id="rId34"/>
    <sheet name="TRSFM" sheetId="6" r:id="rId35"/>
    <sheet name="TRSFC" sheetId="36" r:id="rId36"/>
    <sheet name="TLF" sheetId="37" r:id="rId37"/>
    <sheet name="TSTBF" sheetId="38" r:id="rId38"/>
    <sheet name="TFF" sheetId="39" r:id="rId39"/>
    <sheet name="TIPF" sheetId="40" r:id="rId40"/>
    <sheet name="TFRF" sheetId="41" r:id="rId41"/>
    <sheet name="TFRSTF" sheetId="42" r:id="rId42"/>
    <sheet name="TUSTF" sheetId="43" r:id="rId43"/>
    <sheet name="TCORPBF" sheetId="44" r:id="rId44"/>
    <sheet name="TIFA" sheetId="45" r:id="rId45"/>
    <sheet name="TGSFR" sheetId="46" r:id="rId46"/>
    <sheet name="TOF" sheetId="47" r:id="rId47"/>
    <sheet name="TDBF" sheetId="48" r:id="rId48"/>
    <sheet name="TBPSUF" sheetId="49" r:id="rId49"/>
    <sheet name="TNSIFDEC27" sheetId="50" r:id="rId50"/>
  </sheets>
  <definedNames>
    <definedName name="_xlnm._FilterDatabase" localSheetId="2" hidden="1">'TATA Scheme Risk-O-Meters'!$A$3:$F$50</definedName>
    <definedName name="_IEF1" localSheetId="1">#REF!</definedName>
    <definedName name="_IEF1" localSheetId="48">#REF!</definedName>
    <definedName name="_IEF1" localSheetId="43">#REF!</definedName>
    <definedName name="_IEF1" localSheetId="47">#REF!</definedName>
    <definedName name="_IEF1" localSheetId="38">#REF!</definedName>
    <definedName name="_IEF1" localSheetId="40">#REF!</definedName>
    <definedName name="_IEF1" localSheetId="41">#REF!</definedName>
    <definedName name="_IEF1" localSheetId="45">#REF!</definedName>
    <definedName name="_IEF1" localSheetId="44">#REF!</definedName>
    <definedName name="_IEF1" localSheetId="39">#REF!</definedName>
    <definedName name="_IEF1" localSheetId="36">#REF!</definedName>
    <definedName name="_IEF1" localSheetId="49">#REF!</definedName>
    <definedName name="_IEF1" localSheetId="46">#REF!</definedName>
    <definedName name="_IEF1" localSheetId="35">#REF!</definedName>
    <definedName name="_IEF1" localSheetId="37">#REF!</definedName>
    <definedName name="_IEF1" localSheetId="42">#REF!</definedName>
    <definedName name="_IEF1">#REF!</definedName>
    <definedName name="_IEF2" localSheetId="1">#REF!</definedName>
    <definedName name="_IEF2" localSheetId="48">#REF!</definedName>
    <definedName name="_IEF2" localSheetId="43">#REF!</definedName>
    <definedName name="_IEF2" localSheetId="47">#REF!</definedName>
    <definedName name="_IEF2" localSheetId="38">#REF!</definedName>
    <definedName name="_IEF2" localSheetId="40">#REF!</definedName>
    <definedName name="_IEF2" localSheetId="41">#REF!</definedName>
    <definedName name="_IEF2" localSheetId="45">#REF!</definedName>
    <definedName name="_IEF2" localSheetId="44">#REF!</definedName>
    <definedName name="_IEF2" localSheetId="39">#REF!</definedName>
    <definedName name="_IEF2" localSheetId="36">#REF!</definedName>
    <definedName name="_IEF2" localSheetId="49">#REF!</definedName>
    <definedName name="_IEF2" localSheetId="46">#REF!</definedName>
    <definedName name="_IEF2" localSheetId="35">#REF!</definedName>
    <definedName name="_IEF2" localSheetId="37">#REF!</definedName>
    <definedName name="_IEF2" localSheetId="42">#REF!</definedName>
    <definedName name="_IEF2">#REF!</definedName>
    <definedName name="AAA" localSheetId="1">#REF!</definedName>
    <definedName name="AAA" localSheetId="48">#REF!</definedName>
    <definedName name="AAA" localSheetId="43">#REF!</definedName>
    <definedName name="AAA" localSheetId="47">#REF!</definedName>
    <definedName name="AAA" localSheetId="38">#REF!</definedName>
    <definedName name="AAA" localSheetId="40">#REF!</definedName>
    <definedName name="AAA" localSheetId="41">#REF!</definedName>
    <definedName name="AAA" localSheetId="45">#REF!</definedName>
    <definedName name="AAA" localSheetId="44">#REF!</definedName>
    <definedName name="AAA" localSheetId="39">#REF!</definedName>
    <definedName name="AAA" localSheetId="36">#REF!</definedName>
    <definedName name="AAA" localSheetId="49">#REF!</definedName>
    <definedName name="AAA" localSheetId="46">#REF!</definedName>
    <definedName name="AAA" localSheetId="35">#REF!</definedName>
    <definedName name="AAA" localSheetId="37">#REF!</definedName>
    <definedName name="AAA" localSheetId="42">#REF!</definedName>
    <definedName name="AAA">#REF!</definedName>
    <definedName name="h" localSheetId="1">#REF!</definedName>
    <definedName name="h">#REF!</definedName>
    <definedName name="IEF" localSheetId="1">#REF!</definedName>
    <definedName name="IEF">#REF!</definedName>
    <definedName name="Main_Sheet" localSheetId="0">Index!$A$2:$C$49</definedName>
    <definedName name="raja" localSheetId="1">#REF!</definedName>
    <definedName name="raja" localSheetId="48">#REF!</definedName>
    <definedName name="raja" localSheetId="43">#REF!</definedName>
    <definedName name="raja" localSheetId="47">#REF!</definedName>
    <definedName name="raja" localSheetId="38">#REF!</definedName>
    <definedName name="raja" localSheetId="40">#REF!</definedName>
    <definedName name="raja" localSheetId="41">#REF!</definedName>
    <definedName name="raja" localSheetId="45">#REF!</definedName>
    <definedName name="raja" localSheetId="44">#REF!</definedName>
    <definedName name="raja" localSheetId="39">#REF!</definedName>
    <definedName name="raja" localSheetId="36">#REF!</definedName>
    <definedName name="raja" localSheetId="49">#REF!</definedName>
    <definedName name="raja" localSheetId="46">#REF!</definedName>
    <definedName name="raja" localSheetId="35">#REF!</definedName>
    <definedName name="raja" localSheetId="37">#REF!</definedName>
    <definedName name="raja" localSheetId="42">#REF!</definedName>
    <definedName name="raja">#REF!</definedName>
    <definedName name="TAF" localSheetId="48">#REF!</definedName>
    <definedName name="TAF" localSheetId="43">#REF!</definedName>
    <definedName name="TAF" localSheetId="47">#REF!</definedName>
    <definedName name="TAF" localSheetId="38">#REF!</definedName>
    <definedName name="TAF" localSheetId="40">#REF!</definedName>
    <definedName name="TAF" localSheetId="41">#REF!</definedName>
    <definedName name="TAF" localSheetId="45">#REF!</definedName>
    <definedName name="TAF" localSheetId="44">#REF!</definedName>
    <definedName name="TAF" localSheetId="39">#REF!</definedName>
    <definedName name="TAF" localSheetId="36">#REF!</definedName>
    <definedName name="TAF" localSheetId="49">#REF!</definedName>
    <definedName name="TAF" localSheetId="46">#REF!</definedName>
    <definedName name="TAF" localSheetId="35">#REF!</definedName>
    <definedName name="TAF" localSheetId="37">#REF!</definedName>
    <definedName name="TAF" localSheetId="42">#REF!</definedName>
    <definedName name="TAF">TAF!$B$1</definedName>
    <definedName name="TAF_Debt_Related" localSheetId="3">TAF!$B$324:$H$335</definedName>
    <definedName name="TAF_EQ" localSheetId="3">TAF!$B$13:$I$158</definedName>
    <definedName name="TAF_EQ_Related" localSheetId="3">TAF!$B$159:$I$303</definedName>
    <definedName name="TAF_FD" localSheetId="3">TAF!$B$343:$H$344</definedName>
    <definedName name="TAF_GOV_SEC" localSheetId="3">TAF!$B$305:$H$322</definedName>
    <definedName name="TAF_Mutual_F_Units" localSheetId="3">TAF!#REF!</definedName>
    <definedName name="TAFNAV" localSheetId="3">TAF!$B$360:$B$367</definedName>
    <definedName name="TBAF" localSheetId="48">#REF!</definedName>
    <definedName name="TBAF" localSheetId="43">#REF!</definedName>
    <definedName name="TBAF" localSheetId="47">#REF!</definedName>
    <definedName name="TBAF" localSheetId="38">#REF!</definedName>
    <definedName name="TBAF" localSheetId="40">#REF!</definedName>
    <definedName name="TBAF" localSheetId="41">#REF!</definedName>
    <definedName name="TBAF" localSheetId="45">#REF!</definedName>
    <definedName name="TBAF" localSheetId="44">#REF!</definedName>
    <definedName name="TBAF" localSheetId="39">#REF!</definedName>
    <definedName name="TBAF" localSheetId="36">#REF!</definedName>
    <definedName name="TBAF" localSheetId="49">#REF!</definedName>
    <definedName name="TBAF" localSheetId="46">#REF!</definedName>
    <definedName name="TBAF" localSheetId="35">#REF!</definedName>
    <definedName name="TBAF" localSheetId="37">#REF!</definedName>
    <definedName name="TBAF" localSheetId="42">#REF!</definedName>
    <definedName name="TBAF">TBAF!$B$1</definedName>
    <definedName name="TBAF_Debt_Related" localSheetId="4">TBAF!$B$145:$H$184</definedName>
    <definedName name="TBAF_EQ" localSheetId="4">TBAF!$B$13:$I$84</definedName>
    <definedName name="TBAF_EQ_Related" localSheetId="4">TBAF!$B$33:$I$117</definedName>
    <definedName name="TBAF_GOV_SEC" localSheetId="4">TBAF!$B$125:$H$143</definedName>
    <definedName name="TBAF_MM" localSheetId="4">TBAF!$B$186:$H$188</definedName>
    <definedName name="TBAF_Mutual_F_Units" localSheetId="4">TBAF!#REF!</definedName>
    <definedName name="TBAFNAV" localSheetId="4">TBAF!$B$207:$B$214</definedName>
    <definedName name="TBCF" localSheetId="48">#REF!</definedName>
    <definedName name="TBCF" localSheetId="43">#REF!</definedName>
    <definedName name="TBCF" localSheetId="47">#REF!</definedName>
    <definedName name="TBCF" localSheetId="38">#REF!</definedName>
    <definedName name="TBCF" localSheetId="40">#REF!</definedName>
    <definedName name="TBCF" localSheetId="41">#REF!</definedName>
    <definedName name="TBCF" localSheetId="45">#REF!</definedName>
    <definedName name="TBCF" localSheetId="44">#REF!</definedName>
    <definedName name="TBCF" localSheetId="39">#REF!</definedName>
    <definedName name="TBCF" localSheetId="36">#REF!</definedName>
    <definedName name="TBCF" localSheetId="49">#REF!</definedName>
    <definedName name="TBCF" localSheetId="46">#REF!</definedName>
    <definedName name="TBCF" localSheetId="35">#REF!</definedName>
    <definedName name="TBCF" localSheetId="37">#REF!</definedName>
    <definedName name="TBCF" localSheetId="42">#REF!</definedName>
    <definedName name="TBCF">TBCF!$B$1</definedName>
    <definedName name="TBCF_EQ" localSheetId="31">TBCF!$B$13:$I$64</definedName>
    <definedName name="TBCFNAV" localSheetId="31">TBCF!$B$86:$B$93</definedName>
    <definedName name="TBFSF" localSheetId="48">#REF!</definedName>
    <definedName name="TBFSF" localSheetId="43">#REF!</definedName>
    <definedName name="TBFSF" localSheetId="47">#REF!</definedName>
    <definedName name="TBFSF" localSheetId="38">#REF!</definedName>
    <definedName name="TBFSF" localSheetId="40">#REF!</definedName>
    <definedName name="TBFSF" localSheetId="41">#REF!</definedName>
    <definedName name="TBFSF" localSheetId="45">#REF!</definedName>
    <definedName name="TBFSF" localSheetId="44">#REF!</definedName>
    <definedName name="TBFSF" localSheetId="39">#REF!</definedName>
    <definedName name="TBFSF" localSheetId="36">#REF!</definedName>
    <definedName name="TBFSF" localSheetId="49">#REF!</definedName>
    <definedName name="TBFSF" localSheetId="46">#REF!</definedName>
    <definedName name="TBFSF" localSheetId="35">#REF!</definedName>
    <definedName name="TBFSF" localSheetId="37">#REF!</definedName>
    <definedName name="TBFSF" localSheetId="42">#REF!</definedName>
    <definedName name="TBFSF">TBFSF!$B$1</definedName>
    <definedName name="TBFSF_EQ" localSheetId="17">TBFSF!$B$13:$I$43</definedName>
    <definedName name="TBFSFNAV" localSheetId="17">TBFSF!$B$57:$B$64</definedName>
    <definedName name="TBPSUF" localSheetId="48">TBPSUF!$B$1</definedName>
    <definedName name="TBPSUF">#REF!</definedName>
    <definedName name="TBPSUF_Debt_Related" localSheetId="48">TBPSUF!$B$51:$H$64</definedName>
    <definedName name="TBPSUF_GOV_SEC" localSheetId="48">TBPSUF!$B$22:$H$49</definedName>
    <definedName name="TBPSUFNAV" localSheetId="48">TBPSUF!$B$78:$B$85</definedName>
    <definedName name="TCF" localSheetId="1">#REF!</definedName>
    <definedName name="TCF" localSheetId="48">#REF!</definedName>
    <definedName name="TCF" localSheetId="43">#REF!</definedName>
    <definedName name="TCF" localSheetId="47">#REF!</definedName>
    <definedName name="TCF" localSheetId="38">#REF!</definedName>
    <definedName name="TCF" localSheetId="40">#REF!</definedName>
    <definedName name="TCF" localSheetId="41">#REF!</definedName>
    <definedName name="TCF" localSheetId="45">#REF!</definedName>
    <definedName name="TCF" localSheetId="44">#REF!</definedName>
    <definedName name="TCF" localSheetId="39">#REF!</definedName>
    <definedName name="TCF" localSheetId="36">#REF!</definedName>
    <definedName name="TCF" localSheetId="49">#REF!</definedName>
    <definedName name="TCF" localSheetId="46">#REF!</definedName>
    <definedName name="TCF" localSheetId="35">#REF!</definedName>
    <definedName name="TCF" localSheetId="37">#REF!</definedName>
    <definedName name="TCF" localSheetId="42">#REF!</definedName>
    <definedName name="TCF">#REF!</definedName>
    <definedName name="TCF_EQDetails" localSheetId="1">#REF!</definedName>
    <definedName name="TCF_EQDetails" localSheetId="48">#REF!</definedName>
    <definedName name="TCF_EQDetails" localSheetId="43">#REF!</definedName>
    <definedName name="TCF_EQDetails" localSheetId="47">#REF!</definedName>
    <definedName name="TCF_EQDetails" localSheetId="38">#REF!</definedName>
    <definedName name="TCF_EQDetails" localSheetId="40">#REF!</definedName>
    <definedName name="TCF_EQDetails" localSheetId="41">#REF!</definedName>
    <definedName name="TCF_EQDetails" localSheetId="45">#REF!</definedName>
    <definedName name="TCF_EQDetails" localSheetId="44">#REF!</definedName>
    <definedName name="TCF_EQDetails" localSheetId="39">#REF!</definedName>
    <definedName name="TCF_EQDetails" localSheetId="36">#REF!</definedName>
    <definedName name="TCF_EQDetails" localSheetId="49">#REF!</definedName>
    <definedName name="TCF_EQDetails" localSheetId="46">#REF!</definedName>
    <definedName name="TCF_EQDetails" localSheetId="35">#REF!</definedName>
    <definedName name="TCF_EQDetails" localSheetId="37">#REF!</definedName>
    <definedName name="TCF_EQDetails" localSheetId="42">#REF!</definedName>
    <definedName name="TCF_EQDetails">#REF!</definedName>
    <definedName name="TCORPBF" localSheetId="43">TCORPBF!$B$1</definedName>
    <definedName name="TCORPBF">#REF!</definedName>
    <definedName name="TCORPBF_Debt_Related" localSheetId="43">TCORPBF!$B$31:$H$40</definedName>
    <definedName name="TCORPBF_GOV_SEC" localSheetId="43">TCORPBF!$B$22:$H$29</definedName>
    <definedName name="TCORPBFNAV" localSheetId="43">TCORPBF!$B$53:$B$60</definedName>
    <definedName name="TCPF1" localSheetId="1">#REF!</definedName>
    <definedName name="TCPF1" localSheetId="48">#REF!</definedName>
    <definedName name="TCPF1" localSheetId="43">#REF!</definedName>
    <definedName name="TCPF1" localSheetId="47">#REF!</definedName>
    <definedName name="TCPF1" localSheetId="38">#REF!</definedName>
    <definedName name="TCPF1" localSheetId="40">#REF!</definedName>
    <definedName name="TCPF1" localSheetId="41">#REF!</definedName>
    <definedName name="TCPF1" localSheetId="45">#REF!</definedName>
    <definedName name="TCPF1" localSheetId="44">#REF!</definedName>
    <definedName name="TCPF1" localSheetId="39">#REF!</definedName>
    <definedName name="TCPF1" localSheetId="36">#REF!</definedName>
    <definedName name="TCPF1" localSheetId="49">#REF!</definedName>
    <definedName name="TCPF1" localSheetId="46">#REF!</definedName>
    <definedName name="TCPF1" localSheetId="35">#REF!</definedName>
    <definedName name="TCPF1" localSheetId="37">#REF!</definedName>
    <definedName name="TCPF1" localSheetId="42">#REF!</definedName>
    <definedName name="TCPF1">#REF!</definedName>
    <definedName name="TCPF2" localSheetId="1">#REF!</definedName>
    <definedName name="TCPF2">#REF!</definedName>
    <definedName name="TCS" localSheetId="48">#REF!</definedName>
    <definedName name="TCS" localSheetId="43">#REF!</definedName>
    <definedName name="TCS" localSheetId="47">#REF!</definedName>
    <definedName name="TCS" localSheetId="38">#REF!</definedName>
    <definedName name="TCS" localSheetId="40">#REF!</definedName>
    <definedName name="TCS" localSheetId="41">#REF!</definedName>
    <definedName name="TCS" localSheetId="45">#REF!</definedName>
    <definedName name="TCS" localSheetId="44">#REF!</definedName>
    <definedName name="TCS" localSheetId="39">#REF!</definedName>
    <definedName name="TCS" localSheetId="36">#REF!</definedName>
    <definedName name="TCS" localSheetId="49">#REF!</definedName>
    <definedName name="TCS" localSheetId="46">#REF!</definedName>
    <definedName name="TCS" localSheetId="35">#REF!</definedName>
    <definedName name="TCS" localSheetId="37">#REF!</definedName>
    <definedName name="TCS" localSheetId="42">#REF!</definedName>
    <definedName name="TCS">TCS!$B$1</definedName>
    <definedName name="TCS_EQ" localSheetId="29">TCS!$B$13:$I$68</definedName>
    <definedName name="TCSNAV" localSheetId="29">TCS!$B$81:$B$88</definedName>
    <definedName name="TDAF2A" localSheetId="1">#REF!</definedName>
    <definedName name="TDAF2A" localSheetId="48">#REF!</definedName>
    <definedName name="TDAF2A" localSheetId="43">#REF!</definedName>
    <definedName name="TDAF2A" localSheetId="47">#REF!</definedName>
    <definedName name="TDAF2A" localSheetId="38">#REF!</definedName>
    <definedName name="TDAF2A" localSheetId="40">#REF!</definedName>
    <definedName name="TDAF2A" localSheetId="41">#REF!</definedName>
    <definedName name="TDAF2A" localSheetId="45">#REF!</definedName>
    <definedName name="TDAF2A" localSheetId="44">#REF!</definedName>
    <definedName name="TDAF2A" localSheetId="39">#REF!</definedName>
    <definedName name="TDAF2A" localSheetId="36">#REF!</definedName>
    <definedName name="TDAF2A" localSheetId="49">#REF!</definedName>
    <definedName name="TDAF2A" localSheetId="46">#REF!</definedName>
    <definedName name="TDAF2A" localSheetId="35">#REF!</definedName>
    <definedName name="TDAF2A" localSheetId="37">#REF!</definedName>
    <definedName name="TDAF2A" localSheetId="42">#REF!</definedName>
    <definedName name="TDAF2A">#REF!</definedName>
    <definedName name="TDAF2B" localSheetId="1">#REF!</definedName>
    <definedName name="TDAF2B" localSheetId="48">#REF!</definedName>
    <definedName name="TDAF2B" localSheetId="43">#REF!</definedName>
    <definedName name="TDAF2B" localSheetId="47">#REF!</definedName>
    <definedName name="TDAF2B" localSheetId="38">#REF!</definedName>
    <definedName name="TDAF2B" localSheetId="40">#REF!</definedName>
    <definedName name="TDAF2B" localSheetId="41">#REF!</definedName>
    <definedName name="TDAF2B" localSheetId="45">#REF!</definedName>
    <definedName name="TDAF2B" localSheetId="44">#REF!</definedName>
    <definedName name="TDAF2B" localSheetId="39">#REF!</definedName>
    <definedName name="TDAF2B" localSheetId="36">#REF!</definedName>
    <definedName name="TDAF2B" localSheetId="49">#REF!</definedName>
    <definedName name="TDAF2B" localSheetId="46">#REF!</definedName>
    <definedName name="TDAF2B" localSheetId="35">#REF!</definedName>
    <definedName name="TDAF2B" localSheetId="37">#REF!</definedName>
    <definedName name="TDAF2B" localSheetId="42">#REF!</definedName>
    <definedName name="TDAF2B">#REF!</definedName>
    <definedName name="TDAF2C" localSheetId="1">#REF!</definedName>
    <definedName name="TDAF2C" localSheetId="48">#REF!</definedName>
    <definedName name="TDAF2C" localSheetId="43">#REF!</definedName>
    <definedName name="TDAF2C" localSheetId="47">#REF!</definedName>
    <definedName name="TDAF2C" localSheetId="38">#REF!</definedName>
    <definedName name="TDAF2C" localSheetId="40">#REF!</definedName>
    <definedName name="TDAF2C" localSheetId="41">#REF!</definedName>
    <definedName name="TDAF2C" localSheetId="45">#REF!</definedName>
    <definedName name="TDAF2C" localSheetId="44">#REF!</definedName>
    <definedName name="TDAF2C" localSheetId="39">#REF!</definedName>
    <definedName name="TDAF2C" localSheetId="36">#REF!</definedName>
    <definedName name="TDAF2C" localSheetId="49">#REF!</definedName>
    <definedName name="TDAF2C" localSheetId="46">#REF!</definedName>
    <definedName name="TDAF2C" localSheetId="35">#REF!</definedName>
    <definedName name="TDAF2C" localSheetId="37">#REF!</definedName>
    <definedName name="TDAF2C" localSheetId="42">#REF!</definedName>
    <definedName name="TDAF2C">#REF!</definedName>
    <definedName name="TDAF3A" localSheetId="1">#REF!</definedName>
    <definedName name="TDAF3A">#REF!</definedName>
    <definedName name="TDAFA" localSheetId="1">#REF!</definedName>
    <definedName name="TDAFA">#REF!</definedName>
    <definedName name="TDAFB" localSheetId="1">#REF!</definedName>
    <definedName name="TDAFB">#REF!</definedName>
    <definedName name="TDAFC" localSheetId="1">#REF!</definedName>
    <definedName name="TDAFC">#REF!</definedName>
    <definedName name="TDBF" localSheetId="47">TDBF!$B$1</definedName>
    <definedName name="TDBF">#REF!</definedName>
    <definedName name="TDBF_Debt_Related" localSheetId="47">TDBF!$B$29:$H$34</definedName>
    <definedName name="TDBF_GOV_SEC" localSheetId="47">TDBF!$B$22:$H$27</definedName>
    <definedName name="TDBFNAV" localSheetId="47">TDBF!$B$47:$B$54</definedName>
    <definedName name="TDIF" localSheetId="48">#REF!</definedName>
    <definedName name="TDIF" localSheetId="43">#REF!</definedName>
    <definedName name="TDIF" localSheetId="47">#REF!</definedName>
    <definedName name="TDIF" localSheetId="38">#REF!</definedName>
    <definedName name="TDIF" localSheetId="40">#REF!</definedName>
    <definedName name="TDIF" localSheetId="41">#REF!</definedName>
    <definedName name="TDIF" localSheetId="45">#REF!</definedName>
    <definedName name="TDIF" localSheetId="44">#REF!</definedName>
    <definedName name="TDIF" localSheetId="39">#REF!</definedName>
    <definedName name="TDIF" localSheetId="36">#REF!</definedName>
    <definedName name="TDIF" localSheetId="49">#REF!</definedName>
    <definedName name="TDIF" localSheetId="46">#REF!</definedName>
    <definedName name="TDIF" localSheetId="35">#REF!</definedName>
    <definedName name="TDIF" localSheetId="37">#REF!</definedName>
    <definedName name="TDIF" localSheetId="42">#REF!</definedName>
    <definedName name="TDIF">TDIF!$B$1</definedName>
    <definedName name="TDIF_EQ" localSheetId="18">TDIF!$B$13:$I$45</definedName>
    <definedName name="TDIF_Foreign_Units" localSheetId="18">TDIF!$B$47:$H$57</definedName>
    <definedName name="TDIFNAV" localSheetId="18">TDIF!$B$72:$B$79</definedName>
    <definedName name="TDIVYF" localSheetId="48">#REF!</definedName>
    <definedName name="TDIVYF" localSheetId="43">#REF!</definedName>
    <definedName name="TDIVYF" localSheetId="47">#REF!</definedName>
    <definedName name="TDIVYF" localSheetId="38">#REF!</definedName>
    <definedName name="TDIVYF" localSheetId="40">#REF!</definedName>
    <definedName name="TDIVYF" localSheetId="41">#REF!</definedName>
    <definedName name="TDIVYF" localSheetId="45">#REF!</definedName>
    <definedName name="TDIVYF" localSheetId="44">#REF!</definedName>
    <definedName name="TDIVYF" localSheetId="39">#REF!</definedName>
    <definedName name="TDIVYF" localSheetId="36">#REF!</definedName>
    <definedName name="TDIVYF" localSheetId="49">#REF!</definedName>
    <definedName name="TDIVYF" localSheetId="46">#REF!</definedName>
    <definedName name="TDIVYF" localSheetId="35">#REF!</definedName>
    <definedName name="TDIVYF" localSheetId="37">#REF!</definedName>
    <definedName name="TDIVYF" localSheetId="42">#REF!</definedName>
    <definedName name="TDIVYF">TDIVYF!$B$1</definedName>
    <definedName name="TDIVYF_Debt_Related" localSheetId="8">TDIVYF!$B$78:$H$79</definedName>
    <definedName name="TDIVYF_EQ" localSheetId="8">TDIVYF!$B$13:$I$64</definedName>
    <definedName name="TDIVYF_EQ_FU_Related" localSheetId="8">TDIVYF!#REF!</definedName>
    <definedName name="TDIVYF_EQ_Related" localSheetId="8">TDIVYF!$B$35:$I$65</definedName>
    <definedName name="TDIVYF_GOV_SEC" localSheetId="8">TDIVYF!$B$72:$H$76</definedName>
    <definedName name="TDIVYFNAV" localSheetId="8">TDIVYF!$B$94:$B$101</definedName>
    <definedName name="TDYF" localSheetId="1">#REF!</definedName>
    <definedName name="TDYF" localSheetId="48">#REF!</definedName>
    <definedName name="TDYF" localSheetId="43">#REF!</definedName>
    <definedName name="TDYF" localSheetId="47">#REF!</definedName>
    <definedName name="TDYF" localSheetId="38">#REF!</definedName>
    <definedName name="TDYF" localSheetId="40">#REF!</definedName>
    <definedName name="TDYF" localSheetId="41">#REF!</definedName>
    <definedName name="TDYF" localSheetId="45">#REF!</definedName>
    <definedName name="TDYF" localSheetId="44">#REF!</definedName>
    <definedName name="TDYF" localSheetId="39">#REF!</definedName>
    <definedName name="TDYF" localSheetId="36">#REF!</definedName>
    <definedName name="TDYF" localSheetId="49">#REF!</definedName>
    <definedName name="TDYF" localSheetId="46">#REF!</definedName>
    <definedName name="TDYF" localSheetId="35">#REF!</definedName>
    <definedName name="TDYF" localSheetId="37">#REF!</definedName>
    <definedName name="TDYF" localSheetId="42">#REF!</definedName>
    <definedName name="TDYF">#REF!</definedName>
    <definedName name="TEGF" localSheetId="48">#REF!</definedName>
    <definedName name="TEGF" localSheetId="43">#REF!</definedName>
    <definedName name="TEGF" localSheetId="47">#REF!</definedName>
    <definedName name="TEGF" localSheetId="38">#REF!</definedName>
    <definedName name="TEGF" localSheetId="40">#REF!</definedName>
    <definedName name="TEGF" localSheetId="41">#REF!</definedName>
    <definedName name="TEGF" localSheetId="45">#REF!</definedName>
    <definedName name="TEGF" localSheetId="44">#REF!</definedName>
    <definedName name="TEGF" localSheetId="39">#REF!</definedName>
    <definedName name="TEGF" localSheetId="36">#REF!</definedName>
    <definedName name="TEGF" localSheetId="49">#REF!</definedName>
    <definedName name="TEGF" localSheetId="46">#REF!</definedName>
    <definedName name="TEGF" localSheetId="35">#REF!</definedName>
    <definedName name="TEGF" localSheetId="37">#REF!</definedName>
    <definedName name="TEGF" localSheetId="42">#REF!</definedName>
    <definedName name="TEGF">TEGF!$B$1</definedName>
    <definedName name="TEGF_Debt_Related" localSheetId="7">TEGF!$B$70:$H$90</definedName>
    <definedName name="TEGF_EQ" localSheetId="7">TEGF!$B$14:$I$50</definedName>
    <definedName name="TEGF_GOV_SEC" localSheetId="7">TEGF!$B$52:$H$68</definedName>
    <definedName name="TEGF_MM" localSheetId="7">TEGF!$B$92:$H$95</definedName>
    <definedName name="TEGFNAV" localSheetId="7">TEGF!$B$114:$B$125</definedName>
    <definedName name="TEMF" localSheetId="1">#REF!</definedName>
    <definedName name="TEMF" localSheetId="48">#REF!</definedName>
    <definedName name="TEMF" localSheetId="43">#REF!</definedName>
    <definedName name="TEMF" localSheetId="47">#REF!</definedName>
    <definedName name="TEMF" localSheetId="38">#REF!</definedName>
    <definedName name="TEMF" localSheetId="40">#REF!</definedName>
    <definedName name="TEMF" localSheetId="41">#REF!</definedName>
    <definedName name="TEMF" localSheetId="45">#REF!</definedName>
    <definedName name="TEMF" localSheetId="44">#REF!</definedName>
    <definedName name="TEMF" localSheetId="39">#REF!</definedName>
    <definedName name="TEMF" localSheetId="36">#REF!</definedName>
    <definedName name="TEMF" localSheetId="49">#REF!</definedName>
    <definedName name="TEMF" localSheetId="46">#REF!</definedName>
    <definedName name="TEMF" localSheetId="35">#REF!</definedName>
    <definedName name="TEMF" localSheetId="37">#REF!</definedName>
    <definedName name="TEMF" localSheetId="42">#REF!</definedName>
    <definedName name="TEMF">#REF!</definedName>
    <definedName name="TEOF" localSheetId="48">#REF!</definedName>
    <definedName name="TEOF" localSheetId="43">#REF!</definedName>
    <definedName name="TEOF" localSheetId="47">#REF!</definedName>
    <definedName name="TEOF" localSheetId="38">#REF!</definedName>
    <definedName name="TEOF" localSheetId="40">#REF!</definedName>
    <definedName name="TEOF" localSheetId="41">#REF!</definedName>
    <definedName name="TEOF" localSheetId="45">#REF!</definedName>
    <definedName name="TEOF" localSheetId="44">#REF!</definedName>
    <definedName name="TEOF" localSheetId="39">#REF!</definedName>
    <definedName name="TEOF" localSheetId="36">#REF!</definedName>
    <definedName name="TEOF" localSheetId="49">#REF!</definedName>
    <definedName name="TEOF" localSheetId="46">#REF!</definedName>
    <definedName name="TEOF" localSheetId="35">#REF!</definedName>
    <definedName name="TEOF" localSheetId="37">#REF!</definedName>
    <definedName name="TEOF" localSheetId="42">#REF!</definedName>
    <definedName name="TEOF">TEOF!$B$1</definedName>
    <definedName name="TEOF_EQ" localSheetId="10">TEOF!$B$13:$I$56</definedName>
    <definedName name="TEOFNAV" localSheetId="10">TEOF!$B$71:$B$78</definedName>
    <definedName name="TEQPEF" localSheetId="48">#REF!</definedName>
    <definedName name="TEQPEF" localSheetId="43">#REF!</definedName>
    <definedName name="TEQPEF" localSheetId="47">#REF!</definedName>
    <definedName name="TEQPEF" localSheetId="38">#REF!</definedName>
    <definedName name="TEQPEF" localSheetId="40">#REF!</definedName>
    <definedName name="TEQPEF" localSheetId="41">#REF!</definedName>
    <definedName name="TEQPEF" localSheetId="45">#REF!</definedName>
    <definedName name="TEQPEF" localSheetId="44">#REF!</definedName>
    <definedName name="TEQPEF" localSheetId="39">#REF!</definedName>
    <definedName name="TEQPEF" localSheetId="36">#REF!</definedName>
    <definedName name="TEQPEF" localSheetId="49">#REF!</definedName>
    <definedName name="TEQPEF" localSheetId="46">#REF!</definedName>
    <definedName name="TEQPEF" localSheetId="35">#REF!</definedName>
    <definedName name="TEQPEF" localSheetId="37">#REF!</definedName>
    <definedName name="TEQPEF" localSheetId="42">#REF!</definedName>
    <definedName name="TEQPEF">TEQPEF!$B$1</definedName>
    <definedName name="TEQPEF_EQ" localSheetId="13">TEQPEF!$B$13:$I$51</definedName>
    <definedName name="TEQPEFNAV" localSheetId="13">TEQPEF!$B$66:$B$77</definedName>
    <definedName name="TFEF" localSheetId="48">#REF!</definedName>
    <definedName name="TFEF" localSheetId="43">#REF!</definedName>
    <definedName name="TFEF" localSheetId="47">#REF!</definedName>
    <definedName name="TFEF" localSheetId="38">#REF!</definedName>
    <definedName name="TFEF" localSheetId="40">#REF!</definedName>
    <definedName name="TFEF" localSheetId="41">#REF!</definedName>
    <definedName name="TFEF" localSheetId="45">#REF!</definedName>
    <definedName name="TFEF" localSheetId="44">#REF!</definedName>
    <definedName name="TFEF" localSheetId="39">#REF!</definedName>
    <definedName name="TFEF" localSheetId="36">#REF!</definedName>
    <definedName name="TFEF" localSheetId="49">#REF!</definedName>
    <definedName name="TFEF" localSheetId="46">#REF!</definedName>
    <definedName name="TFEF" localSheetId="35">#REF!</definedName>
    <definedName name="TFEF" localSheetId="37">#REF!</definedName>
    <definedName name="TFEF" localSheetId="42">#REF!</definedName>
    <definedName name="TFEF">TFEF!$B$1</definedName>
    <definedName name="TFEF_EQ" localSheetId="15">TFEF!$B$13:$I$44</definedName>
    <definedName name="TFEFNAV" localSheetId="15">TFEF!$B$58:$B$65</definedName>
    <definedName name="TFF" localSheetId="38">TFF!$B$1</definedName>
    <definedName name="TFF">#REF!</definedName>
    <definedName name="TFF_Debt_Related" localSheetId="38">TFF!$B$48:$H$80</definedName>
    <definedName name="TFF_GOV_SEC" localSheetId="38">TFF!$B$22:$H$46</definedName>
    <definedName name="TFF_MM" localSheetId="38">TFF!$B$82:$H$99</definedName>
    <definedName name="TFFNAV" localSheetId="38">TFF!$B$113:$B$128</definedName>
    <definedName name="TFFSP1" localSheetId="1">#REF!</definedName>
    <definedName name="TFFSP1" localSheetId="48">#REF!</definedName>
    <definedName name="TFFSP1" localSheetId="43">#REF!</definedName>
    <definedName name="TFFSP1" localSheetId="47">#REF!</definedName>
    <definedName name="TFFSP1" localSheetId="38">#REF!</definedName>
    <definedName name="TFFSP1" localSheetId="40">#REF!</definedName>
    <definedName name="TFFSP1" localSheetId="41">#REF!</definedName>
    <definedName name="TFFSP1" localSheetId="45">#REF!</definedName>
    <definedName name="TFFSP1" localSheetId="44">#REF!</definedName>
    <definedName name="TFFSP1" localSheetId="39">#REF!</definedName>
    <definedName name="TFFSP1" localSheetId="36">#REF!</definedName>
    <definedName name="TFFSP1" localSheetId="49">#REF!</definedName>
    <definedName name="TFFSP1" localSheetId="46">#REF!</definedName>
    <definedName name="TFFSP1" localSheetId="35">#REF!</definedName>
    <definedName name="TFFSP1" localSheetId="37">#REF!</definedName>
    <definedName name="TFFSP1" localSheetId="42">#REF!</definedName>
    <definedName name="TFFSP1">#REF!</definedName>
    <definedName name="TFHA20" localSheetId="1">#REF!</definedName>
    <definedName name="TFHA20" localSheetId="48">#REF!</definedName>
    <definedName name="TFHA20" localSheetId="43">#REF!</definedName>
    <definedName name="TFHA20" localSheetId="47">#REF!</definedName>
    <definedName name="TFHA20" localSheetId="38">#REF!</definedName>
    <definedName name="TFHA20" localSheetId="40">#REF!</definedName>
    <definedName name="TFHA20" localSheetId="41">#REF!</definedName>
    <definedName name="TFHA20" localSheetId="45">#REF!</definedName>
    <definedName name="TFHA20" localSheetId="44">#REF!</definedName>
    <definedName name="TFHA20" localSheetId="39">#REF!</definedName>
    <definedName name="TFHA20" localSheetId="36">#REF!</definedName>
    <definedName name="TFHA20" localSheetId="49">#REF!</definedName>
    <definedName name="TFHA20" localSheetId="46">#REF!</definedName>
    <definedName name="TFHA20" localSheetId="35">#REF!</definedName>
    <definedName name="TFHA20" localSheetId="37">#REF!</definedName>
    <definedName name="TFHA20" localSheetId="42">#REF!</definedName>
    <definedName name="TFHA20">#REF!</definedName>
    <definedName name="TFHA32" localSheetId="1">#REF!</definedName>
    <definedName name="TFHA32">#REF!</definedName>
    <definedName name="TFHAP1" localSheetId="1">#REF!</definedName>
    <definedName name="TFHAP1">#REF!</definedName>
    <definedName name="TFHAP2" localSheetId="1">#REF!</definedName>
    <definedName name="TFHAP2">#REF!</definedName>
    <definedName name="TFHF" localSheetId="1">#REF!</definedName>
    <definedName name="TFHF">#REF!</definedName>
    <definedName name="TFIPA1" localSheetId="1">#REF!</definedName>
    <definedName name="TFIPA1">#REF!</definedName>
    <definedName name="TFIPA2" localSheetId="1">#REF!</definedName>
    <definedName name="TFIPA2">#REF!</definedName>
    <definedName name="TFIPA3" localSheetId="1">#REF!</definedName>
    <definedName name="TFIPA3">#REF!</definedName>
    <definedName name="TFIPB2" localSheetId="1">#REF!</definedName>
    <definedName name="TFIPB2">#REF!</definedName>
    <definedName name="TFIPB3" localSheetId="1">#REF!</definedName>
    <definedName name="TFIPB3">#REF!</definedName>
    <definedName name="TFIPC2" localSheetId="1">#REF!</definedName>
    <definedName name="TFIPC2">#REF!</definedName>
    <definedName name="TFIPC3" localSheetId="1">#REF!</definedName>
    <definedName name="TFIPC3">#REF!</definedName>
    <definedName name="TFM40B" localSheetId="1">#REF!</definedName>
    <definedName name="TFM40B">#REF!</definedName>
    <definedName name="TFM40C" localSheetId="1">#REF!</definedName>
    <definedName name="TFM40C">#REF!</definedName>
    <definedName name="TFM40F" localSheetId="1">#REF!</definedName>
    <definedName name="TFM40F">#REF!</definedName>
    <definedName name="TFM40H" localSheetId="1">#REF!</definedName>
    <definedName name="TFM40H">#REF!</definedName>
    <definedName name="TFM42A" localSheetId="1">#REF!</definedName>
    <definedName name="TFM42A">#REF!</definedName>
    <definedName name="TFM42B" localSheetId="1">#REF!</definedName>
    <definedName name="TFM42B">#REF!</definedName>
    <definedName name="TFM42C" localSheetId="1">#REF!</definedName>
    <definedName name="TFM42C">#REF!</definedName>
    <definedName name="TFM42D" localSheetId="1">#REF!</definedName>
    <definedName name="TFM42D">#REF!</definedName>
    <definedName name="TFM42E" localSheetId="1">#REF!</definedName>
    <definedName name="TFM42E">#REF!</definedName>
    <definedName name="TFM42F" localSheetId="1">#REF!</definedName>
    <definedName name="TFM42F">#REF!</definedName>
    <definedName name="TFM42G" localSheetId="1">#REF!</definedName>
    <definedName name="TFM42G">#REF!</definedName>
    <definedName name="TFM42H" localSheetId="1">#REF!</definedName>
    <definedName name="TFM42H">#REF!</definedName>
    <definedName name="TFM42I" localSheetId="1">#REF!</definedName>
    <definedName name="TFM42I">#REF!</definedName>
    <definedName name="TFM43A" localSheetId="1">#REF!</definedName>
    <definedName name="TFM43A">#REF!</definedName>
    <definedName name="TFM43B" localSheetId="1">#REF!</definedName>
    <definedName name="TFM43B">#REF!</definedName>
    <definedName name="TFM43C" localSheetId="1">#REF!</definedName>
    <definedName name="TFM43C">#REF!</definedName>
    <definedName name="TFM43D" localSheetId="1">#REF!</definedName>
    <definedName name="TFM43D">#REF!</definedName>
    <definedName name="TFM43E" localSheetId="1">#REF!</definedName>
    <definedName name="TFM43E">#REF!</definedName>
    <definedName name="TFM44A" localSheetId="1">#REF!</definedName>
    <definedName name="TFM44A">#REF!</definedName>
    <definedName name="TFM44B" localSheetId="1">#REF!</definedName>
    <definedName name="TFM44B">#REF!</definedName>
    <definedName name="TFM44C" localSheetId="1">#REF!</definedName>
    <definedName name="TFM44C">#REF!</definedName>
    <definedName name="TFM44D" localSheetId="1">#REF!</definedName>
    <definedName name="TFM44D">#REF!</definedName>
    <definedName name="TFM45A" localSheetId="1">#REF!</definedName>
    <definedName name="TFM45A">#REF!</definedName>
    <definedName name="TFM45B" localSheetId="1">#REF!</definedName>
    <definedName name="TFM45B">#REF!</definedName>
    <definedName name="TFM45C" localSheetId="1">#REF!</definedName>
    <definedName name="TFM45C">#REF!</definedName>
    <definedName name="TFM45D" localSheetId="1">#REF!</definedName>
    <definedName name="TFM45D">#REF!</definedName>
    <definedName name="TFM45E" localSheetId="1">#REF!</definedName>
    <definedName name="TFM45E">#REF!</definedName>
    <definedName name="TFM46A" localSheetId="1">#REF!</definedName>
    <definedName name="TFM46A">#REF!</definedName>
    <definedName name="TFM46B" localSheetId="1">#REF!</definedName>
    <definedName name="TFM46B">#REF!</definedName>
    <definedName name="TFM46C" localSheetId="1">#REF!</definedName>
    <definedName name="TFM46C">#REF!</definedName>
    <definedName name="TFM46D" localSheetId="1">#REF!</definedName>
    <definedName name="TFM46D">#REF!</definedName>
    <definedName name="TFM46E" localSheetId="1">#REF!</definedName>
    <definedName name="TFM46E">#REF!</definedName>
    <definedName name="TFM46F" localSheetId="1">#REF!</definedName>
    <definedName name="TFM46F">#REF!</definedName>
    <definedName name="TFM46G" localSheetId="1">#REF!</definedName>
    <definedName name="TFM46G">#REF!</definedName>
    <definedName name="TFM46H" localSheetId="1">#REF!</definedName>
    <definedName name="TFM46H">#REF!</definedName>
    <definedName name="TFM46I" localSheetId="1">#REF!</definedName>
    <definedName name="TFM46I">#REF!</definedName>
    <definedName name="TFM46J" localSheetId="1">#REF!</definedName>
    <definedName name="TFM46J">#REF!</definedName>
    <definedName name="TFM46K" localSheetId="1">#REF!</definedName>
    <definedName name="TFM46K">#REF!</definedName>
    <definedName name="TFM46L" localSheetId="1">#REF!</definedName>
    <definedName name="TFM46L">#REF!</definedName>
    <definedName name="TFM46M" localSheetId="1">#REF!</definedName>
    <definedName name="TFM46M">#REF!</definedName>
    <definedName name="TFM46N" localSheetId="1">#REF!</definedName>
    <definedName name="TFM46N">#REF!</definedName>
    <definedName name="TFM46O" localSheetId="1">#REF!</definedName>
    <definedName name="TFM46O">#REF!</definedName>
    <definedName name="TFM46P" localSheetId="1">#REF!</definedName>
    <definedName name="TFM46P">#REF!</definedName>
    <definedName name="TFM46Q" localSheetId="1">#REF!</definedName>
    <definedName name="TFM46Q">#REF!</definedName>
    <definedName name="TFM46R" localSheetId="1">#REF!</definedName>
    <definedName name="TFM46R">#REF!</definedName>
    <definedName name="TFM46S" localSheetId="1">#REF!</definedName>
    <definedName name="TFM46S">#REF!</definedName>
    <definedName name="TFM46T" localSheetId="1">#REF!</definedName>
    <definedName name="TFM46T">#REF!</definedName>
    <definedName name="TFM47A" localSheetId="1">#REF!</definedName>
    <definedName name="TFM47A">#REF!</definedName>
    <definedName name="TFM47B" localSheetId="1">#REF!</definedName>
    <definedName name="TFM47B">#REF!</definedName>
    <definedName name="TFM47C" localSheetId="1">#REF!</definedName>
    <definedName name="TFM47C">#REF!</definedName>
    <definedName name="TFM47D" localSheetId="1">#REF!</definedName>
    <definedName name="TFM47D">#REF!</definedName>
    <definedName name="TFM47E" localSheetId="1">#REF!</definedName>
    <definedName name="TFM47E">#REF!</definedName>
    <definedName name="TFM47F" localSheetId="1">#REF!</definedName>
    <definedName name="TFM47F">#REF!</definedName>
    <definedName name="TFM47G" localSheetId="1">#REF!</definedName>
    <definedName name="TFM47G">#REF!</definedName>
    <definedName name="TFM47H" localSheetId="1">#REF!</definedName>
    <definedName name="TFM47H">#REF!</definedName>
    <definedName name="TFM47I" localSheetId="1">#REF!</definedName>
    <definedName name="TFM47I">#REF!</definedName>
    <definedName name="TFM47J" localSheetId="1">#REF!</definedName>
    <definedName name="TFM47J">#REF!</definedName>
    <definedName name="TFM47K" localSheetId="1">#REF!</definedName>
    <definedName name="TFM47K">#REF!</definedName>
    <definedName name="TFM47L" localSheetId="1">#REF!</definedName>
    <definedName name="TFM47L">#REF!</definedName>
    <definedName name="TFM47M" localSheetId="1">#REF!</definedName>
    <definedName name="TFM47M">#REF!</definedName>
    <definedName name="TFM47N" localSheetId="1">#REF!</definedName>
    <definedName name="TFM47N">#REF!</definedName>
    <definedName name="TFM48A" localSheetId="1">#REF!</definedName>
    <definedName name="TFM48A">#REF!</definedName>
    <definedName name="TFM48B" localSheetId="1">#REF!</definedName>
    <definedName name="TFM48B">#REF!</definedName>
    <definedName name="TFM48C" localSheetId="1">#REF!</definedName>
    <definedName name="TFM48C">#REF!</definedName>
    <definedName name="TFM48D" localSheetId="1">#REF!</definedName>
    <definedName name="TFM48D">#REF!</definedName>
    <definedName name="TFM48E" localSheetId="1">#REF!</definedName>
    <definedName name="TFM48E">#REF!</definedName>
    <definedName name="TFM48F" localSheetId="1">#REF!</definedName>
    <definedName name="TFM48F">#REF!</definedName>
    <definedName name="TFM48G" localSheetId="1">#REF!</definedName>
    <definedName name="TFM48G">#REF!</definedName>
    <definedName name="TFM49A" localSheetId="1">#REF!</definedName>
    <definedName name="TFM49A">#REF!</definedName>
    <definedName name="TFM49B" localSheetId="1">#REF!</definedName>
    <definedName name="TFM49B">#REF!</definedName>
    <definedName name="TFM49C" localSheetId="1">#REF!</definedName>
    <definedName name="TFM49C">#REF!</definedName>
    <definedName name="TFM53A">#REF!</definedName>
    <definedName name="TFM53B">#REF!</definedName>
    <definedName name="TFM53C" localSheetId="1">#REF!</definedName>
    <definedName name="TFM53C">#REF!</definedName>
    <definedName name="TFM54A">#REF!</definedName>
    <definedName name="TFM54B" localSheetId="1">#REF!</definedName>
    <definedName name="TFM54B">#REF!</definedName>
    <definedName name="TFM54C" localSheetId="1">#REF!</definedName>
    <definedName name="TFM54C">#REF!</definedName>
    <definedName name="TFM55A">#REF!</definedName>
    <definedName name="TFM55B">#REF!</definedName>
    <definedName name="TFM55C" localSheetId="1">#REF!</definedName>
    <definedName name="TFM55C">#REF!</definedName>
    <definedName name="TFM55D">#REF!</definedName>
    <definedName name="TFM55E">#REF!</definedName>
    <definedName name="TFM55F">#REF!</definedName>
    <definedName name="TFM55G">#REF!</definedName>
    <definedName name="TFM55H" localSheetId="1">#REF!</definedName>
    <definedName name="TFM55H">#REF!</definedName>
    <definedName name="TFM55I">#REF!</definedName>
    <definedName name="TFM55J" localSheetId="1">#REF!</definedName>
    <definedName name="TFM55J">#REF!</definedName>
    <definedName name="TFM56A">#REF!</definedName>
    <definedName name="TFM56B">#REF!</definedName>
    <definedName name="TFM56C">#REF!</definedName>
    <definedName name="TFM56D">#REF!</definedName>
    <definedName name="TFM56E" localSheetId="1">#REF!</definedName>
    <definedName name="TFM56E">#REF!</definedName>
    <definedName name="TFM56F">#REF!</definedName>
    <definedName name="TFMP02" localSheetId="1">#REF!</definedName>
    <definedName name="TFMP02">#REF!</definedName>
    <definedName name="TFMP04" localSheetId="1">#REF!</definedName>
    <definedName name="TFMP04">#REF!</definedName>
    <definedName name="TFMP15" localSheetId="1">#REF!</definedName>
    <definedName name="TFMP15">#REF!</definedName>
    <definedName name="TFMP19" localSheetId="1">#REF!</definedName>
    <definedName name="TFMP19">#REF!</definedName>
    <definedName name="TFMP22" localSheetId="1">#REF!</definedName>
    <definedName name="TFMP22">#REF!</definedName>
    <definedName name="TFMP23" localSheetId="1">#REF!</definedName>
    <definedName name="TFMP23">#REF!</definedName>
    <definedName name="TFMP24" localSheetId="1">#REF!</definedName>
    <definedName name="TFMP24">#REF!</definedName>
    <definedName name="TFMP25" localSheetId="1">#REF!</definedName>
    <definedName name="TFMP25">#REF!</definedName>
    <definedName name="TFMP27" localSheetId="1">#REF!</definedName>
    <definedName name="TFMP27">#REF!</definedName>
    <definedName name="TFMP30" localSheetId="1">#REF!</definedName>
    <definedName name="TFMP30">#REF!</definedName>
    <definedName name="TFMP32" localSheetId="1">#REF!</definedName>
    <definedName name="TFMP32">#REF!</definedName>
    <definedName name="TFMP33" localSheetId="1">#REF!</definedName>
    <definedName name="TFMP33">#REF!</definedName>
    <definedName name="TFMP35" localSheetId="1">#REF!</definedName>
    <definedName name="TFMP35">#REF!</definedName>
    <definedName name="TFMP36" localSheetId="1">#REF!</definedName>
    <definedName name="TFMP36">#REF!</definedName>
    <definedName name="TFMP37" localSheetId="1">#REF!</definedName>
    <definedName name="TFMP37">#REF!</definedName>
    <definedName name="TFMP38" localSheetId="1">#REF!</definedName>
    <definedName name="TFMP38">#REF!</definedName>
    <definedName name="TFMP40" localSheetId="1">#REF!</definedName>
    <definedName name="TFMP40">#REF!</definedName>
    <definedName name="TFMP41" localSheetId="1">#REF!</definedName>
    <definedName name="TFMP41">#REF!</definedName>
    <definedName name="TFMP42" localSheetId="1">#REF!</definedName>
    <definedName name="TFMP42">#REF!</definedName>
    <definedName name="TFMP43" localSheetId="1">#REF!</definedName>
    <definedName name="TFMP43">#REF!</definedName>
    <definedName name="TFMP44" localSheetId="1">#REF!</definedName>
    <definedName name="TFMP44">#REF!</definedName>
    <definedName name="TFMP45" localSheetId="1">#REF!</definedName>
    <definedName name="TFMP45">#REF!</definedName>
    <definedName name="TFRF" localSheetId="40">TFRF!$B$1</definedName>
    <definedName name="TFRF">#REF!</definedName>
    <definedName name="TFRF_Debt_Related" localSheetId="40">TFRF!$B$29:$H$44</definedName>
    <definedName name="TFRF_GOV_SEC" localSheetId="40">TFRF!$B$22:$H$27</definedName>
    <definedName name="TFRF_MM" localSheetId="40">TFRF!$B$46:$H$47</definedName>
    <definedName name="TFRFNAV" localSheetId="40">TFRF!$B$60:$B$75</definedName>
    <definedName name="TFRLTF" localSheetId="1">#REF!</definedName>
    <definedName name="TFRLTF" localSheetId="48">#REF!</definedName>
    <definedName name="TFRLTF" localSheetId="43">#REF!</definedName>
    <definedName name="TFRLTF" localSheetId="47">#REF!</definedName>
    <definedName name="TFRLTF" localSheetId="38">#REF!</definedName>
    <definedName name="TFRLTF" localSheetId="40">#REF!</definedName>
    <definedName name="TFRLTF" localSheetId="41">#REF!</definedName>
    <definedName name="TFRLTF" localSheetId="45">#REF!</definedName>
    <definedName name="TFRLTF" localSheetId="44">#REF!</definedName>
    <definedName name="TFRLTF" localSheetId="39">#REF!</definedName>
    <definedName name="TFRLTF" localSheetId="36">#REF!</definedName>
    <definedName name="TFRLTF" localSheetId="49">#REF!</definedName>
    <definedName name="TFRLTF" localSheetId="46">#REF!</definedName>
    <definedName name="TFRLTF" localSheetId="35">#REF!</definedName>
    <definedName name="TFRLTF" localSheetId="37">#REF!</definedName>
    <definedName name="TFRLTF" localSheetId="42">#REF!</definedName>
    <definedName name="TFRLTF">#REF!</definedName>
    <definedName name="TFRSTF" localSheetId="41">TFRSTF!$B$1</definedName>
    <definedName name="TFRSTF">#REF!</definedName>
    <definedName name="TFRSTF_Debt_Related" localSheetId="41">TFRSTF!$B$32:$H$33</definedName>
    <definedName name="TFRSTF_GOV_SEC" localSheetId="41">TFRSTF!$B$22:$H$30</definedName>
    <definedName name="TFRSTF_MM" localSheetId="41">TFRSTF!$B$35:$H$85</definedName>
    <definedName name="TFRSTFNAV" localSheetId="41">TFRSTF!$B$98:$B$105</definedName>
    <definedName name="TFTF1" localSheetId="1">#REF!</definedName>
    <definedName name="TFTF1" localSheetId="48">#REF!</definedName>
    <definedName name="TFTF1" localSheetId="43">#REF!</definedName>
    <definedName name="TFTF1" localSheetId="47">#REF!</definedName>
    <definedName name="TFTF1" localSheetId="38">#REF!</definedName>
    <definedName name="TFTF1" localSheetId="40">#REF!</definedName>
    <definedName name="TFTF1" localSheetId="41">#REF!</definedName>
    <definedName name="TFTF1" localSheetId="45">#REF!</definedName>
    <definedName name="TFTF1" localSheetId="44">#REF!</definedName>
    <definedName name="TFTF1" localSheetId="39">#REF!</definedName>
    <definedName name="TFTF1" localSheetId="36">#REF!</definedName>
    <definedName name="TFTF1" localSheetId="49">#REF!</definedName>
    <definedName name="TFTF1" localSheetId="46">#REF!</definedName>
    <definedName name="TFTF1" localSheetId="35">#REF!</definedName>
    <definedName name="TFTF1" localSheetId="37">#REF!</definedName>
    <definedName name="TFTF1" localSheetId="42">#REF!</definedName>
    <definedName name="TFTF1">#REF!</definedName>
    <definedName name="TFTF2A" localSheetId="1">#REF!</definedName>
    <definedName name="TFTF2A">#REF!</definedName>
    <definedName name="TFTF2B" localSheetId="1">#REF!</definedName>
    <definedName name="TFTF2B">#REF!</definedName>
    <definedName name="TGEIFA" localSheetId="1">#REF!</definedName>
    <definedName name="TGEIFA">#REF!</definedName>
    <definedName name="TGEIFB" localSheetId="1">#REF!</definedName>
    <definedName name="TGEIFB">#REF!</definedName>
    <definedName name="TGMTF" localSheetId="1">#REF!</definedName>
    <definedName name="TGMTF">#REF!</definedName>
    <definedName name="TGSFR" localSheetId="45">TGSFR!$B$1</definedName>
    <definedName name="TGSFR">#REF!</definedName>
    <definedName name="TGSFR_GOV_SEC" localSheetId="45">TGSFR!$B$22:$H$41</definedName>
    <definedName name="TGSFR_MM" localSheetId="45">TGSFR!$B$43:$H$46</definedName>
    <definedName name="TGSFRNAV" localSheetId="45">TGSFR!$B$59:$B$70</definedName>
    <definedName name="TGSMF" localSheetId="1">#REF!</definedName>
    <definedName name="TGSMF" localSheetId="48">#REF!</definedName>
    <definedName name="TGSMF" localSheetId="43">#REF!</definedName>
    <definedName name="TGSMF" localSheetId="47">#REF!</definedName>
    <definedName name="TGSMF" localSheetId="38">#REF!</definedName>
    <definedName name="TGSMF" localSheetId="40">#REF!</definedName>
    <definedName name="TGSMF" localSheetId="41">#REF!</definedName>
    <definedName name="TGSMF" localSheetId="45">#REF!</definedName>
    <definedName name="TGSMF" localSheetId="44">#REF!</definedName>
    <definedName name="TGSMF" localSheetId="39">#REF!</definedName>
    <definedName name="TGSMF" localSheetId="36">#REF!</definedName>
    <definedName name="TGSMF" localSheetId="49">#REF!</definedName>
    <definedName name="TGSMF" localSheetId="46">#REF!</definedName>
    <definedName name="TGSMF" localSheetId="35">#REF!</definedName>
    <definedName name="TGSMF" localSheetId="37">#REF!</definedName>
    <definedName name="TGSMF" localSheetId="42">#REF!</definedName>
    <definedName name="TGSMF">#REF!</definedName>
    <definedName name="TICF" localSheetId="48">#REF!</definedName>
    <definedName name="TICF" localSheetId="43">#REF!</definedName>
    <definedName name="TICF" localSheetId="47">#REF!</definedName>
    <definedName name="TICF" localSheetId="38">#REF!</definedName>
    <definedName name="TICF" localSheetId="40">#REF!</definedName>
    <definedName name="TICF" localSheetId="41">#REF!</definedName>
    <definedName name="TICF" localSheetId="45">#REF!</definedName>
    <definedName name="TICF" localSheetId="44">#REF!</definedName>
    <definedName name="TICF" localSheetId="39">#REF!</definedName>
    <definedName name="TICF" localSheetId="36">#REF!</definedName>
    <definedName name="TICF" localSheetId="49">#REF!</definedName>
    <definedName name="TICF" localSheetId="46">#REF!</definedName>
    <definedName name="TICF" localSheetId="35">#REF!</definedName>
    <definedName name="TICF" localSheetId="37">#REF!</definedName>
    <definedName name="TICF" localSheetId="42">#REF!</definedName>
    <definedName name="TICF">TICF!$B$1</definedName>
    <definedName name="TICF_Debt_Related" localSheetId="19">TICF!$B$52:$H$56</definedName>
    <definedName name="TICF_EQ" localSheetId="19">TICF!$B$13:$I$49</definedName>
    <definedName name="TICF_EQ_Related" localSheetId="19">TICF!$B$50:$I$50</definedName>
    <definedName name="TICFNAV" localSheetId="19">TICF!$B$70:$B$77</definedName>
    <definedName name="TIFA" localSheetId="44">TIFA!$B$1</definedName>
    <definedName name="TIFA">#REF!</definedName>
    <definedName name="TIFA_Debt_Related" localSheetId="44">TIFA!$B$31:$H$37</definedName>
    <definedName name="TIFA_Debt_Related_UNLISTED" localSheetId="44">TIFA!$B$39:$H$40</definedName>
    <definedName name="TIFA_GOV_SEC" localSheetId="44">TIFA!$B$22:$H$29</definedName>
    <definedName name="TIFANAV" localSheetId="44">TIFA!$B$53:$B$64</definedName>
    <definedName name="TIFNA" localSheetId="48">#REF!</definedName>
    <definedName name="TIFNA" localSheetId="43">#REF!</definedName>
    <definedName name="TIFNA" localSheetId="47">#REF!</definedName>
    <definedName name="TIFNA" localSheetId="38">#REF!</definedName>
    <definedName name="TIFNA" localSheetId="40">#REF!</definedName>
    <definedName name="TIFNA" localSheetId="41">#REF!</definedName>
    <definedName name="TIFNA" localSheetId="45">#REF!</definedName>
    <definedName name="TIFNA" localSheetId="44">#REF!</definedName>
    <definedName name="TIFNA" localSheetId="39">#REF!</definedName>
    <definedName name="TIFNA" localSheetId="36">#REF!</definedName>
    <definedName name="TIFNA" localSheetId="49">#REF!</definedName>
    <definedName name="TIFNA" localSheetId="46">#REF!</definedName>
    <definedName name="TIFNA" localSheetId="35">#REF!</definedName>
    <definedName name="TIFNA" localSheetId="37">#REF!</definedName>
    <definedName name="TIFNA" localSheetId="42">#REF!</definedName>
    <definedName name="TIFNA">TIFNA!$B$1</definedName>
    <definedName name="TIFNA_Debt_Related" localSheetId="24">TIFNA!$B$69:$H$73</definedName>
    <definedName name="TIFNA_EQ" localSheetId="24">TIFNA!$B$14:$I$67</definedName>
    <definedName name="TIFNANAV" localSheetId="24">TIFNA!$B$87:$B$90</definedName>
    <definedName name="TIFSA" localSheetId="48">#REF!</definedName>
    <definedName name="TIFSA" localSheetId="43">#REF!</definedName>
    <definedName name="TIFSA" localSheetId="47">#REF!</definedName>
    <definedName name="TIFSA" localSheetId="38">#REF!</definedName>
    <definedName name="TIFSA" localSheetId="40">#REF!</definedName>
    <definedName name="TIFSA" localSheetId="41">#REF!</definedName>
    <definedName name="TIFSA" localSheetId="45">#REF!</definedName>
    <definedName name="TIFSA" localSheetId="44">#REF!</definedName>
    <definedName name="TIFSA" localSheetId="39">#REF!</definedName>
    <definedName name="TIFSA" localSheetId="36">#REF!</definedName>
    <definedName name="TIFSA" localSheetId="49">#REF!</definedName>
    <definedName name="TIFSA" localSheetId="46">#REF!</definedName>
    <definedName name="TIFSA" localSheetId="35">#REF!</definedName>
    <definedName name="TIFSA" localSheetId="37">#REF!</definedName>
    <definedName name="TIFSA" localSheetId="42">#REF!</definedName>
    <definedName name="TIFSA">TIFSA!$B$1</definedName>
    <definedName name="TIFSA_EQ" localSheetId="23">TIFSA!$B$14:$I$46</definedName>
    <definedName name="TIFSANAV" localSheetId="23">TIFSA!$B$60:$B$63</definedName>
    <definedName name="TIGIF" localSheetId="1">#REF!</definedName>
    <definedName name="TIGIF" localSheetId="48">#REF!</definedName>
    <definedName name="TIGIF" localSheetId="43">#REF!</definedName>
    <definedName name="TIGIF" localSheetId="47">#REF!</definedName>
    <definedName name="TIGIF" localSheetId="38">#REF!</definedName>
    <definedName name="TIGIF" localSheetId="40">#REF!</definedName>
    <definedName name="TIGIF" localSheetId="41">#REF!</definedName>
    <definedName name="TIGIF" localSheetId="45">#REF!</definedName>
    <definedName name="TIGIF" localSheetId="44">#REF!</definedName>
    <definedName name="TIGIF" localSheetId="39">#REF!</definedName>
    <definedName name="TIGIF" localSheetId="36">#REF!</definedName>
    <definedName name="TIGIF" localSheetId="49">#REF!</definedName>
    <definedName name="TIGIF" localSheetId="46">#REF!</definedName>
    <definedName name="TIGIF" localSheetId="35">#REF!</definedName>
    <definedName name="TIGIF" localSheetId="37">#REF!</definedName>
    <definedName name="TIGIF" localSheetId="42">#REF!</definedName>
    <definedName name="TIGIF">#REF!</definedName>
    <definedName name="TINR" localSheetId="48">#REF!</definedName>
    <definedName name="TINR" localSheetId="43">#REF!</definedName>
    <definedName name="TINR" localSheetId="47">#REF!</definedName>
    <definedName name="TINR" localSheetId="38">#REF!</definedName>
    <definedName name="TINR" localSheetId="40">#REF!</definedName>
    <definedName name="TINR" localSheetId="41">#REF!</definedName>
    <definedName name="TINR" localSheetId="45">#REF!</definedName>
    <definedName name="TINR" localSheetId="44">#REF!</definedName>
    <definedName name="TINR" localSheetId="39">#REF!</definedName>
    <definedName name="TINR" localSheetId="36">#REF!</definedName>
    <definedName name="TINR" localSheetId="49">#REF!</definedName>
    <definedName name="TINR" localSheetId="46">#REF!</definedName>
    <definedName name="TINR" localSheetId="35">#REF!</definedName>
    <definedName name="TINR" localSheetId="37">#REF!</definedName>
    <definedName name="TINR" localSheetId="42">#REF!</definedName>
    <definedName name="TINR">TINR!$B$1</definedName>
    <definedName name="TINR_EQ" localSheetId="11">TINR!$B$13:$I$74</definedName>
    <definedName name="TINRNAV" localSheetId="11">TINR!$B$88:$B$95</definedName>
    <definedName name="TIPF" localSheetId="39">TIPF!$B$1</definedName>
    <definedName name="TIPF">#REF!</definedName>
    <definedName name="TIPF_Debt_Related" localSheetId="39">TIPF!$B$29:$H$46</definedName>
    <definedName name="TIPF_Debt_Related_UNLISTED" localSheetId="39">TIPF!$B$48:$H$49</definedName>
    <definedName name="TIPF_GOV_SEC" localSheetId="39">TIPF!$B$22:$H$27</definedName>
    <definedName name="TIPFNAV" localSheetId="39">TIPF!$B$62:$B$69</definedName>
    <definedName name="TIPFSP1" localSheetId="1">#REF!</definedName>
    <definedName name="TIPFSP1" localSheetId="48">#REF!</definedName>
    <definedName name="TIPFSP1" localSheetId="43">#REF!</definedName>
    <definedName name="TIPFSP1" localSheetId="47">#REF!</definedName>
    <definedName name="TIPFSP1" localSheetId="38">#REF!</definedName>
    <definedName name="TIPFSP1" localSheetId="40">#REF!</definedName>
    <definedName name="TIPFSP1" localSheetId="41">#REF!</definedName>
    <definedName name="TIPFSP1" localSheetId="45">#REF!</definedName>
    <definedName name="TIPFSP1" localSheetId="44">#REF!</definedName>
    <definedName name="TIPFSP1" localSheetId="39">#REF!</definedName>
    <definedName name="TIPFSP1" localSheetId="36">#REF!</definedName>
    <definedName name="TIPFSP1" localSheetId="49">#REF!</definedName>
    <definedName name="TIPFSP1" localSheetId="46">#REF!</definedName>
    <definedName name="TIPFSP1" localSheetId="35">#REF!</definedName>
    <definedName name="TIPFSP1" localSheetId="37">#REF!</definedName>
    <definedName name="TIPFSP1" localSheetId="42">#REF!</definedName>
    <definedName name="TIPFSP1">#REF!</definedName>
    <definedName name="TIPHF" localSheetId="48">#REF!</definedName>
    <definedName name="TIPHF" localSheetId="43">#REF!</definedName>
    <definedName name="TIPHF" localSheetId="47">#REF!</definedName>
    <definedName name="TIPHF" localSheetId="38">#REF!</definedName>
    <definedName name="TIPHF" localSheetId="40">#REF!</definedName>
    <definedName name="TIPHF" localSheetId="41">#REF!</definedName>
    <definedName name="TIPHF" localSheetId="45">#REF!</definedName>
    <definedName name="TIPHF" localSheetId="44">#REF!</definedName>
    <definedName name="TIPHF" localSheetId="39">#REF!</definedName>
    <definedName name="TIPHF" localSheetId="36">#REF!</definedName>
    <definedName name="TIPHF" localSheetId="49">#REF!</definedName>
    <definedName name="TIPHF" localSheetId="46">#REF!</definedName>
    <definedName name="TIPHF" localSheetId="35">#REF!</definedName>
    <definedName name="TIPHF" localSheetId="37">#REF!</definedName>
    <definedName name="TIPHF" localSheetId="42">#REF!</definedName>
    <definedName name="TIPHF">TIPHF!$B$1</definedName>
    <definedName name="TIPHF_EQ" localSheetId="20">TIPHF!$B$13:$I$41</definedName>
    <definedName name="TIPHFNAV" localSheetId="20">TIPHF!$B$55:$B$62</definedName>
    <definedName name="TISF" localSheetId="48">#REF!</definedName>
    <definedName name="TISF" localSheetId="43">#REF!</definedName>
    <definedName name="TISF" localSheetId="47">#REF!</definedName>
    <definedName name="TISF" localSheetId="38">#REF!</definedName>
    <definedName name="TISF" localSheetId="40">#REF!</definedName>
    <definedName name="TISF" localSheetId="41">#REF!</definedName>
    <definedName name="TISF" localSheetId="45">#REF!</definedName>
    <definedName name="TISF" localSheetId="44">#REF!</definedName>
    <definedName name="TISF" localSheetId="39">#REF!</definedName>
    <definedName name="TISF" localSheetId="36">#REF!</definedName>
    <definedName name="TISF" localSheetId="49">#REF!</definedName>
    <definedName name="TISF" localSheetId="46">#REF!</definedName>
    <definedName name="TISF" localSheetId="35">#REF!</definedName>
    <definedName name="TISF" localSheetId="37">#REF!</definedName>
    <definedName name="TISF" localSheetId="42">#REF!</definedName>
    <definedName name="TISF">TISF!$B$1</definedName>
    <definedName name="TISF_EQ" localSheetId="22">TISF!$B$13:$I$56</definedName>
    <definedName name="TISFNAV" localSheetId="22">TISF!$B$75:$B$82</definedName>
    <definedName name="TITSF" localSheetId="1">#REF!</definedName>
    <definedName name="TITSF" localSheetId="48">#REF!</definedName>
    <definedName name="TITSF" localSheetId="43">#REF!</definedName>
    <definedName name="TITSF" localSheetId="47">#REF!</definedName>
    <definedName name="TITSF" localSheetId="38">#REF!</definedName>
    <definedName name="TITSF" localSheetId="40">#REF!</definedName>
    <definedName name="TITSF" localSheetId="41">#REF!</definedName>
    <definedName name="TITSF" localSheetId="45">#REF!</definedName>
    <definedName name="TITSF" localSheetId="44">#REF!</definedName>
    <definedName name="TITSF" localSheetId="39">#REF!</definedName>
    <definedName name="TITSF" localSheetId="36">#REF!</definedName>
    <definedName name="TITSF" localSheetId="49">#REF!</definedName>
    <definedName name="TITSF" localSheetId="46">#REF!</definedName>
    <definedName name="TITSF" localSheetId="35">#REF!</definedName>
    <definedName name="TITSF" localSheetId="37">#REF!</definedName>
    <definedName name="TITSF" localSheetId="42">#REF!</definedName>
    <definedName name="TITSF">#REF!</definedName>
    <definedName name="TLF" localSheetId="36">TLF!$B$1</definedName>
    <definedName name="TLF">#REF!</definedName>
    <definedName name="TLF_GOV_SEC" localSheetId="36">TLF!$B$23:$H$54</definedName>
    <definedName name="TLF_MM" localSheetId="36">TLF!$B$56:$H$112</definedName>
    <definedName name="TLFNAV" localSheetId="36">TLF!$B$126:$B$133</definedName>
    <definedName name="TLMF" localSheetId="1">#REF!</definedName>
    <definedName name="TLMF" localSheetId="48">#REF!</definedName>
    <definedName name="TLMF" localSheetId="43">#REF!</definedName>
    <definedName name="TLMF" localSheetId="47">#REF!</definedName>
    <definedName name="TLMF" localSheetId="38">#REF!</definedName>
    <definedName name="TLMF" localSheetId="40">#REF!</definedName>
    <definedName name="TLMF" localSheetId="41">#REF!</definedName>
    <definedName name="TLMF" localSheetId="45">#REF!</definedName>
    <definedName name="TLMF" localSheetId="44">#REF!</definedName>
    <definedName name="TLMF" localSheetId="39">#REF!</definedName>
    <definedName name="TLMF" localSheetId="36">#REF!</definedName>
    <definedName name="TLMF" localSheetId="49">#REF!</definedName>
    <definedName name="TLMF" localSheetId="46">#REF!</definedName>
    <definedName name="TLMF" localSheetId="35">#REF!</definedName>
    <definedName name="TLMF" localSheetId="37">#REF!</definedName>
    <definedName name="TLMF" localSheetId="42">#REF!</definedName>
    <definedName name="TLMF">#REF!</definedName>
    <definedName name="TMAOF" localSheetId="48">#REF!</definedName>
    <definedName name="TMAOF" localSheetId="43">#REF!</definedName>
    <definedName name="TMAOF" localSheetId="47">#REF!</definedName>
    <definedName name="TMAOF" localSheetId="38">#REF!</definedName>
    <definedName name="TMAOF" localSheetId="40">#REF!</definedName>
    <definedName name="TMAOF" localSheetId="41">#REF!</definedName>
    <definedName name="TMAOF" localSheetId="45">#REF!</definedName>
    <definedName name="TMAOF" localSheetId="44">#REF!</definedName>
    <definedName name="TMAOF" localSheetId="39">#REF!</definedName>
    <definedName name="TMAOF" localSheetId="36">#REF!</definedName>
    <definedName name="TMAOF" localSheetId="49">#REF!</definedName>
    <definedName name="TMAOF" localSheetId="46">#REF!</definedName>
    <definedName name="TMAOF" localSheetId="35">#REF!</definedName>
    <definedName name="TMAOF" localSheetId="37">#REF!</definedName>
    <definedName name="TMAOF" localSheetId="42">#REF!</definedName>
    <definedName name="TMAOF">TMAOF!$B$1</definedName>
    <definedName name="TMAOF_Debt_Related" localSheetId="6">TMAOF!$B$130:$H$134</definedName>
    <definedName name="TMAOF_EQ" localSheetId="6">TMAOF!$B$13:$I$78</definedName>
    <definedName name="TMAOF_EQ_Related" localSheetId="6">TMAOF!$B$79:$I$93</definedName>
    <definedName name="TMAOF_GOV_SEC" localSheetId="6">TMAOF!$B$120:$H$128</definedName>
    <definedName name="TMAOF_MM" localSheetId="6">TMAOF!$B$136:$H$138</definedName>
    <definedName name="TMAOFNAV" localSheetId="6">TMAOF!$B$153:$B$160</definedName>
    <definedName name="TMCAPF" localSheetId="48">#REF!</definedName>
    <definedName name="TMCAPF" localSheetId="43">#REF!</definedName>
    <definedName name="TMCAPF" localSheetId="47">#REF!</definedName>
    <definedName name="TMCAPF" localSheetId="38">#REF!</definedName>
    <definedName name="TMCAPF" localSheetId="40">#REF!</definedName>
    <definedName name="TMCAPF" localSheetId="41">#REF!</definedName>
    <definedName name="TMCAPF" localSheetId="45">#REF!</definedName>
    <definedName name="TMCAPF" localSheetId="44">#REF!</definedName>
    <definedName name="TMCAPF" localSheetId="39">#REF!</definedName>
    <definedName name="TMCAPF" localSheetId="36">#REF!</definedName>
    <definedName name="TMCAPF" localSheetId="49">#REF!</definedName>
    <definedName name="TMCAPF" localSheetId="46">#REF!</definedName>
    <definedName name="TMCAPF" localSheetId="35">#REF!</definedName>
    <definedName name="TMCAPF" localSheetId="37">#REF!</definedName>
    <definedName name="TMCAPF" localSheetId="42">#REF!</definedName>
    <definedName name="TMCAPF">TMCAPF!$B$1</definedName>
    <definedName name="TMCAPF_EQ" localSheetId="14">TMCAPF!$B$13:$I$62</definedName>
    <definedName name="TMCAPFNAV" localSheetId="14">TMCAPF!$B$76:$B$83</definedName>
    <definedName name="TMIF" localSheetId="48">#REF!</definedName>
    <definedName name="TMIF" localSheetId="43">#REF!</definedName>
    <definedName name="TMIF" localSheetId="47">#REF!</definedName>
    <definedName name="TMIF" localSheetId="38">#REF!</definedName>
    <definedName name="TMIF" localSheetId="40">#REF!</definedName>
    <definedName name="TMIF" localSheetId="41">#REF!</definedName>
    <definedName name="TMIF" localSheetId="45">#REF!</definedName>
    <definedName name="TMIF" localSheetId="44">#REF!</definedName>
    <definedName name="TMIF" localSheetId="39">#REF!</definedName>
    <definedName name="TMIF" localSheetId="36">#REF!</definedName>
    <definedName name="TMIF" localSheetId="49">#REF!</definedName>
    <definedName name="TMIF" localSheetId="46">#REF!</definedName>
    <definedName name="TMIF" localSheetId="35">#REF!</definedName>
    <definedName name="TMIF" localSheetId="37">#REF!</definedName>
    <definedName name="TMIF" localSheetId="42">#REF!</definedName>
    <definedName name="TMIF">TMIF!$B$1</definedName>
    <definedName name="TMIF_Debt_Related" localSheetId="5">TMIF!$B$94:$H$96</definedName>
    <definedName name="TMIF_EQ" localSheetId="5">TMIF!$B$13:$I$55</definedName>
    <definedName name="TMIF_EQ_Related" localSheetId="5">TMIF!$B$56:$I$69</definedName>
    <definedName name="TMIF_GOV_SEC" localSheetId="5">TMIF!$B$83:$H$92</definedName>
    <definedName name="TMIFNAV" localSheetId="5">TMIF!$B$114:$B$125</definedName>
    <definedName name="TMPF" localSheetId="1">#REF!</definedName>
    <definedName name="TMPF" localSheetId="48">#REF!</definedName>
    <definedName name="TMPF" localSheetId="43">#REF!</definedName>
    <definedName name="TMPF" localSheetId="47">#REF!</definedName>
    <definedName name="TMPF" localSheetId="38">#REF!</definedName>
    <definedName name="TMPF" localSheetId="40">#REF!</definedName>
    <definedName name="TMPF" localSheetId="41">#REF!</definedName>
    <definedName name="TMPF" localSheetId="45">#REF!</definedName>
    <definedName name="TMPF" localSheetId="44">#REF!</definedName>
    <definedName name="TMPF" localSheetId="39">#REF!</definedName>
    <definedName name="TMPF" localSheetId="36">#REF!</definedName>
    <definedName name="TMPF" localSheetId="49">#REF!</definedName>
    <definedName name="TMPF" localSheetId="46">#REF!</definedName>
    <definedName name="TMPF" localSheetId="35">#REF!</definedName>
    <definedName name="TMPF" localSheetId="37">#REF!</definedName>
    <definedName name="TMPF" localSheetId="42">#REF!</definedName>
    <definedName name="TMPF">#REF!</definedName>
    <definedName name="TNETF" localSheetId="48">#REF!</definedName>
    <definedName name="TNETF" localSheetId="43">#REF!</definedName>
    <definedName name="TNETF" localSheetId="47">#REF!</definedName>
    <definedName name="TNETF" localSheetId="38">#REF!</definedName>
    <definedName name="TNETF" localSheetId="40">#REF!</definedName>
    <definedName name="TNETF" localSheetId="41">#REF!</definedName>
    <definedName name="TNETF" localSheetId="45">#REF!</definedName>
    <definedName name="TNETF" localSheetId="44">#REF!</definedName>
    <definedName name="TNETF" localSheetId="39">#REF!</definedName>
    <definedName name="TNETF" localSheetId="36">#REF!</definedName>
    <definedName name="TNETF" localSheetId="49">#REF!</definedName>
    <definedName name="TNETF" localSheetId="46">#REF!</definedName>
    <definedName name="TNETF" localSheetId="35">#REF!</definedName>
    <definedName name="TNETF" localSheetId="37">#REF!</definedName>
    <definedName name="TNETF" localSheetId="42">#REF!</definedName>
    <definedName name="TNETF">TNETF!$B$1</definedName>
    <definedName name="TNETF_Debt_Related" localSheetId="26">TNETF!$B$68:$H$72</definedName>
    <definedName name="TNETF_EQ" localSheetId="26">TNETF!$B$13:$I$66</definedName>
    <definedName name="TNETFNAV" localSheetId="26">TNETF!$B$86:$B$87</definedName>
    <definedName name="TNIDETF">TNIDETF!$B$1</definedName>
    <definedName name="TNIDETF_EQ" localSheetId="27">TNIDETF!$B$13:$I$45</definedName>
    <definedName name="TNIDETFNAV" localSheetId="27">TNIDETF!$B$59</definedName>
    <definedName name="TNIDFOF" localSheetId="48">#REF!</definedName>
    <definedName name="TNIDFOF" localSheetId="43">#REF!</definedName>
    <definedName name="TNIDFOF" localSheetId="47">#REF!</definedName>
    <definedName name="TNIDFOF" localSheetId="38">#REF!</definedName>
    <definedName name="TNIDFOF" localSheetId="40">#REF!</definedName>
    <definedName name="TNIDFOF" localSheetId="41">#REF!</definedName>
    <definedName name="TNIDFOF" localSheetId="45">#REF!</definedName>
    <definedName name="TNIDFOF" localSheetId="44">#REF!</definedName>
    <definedName name="TNIDFOF" localSheetId="39">#REF!</definedName>
    <definedName name="TNIDFOF" localSheetId="36">#REF!</definedName>
    <definedName name="TNIDFOF" localSheetId="49">#REF!</definedName>
    <definedName name="TNIDFOF" localSheetId="46">#REF!</definedName>
    <definedName name="TNIDFOF" localSheetId="35">#REF!</definedName>
    <definedName name="TNIDFOF" localSheetId="37">#REF!</definedName>
    <definedName name="TNIDFOF" localSheetId="42">#REF!</definedName>
    <definedName name="TNIDFOF">TNIDFOF!$B$1</definedName>
    <definedName name="TNIDFOF_Mutual_F_Units" localSheetId="28">TNIDFOF!$B$14:$H$15</definedName>
    <definedName name="TNIDFOFNAV" localSheetId="28">TNIDFOF!$B$29:$B$32</definedName>
    <definedName name="TNPBETF" localSheetId="48">#REF!</definedName>
    <definedName name="TNPBETF" localSheetId="43">#REF!</definedName>
    <definedName name="TNPBETF" localSheetId="47">#REF!</definedName>
    <definedName name="TNPBETF" localSheetId="38">#REF!</definedName>
    <definedName name="TNPBETF" localSheetId="40">#REF!</definedName>
    <definedName name="TNPBETF" localSheetId="41">#REF!</definedName>
    <definedName name="TNPBETF" localSheetId="45">#REF!</definedName>
    <definedName name="TNPBETF" localSheetId="44">#REF!</definedName>
    <definedName name="TNPBETF" localSheetId="39">#REF!</definedName>
    <definedName name="TNPBETF" localSheetId="36">#REF!</definedName>
    <definedName name="TNPBETF" localSheetId="49">#REF!</definedName>
    <definedName name="TNPBETF" localSheetId="46">#REF!</definedName>
    <definedName name="TNPBETF" localSheetId="35">#REF!</definedName>
    <definedName name="TNPBETF" localSheetId="37">#REF!</definedName>
    <definedName name="TNPBETF" localSheetId="42">#REF!</definedName>
    <definedName name="TNPBETF">TNPBETF!$B$1</definedName>
    <definedName name="TNPBETF_EQ" localSheetId="25">TNPBETF!$B$13:$I$26</definedName>
    <definedName name="TNPBETFNAV" localSheetId="25">TNPBETF!$B$40:$B$41</definedName>
    <definedName name="TNSIFDEC27" localSheetId="49">TNSIFDEC27!$B$1</definedName>
    <definedName name="TNSIFDEC27">#REF!</definedName>
    <definedName name="TNSIFDEC27_Debt_Related" localSheetId="49">TNSIFDEC27!$B$34:$H$37</definedName>
    <definedName name="TNSIFDEC27_GOV_SEC" localSheetId="49">TNSIFDEC27!$B$22:$H$32</definedName>
    <definedName name="TNSIFDEC27NAV" localSheetId="49">TNSIFDEC27!$B$50:$B$53</definedName>
    <definedName name="TOF" localSheetId="46">TOF!$B$1</definedName>
    <definedName name="TOF">#REF!</definedName>
    <definedName name="TOFNAV" localSheetId="46">TOF!$B$35:$B$42</definedName>
    <definedName name="TOIIS" localSheetId="1">#REF!</definedName>
    <definedName name="TOIIS" localSheetId="48">#REF!</definedName>
    <definedName name="TOIIS" localSheetId="43">#REF!</definedName>
    <definedName name="TOIIS" localSheetId="47">#REF!</definedName>
    <definedName name="TOIIS" localSheetId="38">#REF!</definedName>
    <definedName name="TOIIS" localSheetId="40">#REF!</definedName>
    <definedName name="TOIIS" localSheetId="41">#REF!</definedName>
    <definedName name="TOIIS" localSheetId="45">#REF!</definedName>
    <definedName name="TOIIS" localSheetId="44">#REF!</definedName>
    <definedName name="TOIIS" localSheetId="39">#REF!</definedName>
    <definedName name="TOIIS" localSheetId="36">#REF!</definedName>
    <definedName name="TOIIS" localSheetId="49">#REF!</definedName>
    <definedName name="TOIIS" localSheetId="46">#REF!</definedName>
    <definedName name="TOIIS" localSheetId="35">#REF!</definedName>
    <definedName name="TOIIS" localSheetId="37">#REF!</definedName>
    <definedName name="TOIIS" localSheetId="42">#REF!</definedName>
    <definedName name="TOIIS">#REF!</definedName>
    <definedName name="TOIOS" localSheetId="1">#REF!</definedName>
    <definedName name="TOIOS">#REF!</definedName>
    <definedName name="TOISS" localSheetId="1">#REF!</definedName>
    <definedName name="TOISS">#REF!</definedName>
    <definedName name="TQNTF" localSheetId="48">#REF!</definedName>
    <definedName name="TQNTF" localSheetId="43">#REF!</definedName>
    <definedName name="TQNTF" localSheetId="47">#REF!</definedName>
    <definedName name="TQNTF" localSheetId="38">#REF!</definedName>
    <definedName name="TQNTF" localSheetId="40">#REF!</definedName>
    <definedName name="TQNTF" localSheetId="41">#REF!</definedName>
    <definedName name="TQNTF" localSheetId="45">#REF!</definedName>
    <definedName name="TQNTF" localSheetId="44">#REF!</definedName>
    <definedName name="TQNTF" localSheetId="39">#REF!</definedName>
    <definedName name="TQNTF" localSheetId="36">#REF!</definedName>
    <definedName name="TQNTF" localSheetId="49">#REF!</definedName>
    <definedName name="TQNTF" localSheetId="46">#REF!</definedName>
    <definedName name="TQNTF" localSheetId="35">#REF!</definedName>
    <definedName name="TQNTF" localSheetId="37">#REF!</definedName>
    <definedName name="TQNTF" localSheetId="42">#REF!</definedName>
    <definedName name="TQNTF">TQNTF!$B$1</definedName>
    <definedName name="TQNTF_Debt_Related" localSheetId="32">TQNTF!$B$47:$H$51</definedName>
    <definedName name="TQNTF_EQ" localSheetId="32">TQNTF!$B$13:$I$45</definedName>
    <definedName name="TQNTFNAV" localSheetId="32">TQNTF!$B$65:$B$72</definedName>
    <definedName name="TREF" localSheetId="48">#REF!</definedName>
    <definedName name="TREF" localSheetId="43">#REF!</definedName>
    <definedName name="TREF" localSheetId="47">#REF!</definedName>
    <definedName name="TREF" localSheetId="38">#REF!</definedName>
    <definedName name="TREF" localSheetId="40">#REF!</definedName>
    <definedName name="TREF" localSheetId="41">#REF!</definedName>
    <definedName name="TREF" localSheetId="45">#REF!</definedName>
    <definedName name="TREF" localSheetId="44">#REF!</definedName>
    <definedName name="TREF" localSheetId="39">#REF!</definedName>
    <definedName name="TREF" localSheetId="36">#REF!</definedName>
    <definedName name="TREF" localSheetId="49">#REF!</definedName>
    <definedName name="TREF" localSheetId="46">#REF!</definedName>
    <definedName name="TREF" localSheetId="35">#REF!</definedName>
    <definedName name="TREF" localSheetId="37">#REF!</definedName>
    <definedName name="TREF" localSheetId="42">#REF!</definedName>
    <definedName name="TREF">TREF!$B$1</definedName>
    <definedName name="TREF_EQ" localSheetId="21">TREF!$B$13:$I$50</definedName>
    <definedName name="TREFNAV" localSheetId="21">TREF!$B$64:$B$71</definedName>
    <definedName name="TRSFC" localSheetId="48">TRSFC!$B$1</definedName>
    <definedName name="TRSFC" localSheetId="43">TRSFC!$B$1</definedName>
    <definedName name="TRSFC" localSheetId="47">TRSFC!$B$1</definedName>
    <definedName name="TRSFC" localSheetId="38">TRSFC!$B$1</definedName>
    <definedName name="TRSFC" localSheetId="40">TRSFC!$B$1</definedName>
    <definedName name="TRSFC" localSheetId="41">TRSFC!$B$1</definedName>
    <definedName name="TRSFC" localSheetId="45">TRSFC!$B$1</definedName>
    <definedName name="TRSFC" localSheetId="44">TRSFC!$B$1</definedName>
    <definedName name="TRSFC" localSheetId="39">TRSFC!$B$1</definedName>
    <definedName name="TRSFC" localSheetId="36">TRSFC!$B$1</definedName>
    <definedName name="TRSFC" localSheetId="49">TRSFC!$B$1</definedName>
    <definedName name="TRSFC" localSheetId="46">TRSFC!$B$1</definedName>
    <definedName name="TRSFC" localSheetId="35">TRSFC!$B$1</definedName>
    <definedName name="TRSFC" localSheetId="37">TRSFC!$B$1</definedName>
    <definedName name="TRSFC" localSheetId="42">TRSFC!$B$1</definedName>
    <definedName name="TRSFC">#REF!</definedName>
    <definedName name="TRSFC_Debt_Related" localSheetId="35">TRSFC!$B$71:$H$77</definedName>
    <definedName name="TRSFC_EQ" localSheetId="35">TRSFC!$B$11:$I$58</definedName>
    <definedName name="TRSFC_GOV_SEC" localSheetId="35">TRSFC!$B$60:$H$69</definedName>
    <definedName name="TRSFC_MM" localSheetId="35">TRSFC!$B$79:$H$81</definedName>
    <definedName name="TRSFCNAV" localSheetId="35">TRSFC!$B$94:$B$97</definedName>
    <definedName name="TRSFM" localSheetId="48">#REF!</definedName>
    <definedName name="TRSFM" localSheetId="43">#REF!</definedName>
    <definedName name="TRSFM" localSheetId="47">#REF!</definedName>
    <definedName name="TRSFM" localSheetId="38">#REF!</definedName>
    <definedName name="TRSFM" localSheetId="40">#REF!</definedName>
    <definedName name="TRSFM" localSheetId="41">#REF!</definedName>
    <definedName name="TRSFM" localSheetId="45">#REF!</definedName>
    <definedName name="TRSFM" localSheetId="44">#REF!</definedName>
    <definedName name="TRSFM" localSheetId="39">#REF!</definedName>
    <definedName name="TRSFM" localSheetId="36">#REF!</definedName>
    <definedName name="TRSFM" localSheetId="49">#REF!</definedName>
    <definedName name="TRSFM" localSheetId="46">#REF!</definedName>
    <definedName name="TRSFM" localSheetId="35">#REF!</definedName>
    <definedName name="TRSFM" localSheetId="37">#REF!</definedName>
    <definedName name="TRSFM" localSheetId="42">#REF!</definedName>
    <definedName name="TRSFM">TRSFM!$B$1</definedName>
    <definedName name="TRSFM_Debt_Related" localSheetId="34">TRSFM!$B$71:$H$83</definedName>
    <definedName name="TRSFM_Debt_Related_UNLISTED" localSheetId="34">TRSFM!$B$85:$H$86</definedName>
    <definedName name="TRSFM_EQ" localSheetId="34">TRSFM!$B$12:$I$60</definedName>
    <definedName name="TRSFM_GOV_SEC" localSheetId="34">TRSFM!$B$62:$H$69</definedName>
    <definedName name="TRSFM_MM" localSheetId="34">TRSFM!$B$88:$H$90</definedName>
    <definedName name="TRSFMNAV" localSheetId="34">TRSFM!$B$105:$B$108</definedName>
    <definedName name="TRSFP" localSheetId="48">#REF!</definedName>
    <definedName name="TRSFP" localSheetId="43">#REF!</definedName>
    <definedName name="TRSFP" localSheetId="47">#REF!</definedName>
    <definedName name="TRSFP" localSheetId="38">#REF!</definedName>
    <definedName name="TRSFP" localSheetId="40">#REF!</definedName>
    <definedName name="TRSFP" localSheetId="41">#REF!</definedName>
    <definedName name="TRSFP" localSheetId="45">#REF!</definedName>
    <definedName name="TRSFP" localSheetId="44">#REF!</definedName>
    <definedName name="TRSFP" localSheetId="39">#REF!</definedName>
    <definedName name="TRSFP" localSheetId="36">#REF!</definedName>
    <definedName name="TRSFP" localSheetId="49">#REF!</definedName>
    <definedName name="TRSFP" localSheetId="46">#REF!</definedName>
    <definedName name="TRSFP" localSheetId="35">#REF!</definedName>
    <definedName name="TRSFP" localSheetId="37">#REF!</definedName>
    <definedName name="TRSFP" localSheetId="42">#REF!</definedName>
    <definedName name="TRSFP">TRSFP!$B$1</definedName>
    <definedName name="TRSFP_EQ" localSheetId="33">TRSFP!$B$12:$I$61</definedName>
    <definedName name="TRSFPNAV" localSheetId="33">TRSFP!$B$75:$B$78</definedName>
    <definedName name="TSCAPF" localSheetId="48">#REF!</definedName>
    <definedName name="TSCAPF" localSheetId="43">#REF!</definedName>
    <definedName name="TSCAPF" localSheetId="47">#REF!</definedName>
    <definedName name="TSCAPF" localSheetId="38">#REF!</definedName>
    <definedName name="TSCAPF" localSheetId="40">#REF!</definedName>
    <definedName name="TSCAPF" localSheetId="41">#REF!</definedName>
    <definedName name="TSCAPF" localSheetId="45">#REF!</definedName>
    <definedName name="TSCAPF" localSheetId="44">#REF!</definedName>
    <definedName name="TSCAPF" localSheetId="39">#REF!</definedName>
    <definedName name="TSCAPF" localSheetId="36">#REF!</definedName>
    <definedName name="TSCAPF" localSheetId="49">#REF!</definedName>
    <definedName name="TSCAPF" localSheetId="46">#REF!</definedName>
    <definedName name="TSCAPF" localSheetId="35">#REF!</definedName>
    <definedName name="TSCAPF" localSheetId="37">#REF!</definedName>
    <definedName name="TSCAPF" localSheetId="42">#REF!</definedName>
    <definedName name="TSCAPF">TSCAPF!$B$1</definedName>
    <definedName name="TSCAPF_EQ" localSheetId="12">TSCAPF!$B$13:$I$57</definedName>
    <definedName name="TSCAPF_EQ_FU_Related" localSheetId="12">TSCAPF!#REF!</definedName>
    <definedName name="TSCAPFNAV" localSheetId="12">TSCAPF!$B$77:$B$84</definedName>
    <definedName name="TSIPF3" localSheetId="1">#REF!</definedName>
    <definedName name="TSIPF3" localSheetId="48">#REF!</definedName>
    <definedName name="TSIPF3" localSheetId="43">#REF!</definedName>
    <definedName name="TSIPF3" localSheetId="47">#REF!</definedName>
    <definedName name="TSIPF3" localSheetId="38">#REF!</definedName>
    <definedName name="TSIPF3" localSheetId="40">#REF!</definedName>
    <definedName name="TSIPF3" localSheetId="41">#REF!</definedName>
    <definedName name="TSIPF3" localSheetId="45">#REF!</definedName>
    <definedName name="TSIPF3" localSheetId="44">#REF!</definedName>
    <definedName name="TSIPF3" localSheetId="39">#REF!</definedName>
    <definedName name="TSIPF3" localSheetId="36">#REF!</definedName>
    <definedName name="TSIPF3" localSheetId="49">#REF!</definedName>
    <definedName name="TSIPF3" localSheetId="46">#REF!</definedName>
    <definedName name="TSIPF3" localSheetId="35">#REF!</definedName>
    <definedName name="TSIPF3" localSheetId="37">#REF!</definedName>
    <definedName name="TSIPF3" localSheetId="42">#REF!</definedName>
    <definedName name="TSIPF3">#REF!</definedName>
    <definedName name="TSTBF" localSheetId="37">TSTBF!$B$1</definedName>
    <definedName name="TSTBF">#REF!</definedName>
    <definedName name="TSTBF_Debt_Related" localSheetId="37">TSTBF!$B$43:$H$83</definedName>
    <definedName name="TSTBF_Debt_Related_UNLISTED" localSheetId="37">TSTBF!$B$85:$H$87</definedName>
    <definedName name="TSTBF_GOV_SEC" localSheetId="37">TSTBF!$B$23:$H$41</definedName>
    <definedName name="TSTBF_MM" localSheetId="37">TSTBF!$B$89:$H$96</definedName>
    <definedName name="TSTBFNAV" localSheetId="37">TSTBF!$B$110:$B$121</definedName>
    <definedName name="TTAF1" localSheetId="1">#REF!</definedName>
    <definedName name="TTAF1" localSheetId="48">#REF!</definedName>
    <definedName name="TTAF1" localSheetId="43">#REF!</definedName>
    <definedName name="TTAF1" localSheetId="47">#REF!</definedName>
    <definedName name="TTAF1" localSheetId="38">#REF!</definedName>
    <definedName name="TTAF1" localSheetId="40">#REF!</definedName>
    <definedName name="TTAF1" localSheetId="41">#REF!</definedName>
    <definedName name="TTAF1" localSheetId="45">#REF!</definedName>
    <definedName name="TTAF1" localSheetId="44">#REF!</definedName>
    <definedName name="TTAF1" localSheetId="39">#REF!</definedName>
    <definedName name="TTAF1" localSheetId="36">#REF!</definedName>
    <definedName name="TTAF1" localSheetId="49">#REF!</definedName>
    <definedName name="TTAF1" localSheetId="46">#REF!</definedName>
    <definedName name="TTAF1" localSheetId="35">#REF!</definedName>
    <definedName name="TTAF1" localSheetId="37">#REF!</definedName>
    <definedName name="TTAF1" localSheetId="42">#REF!</definedName>
    <definedName name="TTAF1">#REF!</definedName>
    <definedName name="TTMF" localSheetId="1">#REF!</definedName>
    <definedName name="TTMF">#REF!</definedName>
    <definedName name="TTMFSP1">#REF!</definedName>
    <definedName name="TTOFE" localSheetId="48">#REF!</definedName>
    <definedName name="TTOFE" localSheetId="43">#REF!</definedName>
    <definedName name="TTOFE" localSheetId="47">#REF!</definedName>
    <definedName name="TTOFE" localSheetId="38">#REF!</definedName>
    <definedName name="TTOFE" localSheetId="40">#REF!</definedName>
    <definedName name="TTOFE" localSheetId="41">#REF!</definedName>
    <definedName name="TTOFE" localSheetId="45">#REF!</definedName>
    <definedName name="TTOFE" localSheetId="44">#REF!</definedName>
    <definedName name="TTOFE" localSheetId="39">#REF!</definedName>
    <definedName name="TTOFE" localSheetId="36">#REF!</definedName>
    <definedName name="TTOFE" localSheetId="49">#REF!</definedName>
    <definedName name="TTOFE" localSheetId="46">#REF!</definedName>
    <definedName name="TTOFE" localSheetId="35">#REF!</definedName>
    <definedName name="TTOFE" localSheetId="37">#REF!</definedName>
    <definedName name="TTOFE" localSheetId="42">#REF!</definedName>
    <definedName name="TTOFE">TTOFE!$B$1</definedName>
    <definedName name="TTOFE_EQ" localSheetId="9">TTOFE!$B$13:$I$66</definedName>
    <definedName name="TTOFENAV" localSheetId="9">TTOFE!$B$85:$B$92</definedName>
    <definedName name="TTSF96" localSheetId="48">#REF!</definedName>
    <definedName name="TTSF96" localSheetId="43">#REF!</definedName>
    <definedName name="TTSF96" localSheetId="47">#REF!</definedName>
    <definedName name="TTSF96" localSheetId="38">#REF!</definedName>
    <definedName name="TTSF96" localSheetId="40">#REF!</definedName>
    <definedName name="TTSF96" localSheetId="41">#REF!</definedName>
    <definedName name="TTSF96" localSheetId="45">#REF!</definedName>
    <definedName name="TTSF96" localSheetId="44">#REF!</definedName>
    <definedName name="TTSF96" localSheetId="39">#REF!</definedName>
    <definedName name="TTSF96" localSheetId="36">#REF!</definedName>
    <definedName name="TTSF96" localSheetId="49">#REF!</definedName>
    <definedName name="TTSF96" localSheetId="46">#REF!</definedName>
    <definedName name="TTSF96" localSheetId="35">#REF!</definedName>
    <definedName name="TTSF96" localSheetId="37">#REF!</definedName>
    <definedName name="TTSF96" localSheetId="42">#REF!</definedName>
    <definedName name="TTSF96">TTSF96!$B$1</definedName>
    <definedName name="TTSF96_EQ" localSheetId="16">TTSF96!$B$13:$I$69</definedName>
    <definedName name="TTSF96NAV" localSheetId="16">TTSF96!$B$84:$B$91</definedName>
    <definedName name="TUDG3S" localSheetId="1">#REF!</definedName>
    <definedName name="TUDG3S" localSheetId="48">#REF!</definedName>
    <definedName name="TUDG3S" localSheetId="43">#REF!</definedName>
    <definedName name="TUDG3S" localSheetId="47">#REF!</definedName>
    <definedName name="TUDG3S" localSheetId="38">#REF!</definedName>
    <definedName name="TUDG3S" localSheetId="40">#REF!</definedName>
    <definedName name="TUDG3S" localSheetId="41">#REF!</definedName>
    <definedName name="TUDG3S" localSheetId="45">#REF!</definedName>
    <definedName name="TUDG3S" localSheetId="44">#REF!</definedName>
    <definedName name="TUDG3S" localSheetId="39">#REF!</definedName>
    <definedName name="TUDG3S" localSheetId="36">#REF!</definedName>
    <definedName name="TUDG3S" localSheetId="49">#REF!</definedName>
    <definedName name="TUDG3S" localSheetId="46">#REF!</definedName>
    <definedName name="TUDG3S" localSheetId="35">#REF!</definedName>
    <definedName name="TUDG3S" localSheetId="37">#REF!</definedName>
    <definedName name="TUDG3S" localSheetId="42">#REF!</definedName>
    <definedName name="TUDG3S">#REF!</definedName>
    <definedName name="TUDS" localSheetId="1">#REF!</definedName>
    <definedName name="TUDS" localSheetId="48">#REF!</definedName>
    <definedName name="TUDS" localSheetId="43">#REF!</definedName>
    <definedName name="TUDS" localSheetId="47">#REF!</definedName>
    <definedName name="TUDS" localSheetId="38">#REF!</definedName>
    <definedName name="TUDS" localSheetId="40">#REF!</definedName>
    <definedName name="TUDS" localSheetId="41">#REF!</definedName>
    <definedName name="TUDS" localSheetId="45">#REF!</definedName>
    <definedName name="TUDS" localSheetId="44">#REF!</definedName>
    <definedName name="TUDS" localSheetId="39">#REF!</definedName>
    <definedName name="TUDS" localSheetId="36">#REF!</definedName>
    <definedName name="TUDS" localSheetId="49">#REF!</definedName>
    <definedName name="TUDS" localSheetId="46">#REF!</definedName>
    <definedName name="TUDS" localSheetId="35">#REF!</definedName>
    <definedName name="TUDS" localSheetId="37">#REF!</definedName>
    <definedName name="TUDS" localSheetId="42">#REF!</definedName>
    <definedName name="TUDS">#REF!</definedName>
    <definedName name="TURG3S" localSheetId="1">#REF!</definedName>
    <definedName name="TURG3S" localSheetId="48">#REF!</definedName>
    <definedName name="TURG3S" localSheetId="43">#REF!</definedName>
    <definedName name="TURG3S" localSheetId="47">#REF!</definedName>
    <definedName name="TURG3S" localSheetId="38">#REF!</definedName>
    <definedName name="TURG3S" localSheetId="40">#REF!</definedName>
    <definedName name="TURG3S" localSheetId="41">#REF!</definedName>
    <definedName name="TURG3S" localSheetId="45">#REF!</definedName>
    <definedName name="TURG3S" localSheetId="44">#REF!</definedName>
    <definedName name="TURG3S" localSheetId="39">#REF!</definedName>
    <definedName name="TURG3S" localSheetId="36">#REF!</definedName>
    <definedName name="TURG3S" localSheetId="49">#REF!</definedName>
    <definedName name="TURG3S" localSheetId="46">#REF!</definedName>
    <definedName name="TURG3S" localSheetId="35">#REF!</definedName>
    <definedName name="TURG3S" localSheetId="37">#REF!</definedName>
    <definedName name="TURG3S" localSheetId="42">#REF!</definedName>
    <definedName name="TURG3S">#REF!</definedName>
    <definedName name="TURS" localSheetId="1">#REF!</definedName>
    <definedName name="TURS">#REF!</definedName>
    <definedName name="TUSTF" localSheetId="42">TUSTF!$B$1</definedName>
    <definedName name="TUSTF">#REF!</definedName>
    <definedName name="TUSTF_Debt_Related" localSheetId="42">TUSTF!$B$29:$H$40</definedName>
    <definedName name="TUSTF_GOV_SEC" localSheetId="42">TUSTF!$B$22:$H$27</definedName>
    <definedName name="TUSTF_MM" localSheetId="42">TUSTF!$B$42:$H$67</definedName>
    <definedName name="TUSTFNAV" localSheetId="42">TUSTF!$B$80:$B$91</definedName>
    <definedName name="TVFS1" localSheetId="48">#REF!</definedName>
    <definedName name="TVFS1" localSheetId="43">#REF!</definedName>
    <definedName name="TVFS1" localSheetId="47">#REF!</definedName>
    <definedName name="TVFS1" localSheetId="38">#REF!</definedName>
    <definedName name="TVFS1" localSheetId="40">#REF!</definedName>
    <definedName name="TVFS1" localSheetId="41">#REF!</definedName>
    <definedName name="TVFS1" localSheetId="45">#REF!</definedName>
    <definedName name="TVFS1" localSheetId="44">#REF!</definedName>
    <definedName name="TVFS1" localSheetId="39">#REF!</definedName>
    <definedName name="TVFS1" localSheetId="36">#REF!</definedName>
    <definedName name="TVFS1" localSheetId="49">#REF!</definedName>
    <definedName name="TVFS1" localSheetId="46">#REF!</definedName>
    <definedName name="TVFS1" localSheetId="35">#REF!</definedName>
    <definedName name="TVFS1" localSheetId="37">#REF!</definedName>
    <definedName name="TVFS1" localSheetId="42">#REF!</definedName>
    <definedName name="TVFS1">#REF!</definedName>
    <definedName name="TVFS2" localSheetId="48">#REF!</definedName>
    <definedName name="TVFS2" localSheetId="43">#REF!</definedName>
    <definedName name="TVFS2" localSheetId="47">#REF!</definedName>
    <definedName name="TVFS2" localSheetId="38">#REF!</definedName>
    <definedName name="TVFS2" localSheetId="40">#REF!</definedName>
    <definedName name="TVFS2" localSheetId="41">#REF!</definedName>
    <definedName name="TVFS2" localSheetId="45">#REF!</definedName>
    <definedName name="TVFS2" localSheetId="44">#REF!</definedName>
    <definedName name="TVFS2" localSheetId="39">#REF!</definedName>
    <definedName name="TVFS2" localSheetId="36">#REF!</definedName>
    <definedName name="TVFS2" localSheetId="49">#REF!</definedName>
    <definedName name="TVFS2" localSheetId="46">#REF!</definedName>
    <definedName name="TVFS2" localSheetId="35">#REF!</definedName>
    <definedName name="TVFS2" localSheetId="37">#REF!</definedName>
    <definedName name="TVFS2" localSheetId="42">#REF!</definedName>
    <definedName name="TVFS2">#REF!</definedName>
    <definedName name="TYCF" localSheetId="48">#REF!</definedName>
    <definedName name="TYCF" localSheetId="43">#REF!</definedName>
    <definedName name="TYCF" localSheetId="47">#REF!</definedName>
    <definedName name="TYCF" localSheetId="38">#REF!</definedName>
    <definedName name="TYCF" localSheetId="40">#REF!</definedName>
    <definedName name="TYCF" localSheetId="41">#REF!</definedName>
    <definedName name="TYCF" localSheetId="45">#REF!</definedName>
    <definedName name="TYCF" localSheetId="44">#REF!</definedName>
    <definedName name="TYCF" localSheetId="39">#REF!</definedName>
    <definedName name="TYCF" localSheetId="36">#REF!</definedName>
    <definedName name="TYCF" localSheetId="49">#REF!</definedName>
    <definedName name="TYCF" localSheetId="46">#REF!</definedName>
    <definedName name="TYCF" localSheetId="35">#REF!</definedName>
    <definedName name="TYCF" localSheetId="37">#REF!</definedName>
    <definedName name="TYCF" localSheetId="42">#REF!</definedName>
    <definedName name="TYCF">TYCF!$B$1</definedName>
    <definedName name="TYCF_EQ" localSheetId="30">TYCF!$B$12:$I$62</definedName>
    <definedName name="TYCFNAV" localSheetId="30">TYCF!$B$76:$B$79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5" i="53" l="1"/>
  <c r="A6" i="53" s="1"/>
  <c r="A7" i="53" s="1"/>
  <c r="A8" i="53" s="1"/>
  <c r="A9" i="53" s="1"/>
  <c r="A10" i="53" s="1"/>
  <c r="A11" i="53" s="1"/>
  <c r="A12" i="53" s="1"/>
  <c r="A13" i="53" s="1"/>
  <c r="A14" i="53" s="1"/>
  <c r="A15" i="53" s="1"/>
  <c r="A16" i="53" s="1"/>
  <c r="A17" i="53" s="1"/>
  <c r="A18" i="53" s="1"/>
  <c r="A19" i="53" s="1"/>
  <c r="A20" i="53" s="1"/>
  <c r="A21" i="53" s="1"/>
  <c r="A22" i="53" s="1"/>
  <c r="A23" i="53" s="1"/>
  <c r="A24" i="53" s="1"/>
  <c r="A25" i="53" s="1"/>
  <c r="A26" i="53" s="1"/>
  <c r="A27" i="53" s="1"/>
  <c r="A28" i="53" s="1"/>
  <c r="A29" i="53" s="1"/>
  <c r="A30" i="53" s="1"/>
  <c r="A31" i="53" s="1"/>
  <c r="A32" i="53" s="1"/>
  <c r="A33" i="53" s="1"/>
  <c r="A34" i="53" s="1"/>
  <c r="A35" i="53" s="1"/>
  <c r="A36" i="53" s="1"/>
  <c r="A37" i="53" s="1"/>
  <c r="A38" i="53" s="1"/>
  <c r="A39" i="53" s="1"/>
  <c r="A40" i="53" s="1"/>
  <c r="A41" i="53" s="1"/>
  <c r="A42" i="53" s="1"/>
  <c r="A43" i="53" s="1"/>
  <c r="A44" i="53" s="1"/>
  <c r="A45" i="53" s="1"/>
  <c r="A46" i="53" s="1"/>
  <c r="A47" i="53" s="1"/>
  <c r="A48" i="53" s="1"/>
  <c r="A49" i="53" s="1"/>
  <c r="A50" i="53" s="1"/>
  <c r="C114" i="20"/>
  <c r="C116" i="20" s="1"/>
  <c r="C109" i="20"/>
  <c r="C146" i="25"/>
  <c r="C144" i="25"/>
  <c r="C140" i="25"/>
  <c r="C171" i="6"/>
  <c r="C173" i="6" s="1"/>
  <c r="C167" i="6"/>
  <c r="C139" i="5"/>
  <c r="C141" i="5" s="1"/>
  <c r="C135" i="5"/>
  <c r="C114" i="25"/>
  <c r="C108" i="25"/>
  <c r="C141" i="6"/>
  <c r="C135" i="6"/>
  <c r="C109" i="5"/>
  <c r="C103" i="5"/>
  <c r="D85" i="5"/>
  <c r="E85" i="5" s="1"/>
  <c r="F85" i="5" s="1"/>
  <c r="C143" i="6" l="1"/>
  <c r="C116" i="25"/>
  <c r="C111" i="5"/>
  <c r="C400" i="13"/>
  <c r="C377" i="13"/>
  <c r="C402" i="13" l="1"/>
  <c r="C275" i="13"/>
  <c r="C256" i="13"/>
  <c r="C249" i="27" l="1"/>
  <c r="C226" i="27" l="1"/>
  <c r="C251" i="27" s="1"/>
  <c r="C493" i="33" l="1"/>
  <c r="C488" i="33"/>
  <c r="C495" i="33" l="1"/>
  <c r="C459" i="33"/>
  <c r="C411" i="33"/>
  <c r="C461" i="33" l="1"/>
  <c r="C1458" i="34" l="1"/>
  <c r="C1226" i="34"/>
  <c r="C1461" i="34" l="1"/>
  <c r="C90" i="20"/>
  <c r="C141" i="23"/>
  <c r="C113" i="29"/>
  <c r="C139" i="27"/>
  <c r="C228" i="33"/>
  <c r="C381" i="34"/>
  <c r="C277" i="13" l="1"/>
  <c r="C177" i="13"/>
  <c r="H129" i="13"/>
  <c r="G129" i="13"/>
  <c r="H94" i="13"/>
  <c r="G94" i="13"/>
  <c r="H119" i="13"/>
  <c r="G119" i="13"/>
  <c r="H38" i="50" l="1"/>
  <c r="G38" i="50"/>
  <c r="H33" i="50"/>
  <c r="G33" i="50"/>
  <c r="H65" i="49"/>
  <c r="G65" i="49"/>
  <c r="H50" i="49"/>
  <c r="G50" i="49"/>
  <c r="H35" i="48"/>
  <c r="G35" i="48"/>
  <c r="H28" i="48"/>
  <c r="G28" i="48"/>
  <c r="H47" i="46"/>
  <c r="G47" i="46"/>
  <c r="H42" i="46"/>
  <c r="G42" i="46"/>
  <c r="H41" i="45"/>
  <c r="G41" i="45"/>
  <c r="H38" i="45"/>
  <c r="G38" i="45"/>
  <c r="H30" i="45"/>
  <c r="G30" i="45"/>
  <c r="H41" i="44"/>
  <c r="G41" i="44"/>
  <c r="H30" i="44"/>
  <c r="G30" i="44"/>
  <c r="H68" i="43"/>
  <c r="G68" i="43"/>
  <c r="H41" i="43"/>
  <c r="G41" i="43"/>
  <c r="H28" i="43"/>
  <c r="G28" i="43"/>
  <c r="H86" i="42"/>
  <c r="G86" i="42"/>
  <c r="H34" i="42"/>
  <c r="G34" i="42"/>
  <c r="H31" i="42"/>
  <c r="G31" i="42"/>
  <c r="H48" i="41"/>
  <c r="G48" i="41"/>
  <c r="H45" i="41"/>
  <c r="G45" i="41"/>
  <c r="H28" i="41"/>
  <c r="H50" i="41" s="1"/>
  <c r="H51" i="41" s="1"/>
  <c r="G28" i="41"/>
  <c r="G50" i="41" s="1"/>
  <c r="G51" i="41" s="1"/>
  <c r="H50" i="40"/>
  <c r="G50" i="40"/>
  <c r="H47" i="40"/>
  <c r="G47" i="40"/>
  <c r="H28" i="40"/>
  <c r="G28" i="40"/>
  <c r="H100" i="39"/>
  <c r="G100" i="39"/>
  <c r="H81" i="39"/>
  <c r="G81" i="39"/>
  <c r="H47" i="39"/>
  <c r="H103" i="39" s="1"/>
  <c r="H104" i="39" s="1"/>
  <c r="G47" i="39"/>
  <c r="G103" i="39" s="1"/>
  <c r="G104" i="39" s="1"/>
  <c r="H97" i="38"/>
  <c r="G97" i="38"/>
  <c r="H88" i="38"/>
  <c r="G88" i="38"/>
  <c r="H84" i="38"/>
  <c r="G84" i="38"/>
  <c r="H42" i="38"/>
  <c r="H100" i="38" s="1"/>
  <c r="H101" i="38" s="1"/>
  <c r="G42" i="38"/>
  <c r="G100" i="38" s="1"/>
  <c r="G101" i="38" s="1"/>
  <c r="H113" i="37"/>
  <c r="G113" i="37"/>
  <c r="H55" i="37"/>
  <c r="G55" i="37"/>
  <c r="G59" i="36" l="1"/>
  <c r="H59" i="36"/>
  <c r="G70" i="36"/>
  <c r="H70" i="36"/>
  <c r="G78" i="36"/>
  <c r="H78" i="36"/>
  <c r="G82" i="36"/>
  <c r="H82" i="36"/>
  <c r="H70" i="27" l="1"/>
  <c r="G70" i="27"/>
  <c r="H82" i="27" l="1"/>
  <c r="G82" i="27"/>
  <c r="H100" i="27" l="1"/>
  <c r="G100" i="27"/>
  <c r="H75" i="27"/>
  <c r="G75" i="27"/>
  <c r="H76" i="27" l="1"/>
  <c r="G76" i="27"/>
  <c r="H66" i="29" l="1"/>
  <c r="G66" i="29"/>
  <c r="H70" i="29"/>
  <c r="G70" i="29"/>
  <c r="C67" i="10"/>
  <c r="C66" i="10"/>
  <c r="G71" i="29" l="1"/>
  <c r="H71" i="29"/>
  <c r="H119" i="33"/>
  <c r="H192" i="33"/>
  <c r="G192" i="33"/>
  <c r="G119" i="33"/>
  <c r="H123" i="33"/>
  <c r="G123" i="33"/>
  <c r="H124" i="33" l="1"/>
  <c r="G124" i="33"/>
  <c r="G304" i="34"/>
  <c r="H304" i="34"/>
  <c r="H342" i="34"/>
  <c r="G342" i="34"/>
  <c r="H69" i="23" l="1"/>
  <c r="G69" i="23"/>
  <c r="H73" i="31"/>
  <c r="G73" i="31"/>
  <c r="H69" i="31"/>
  <c r="G69" i="31"/>
  <c r="H65" i="31"/>
  <c r="G65" i="31"/>
  <c r="G70" i="31" l="1"/>
  <c r="H70" i="31"/>
  <c r="H51" i="23" l="1"/>
  <c r="G51" i="23"/>
  <c r="H99" i="23"/>
  <c r="G99" i="23"/>
  <c r="H61" i="17"/>
  <c r="G61" i="17"/>
  <c r="H57" i="17"/>
  <c r="G57" i="17"/>
  <c r="H62" i="4"/>
  <c r="G62" i="4"/>
  <c r="H58" i="4"/>
  <c r="G58" i="4"/>
  <c r="H71" i="15"/>
  <c r="G71" i="15"/>
  <c r="G67" i="15"/>
  <c r="H67" i="15"/>
  <c r="G63" i="4" l="1"/>
  <c r="H72" i="15"/>
  <c r="G62" i="17"/>
  <c r="H62" i="17"/>
  <c r="H63" i="4"/>
  <c r="G72" i="15"/>
  <c r="H336" i="34" l="1"/>
  <c r="G336" i="34"/>
  <c r="H345" i="34"/>
  <c r="G345" i="34"/>
  <c r="H323" i="34"/>
  <c r="G323" i="34"/>
  <c r="H189" i="33"/>
  <c r="G189" i="33"/>
  <c r="H185" i="33"/>
  <c r="G185" i="33"/>
  <c r="H144" i="33"/>
  <c r="G144" i="33"/>
  <c r="H44" i="32"/>
  <c r="G44" i="32"/>
  <c r="H58" i="30"/>
  <c r="G58" i="30"/>
  <c r="H46" i="30"/>
  <c r="G46" i="30"/>
  <c r="H80" i="29"/>
  <c r="G80" i="29"/>
  <c r="H77" i="29"/>
  <c r="G77" i="29"/>
  <c r="H52" i="28"/>
  <c r="G52" i="28"/>
  <c r="H97" i="27"/>
  <c r="G97" i="27"/>
  <c r="H93" i="27"/>
  <c r="G93" i="27"/>
  <c r="G102" i="27" s="1"/>
  <c r="G103" i="27" s="1"/>
  <c r="H69" i="26"/>
  <c r="G69" i="26"/>
  <c r="H63" i="25"/>
  <c r="G63" i="25"/>
  <c r="H45" i="24"/>
  <c r="G45" i="24"/>
  <c r="H96" i="23"/>
  <c r="G96" i="23"/>
  <c r="H91" i="23"/>
  <c r="G91" i="23"/>
  <c r="H74" i="22"/>
  <c r="G74" i="22"/>
  <c r="H68" i="22"/>
  <c r="G68" i="22"/>
  <c r="H47" i="21"/>
  <c r="G47" i="21"/>
  <c r="H57" i="20"/>
  <c r="G57" i="20"/>
  <c r="H51" i="20"/>
  <c r="G51" i="20"/>
  <c r="H42" i="19"/>
  <c r="G42" i="19"/>
  <c r="H70" i="18"/>
  <c r="G70" i="18"/>
  <c r="H57" i="16"/>
  <c r="G57" i="16"/>
  <c r="H75" i="14"/>
  <c r="G75" i="14"/>
  <c r="H139" i="13"/>
  <c r="G139" i="13"/>
  <c r="H135" i="13"/>
  <c r="G135" i="13"/>
  <c r="H73" i="12"/>
  <c r="G73" i="12"/>
  <c r="H67" i="12"/>
  <c r="G67" i="12"/>
  <c r="H16" i="11"/>
  <c r="G16" i="11"/>
  <c r="H46" i="10"/>
  <c r="G46" i="10"/>
  <c r="H27" i="9"/>
  <c r="G27" i="9"/>
  <c r="H52" i="8"/>
  <c r="G52" i="8"/>
  <c r="H46" i="8"/>
  <c r="G46" i="8"/>
  <c r="H51" i="7"/>
  <c r="G51" i="7"/>
  <c r="H91" i="6"/>
  <c r="G91" i="6"/>
  <c r="H87" i="6"/>
  <c r="G87" i="6"/>
  <c r="H84" i="6"/>
  <c r="G84" i="6"/>
  <c r="H70" i="6"/>
  <c r="G70" i="6"/>
  <c r="H61" i="6"/>
  <c r="G61" i="6"/>
  <c r="H62" i="5"/>
  <c r="G62" i="5"/>
  <c r="H63" i="3"/>
  <c r="G63" i="3"/>
  <c r="G102" i="23" l="1"/>
  <c r="G103" i="23" s="1"/>
  <c r="H102" i="23"/>
  <c r="H103" i="23" s="1"/>
  <c r="H142" i="13"/>
  <c r="H143" i="13" s="1"/>
  <c r="G142" i="13"/>
  <c r="G143" i="13" s="1"/>
  <c r="H102" i="27"/>
  <c r="H103" i="27" s="1"/>
  <c r="G195" i="33"/>
  <c r="G196" i="33" s="1"/>
  <c r="H195" i="33"/>
  <c r="H196" i="3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Connection18014"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2' and a.scheme='TBPSUF' _x000d_ _x000d_and WEEKEND_DT='30 apr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apr 2022'_x000d_left outer join  tatamfplus.weeknav d on  d.weekend_dt='30 apr 2022' and d.scheme=a.scheme and d.schclass='GLOBAL' _x000d_left outer join  tatamfplus.assetype e on e.rectype='L' and e.asset_type=a.asset_type_x000d_WHERE del_date&lt;='30 apr 2022' AND mat_date &gt;'30 apr 2022' and a.scheme='TBPSUF')_x000d_order by 6 desc"/>
  </connection>
  <connection id="2" xr16:uid="{00000000-0015-0000-FFFF-FFFF01000000}" name="Connection18023"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2' and a.scheme='TBPSUF' _x000d_ _x000d_and WEEKEND_DT='30 apr 2022' and a.ASSET_TYPE in('05','06','07','09','11','12','14','25','29','34','18','52') and LISTED_Y_N='Y'  _x000d_and a.schclass='GLOBAL' and a.security is not null and a.UNITS&gt;0  and LAST_NET_ASSETS&gt;1 and f.schclass='GLOBAL' ) _x000d_where MKTVAL &gt; 0) order by 6 desc"/>
  </connection>
  <connection id="3" xr16:uid="{00000000-0015-0000-FFFF-FFFF02000000}" name="Connection18049"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apr 2022',add_months('30 apr 2022',-6)) AND A.SCHEME ='TBPSU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 xr16:uid="{00000000-0015-0000-FFFF-FFFF03000000}" name="Connection18075"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2' and a.scheme='TCORPBF' _x000d_ _x000d_and WEEKEND_DT='30 apr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apr 2022'_x000d_left outer join  tatamfplus.weeknav d on  d.weekend_dt='30 apr 2022' and d.scheme=a.scheme and d.schclass='GLOBAL' _x000d_left outer join  tatamfplus.assetype e on e.rectype='L' and e.asset_type=a.asset_type_x000d_WHERE del_date&lt;='30 apr 2022' AND mat_date &gt;'30 apr 2022' and a.scheme='TCORPBF')_x000d_order by 6 desc"/>
  </connection>
  <connection id="5" xr16:uid="{00000000-0015-0000-FFFF-FFFF04000000}" name="Connection18081"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2' and a.scheme='TCORPBF' _x000d_ _x000d_and WEEKEND_DT='30 apr 2022' and a.ASSET_TYPE in('05','06','07','09','11','12','14','25','29','34','18','52') and LISTED_Y_N='Y'  _x000d_and a.schclass='GLOBAL' and a.security is not null and a.UNITS&gt;0  and LAST_NET_ASSETS&gt;1 and f.schclass='GLOBAL' ) _x000d_where MKTVAL &gt; 0) order by 6 desc"/>
  </connection>
  <connection id="6" xr16:uid="{00000000-0015-0000-FFFF-FFFF05000000}" name="Connection18108"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apr 2022',add_months('30 apr 2022',-6)) AND A.SCHEME ='TCORP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 xr16:uid="{00000000-0015-0000-FFFF-FFFF06000000}" name="Connection18125"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2' and a.scheme='TDBF' _x000d_ _x000d_and WEEKEND_DT='30 apr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apr 2022'_x000d_left outer join  tatamfplus.weeknav d on  d.weekend_dt='30 apr 2022' and d.scheme=a.scheme and d.schclass='GLOBAL' _x000d_left outer join  tatamfplus.assetype e on e.rectype='L' and e.asset_type=a.asset_type_x000d_WHERE del_date&lt;='30 apr 2022' AND mat_date &gt;'30 apr 2022' and a.scheme='TDBF')_x000d_order by 6 desc"/>
  </connection>
  <connection id="8" xr16:uid="{00000000-0015-0000-FFFF-FFFF07000000}" name="Connection18127"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2' and a.scheme='TDBF' _x000d_ _x000d_and WEEKEND_DT='30 apr 2022' and a.ASSET_TYPE in('05','06','07','09','11','12','14','25','29','34','18','52') and LISTED_Y_N='Y'  _x000d_and a.schclass='GLOBAL' and a.security is not null and a.UNITS&gt;0  and LAST_NET_ASSETS&gt;1 and f.schclass='GLOBAL' ) _x000d_where MKTVAL &gt; 0) order by 6 desc"/>
  </connection>
  <connection id="9" xr16:uid="{00000000-0015-0000-FFFF-FFFF08000000}" name="Connection18153"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apr 2022',add_months('30 apr 2022',-6)) AND A.SCHEME ='TD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 xr16:uid="{00000000-0015-0000-FFFF-FFFF09000000}" name="Connection18186"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2' and a.scheme='TFRF' _x000d_ _x000d_and WEEKEND_DT='30 apr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apr 2022'_x000d_left outer join  tatamfplus.weeknav d on  d.weekend_dt='30 apr 2022' and d.scheme=a.scheme and d.schclass='GLOBAL' _x000d_left outer join  tatamfplus.assetype e on e.rectype='L' and e.asset_type=a.asset_type_x000d_WHERE del_date&lt;='30 apr 2022' AND mat_date &gt;'30 apr 2022' and a.scheme='TFRF')_x000d_order by 6 desc"/>
  </connection>
  <connection id="11" xr16:uid="{00000000-0015-0000-FFFF-FFFF0A000000}" name="Connection18192"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2' and a.scheme='TFRF' _x000d_ _x000d_and WEEKEND_DT='30 apr 2022' and a.ASSET_TYPE in('05','06','07','09','11','12','14','25','29','34','18','52') and LISTED_Y_N='Y'  _x000d_and a.schclass='GLOBAL' and a.security is not null and a.UNITS&gt;0  and LAST_NET_ASSETS&gt;1 and f.schclass='GLOBAL' ) _x000d_where MKTVAL &gt; 0) order by 6 desc"/>
  </connection>
  <connection id="12" xr16:uid="{00000000-0015-0000-FFFF-FFFF0B000000}" name="Connection18212"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apr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2' and a.scheme='TFRF' _x000d_ and LAST_NET_ASSETS&gt;1 and f.SCHCLASS='GLOBAL'_x000d_and WEEKEND_DT='30 apr 2022' and a.ASSET_TYPE in('16','17','19','20','22','03','15'))  _x000d_where MKTVAL &gt; 0 order by 6 desc"/>
  </connection>
  <connection id="13" xr16:uid="{00000000-0015-0000-FFFF-FFFF0C000000}" name="Connection18218"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apr 2022',add_months('30 apr 2022',-6)) AND A.SCHEME ='TFR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 xr16:uid="{00000000-0015-0000-FFFF-FFFF0D000000}" name="Connection18224"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2' and a.scheme='TGSFR' _x000d_ _x000d_and WEEKEND_DT='30 apr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apr 2022'_x000d_left outer join  tatamfplus.weeknav d on  d.weekend_dt='30 apr 2022' and d.scheme=a.scheme and d.schclass='GLOBAL' _x000d_left outer join  tatamfplus.assetype e on e.rectype='L' and e.asset_type=a.asset_type_x000d_WHERE del_date&lt;='30 apr 2022' AND mat_date &gt;'30 apr 2022' and a.scheme='TGSFR')_x000d_order by 6 desc"/>
  </connection>
  <connection id="15" xr16:uid="{00000000-0015-0000-FFFF-FFFF0E000000}" name="Connection18229"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apr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2' and a.scheme='TGSFR' _x000d_ and LAST_NET_ASSETS&gt;1 and f.SCHCLASS='GLOBAL'_x000d_and WEEKEND_DT='30 apr 2022' and a.ASSET_TYPE in('16','17','19','20','22','03','15'))  _x000d_where MKTVAL &gt; 0 order by 6 desc"/>
  </connection>
  <connection id="16" xr16:uid="{00000000-0015-0000-FFFF-FFFF0F000000}" name="Connection1823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apr 2022',add_months('30 apr 2022',-6)) AND A.SCHEME ='TGSF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 xr16:uid="{00000000-0015-0000-FFFF-FFFF10000000}" name="Connection18237"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2' and a.scheme='TIFA' _x000d_ _x000d_and WEEKEND_DT='30 apr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apr 2022'_x000d_left outer join  tatamfplus.weeknav d on  d.weekend_dt='30 apr 2022' and d.scheme=a.scheme and d.schclass='GLOBAL' _x000d_left outer join  tatamfplus.assetype e on e.rectype='L' and e.asset_type=a.asset_type_x000d_WHERE del_date&lt;='30 apr 2022' AND mat_date &gt;'30 apr 2022' and a.scheme='TIFA')_x000d_order by 6 desc"/>
  </connection>
  <connection id="18" xr16:uid="{00000000-0015-0000-FFFF-FFFF11000000}" name="Connection18238"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2' and a.scheme='TIFA' _x000d_ _x000d_and WEEKEND_DT='30 apr 2022' and a.ASSET_TYPE in('05','06','07','09','11','12','14','25','29','34','18','52') and LISTED_Y_N='Y'  _x000d_and a.schclass='GLOBAL' and a.security is not null and a.UNITS&gt;0  and LAST_NET_ASSETS&gt;1 and f.schclass='GLOBAL' ) _x000d_where MKTVAL &gt; 0) order by 6 desc"/>
  </connection>
  <connection id="19" xr16:uid="{00000000-0015-0000-FFFF-FFFF12000000}" name="Connection18239" type="1" refreshedVersion="4"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0 apr 20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2' and a.scheme='TIFA' _x000d_ _x000d_and WEEKEND_DT='30 apr 2022' and a.ASSET_TYPE in('05','06','07','09','11','12','14','25','29','34','18','52') and LISTED_Y_N='N'  _x000d_and a.schclass='GLOBAL' and a.security is not null and a.UNITS&gt;0   and LAST_NET_ASSETS&gt;1 and f.schclass='GLOBAL' ) _x000d_where MKTVAL &gt; 0) order by 6 desc"/>
  </connection>
  <connection id="20" xr16:uid="{00000000-0015-0000-FFFF-FFFF13000000}" name="Connection18244"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apr 2022',add_months('30 apr 2022',-6)) AND A.SCHEME ='TIF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1" xr16:uid="{00000000-0015-0000-FFFF-FFFF14000000}" name="Connection18250"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2' and a.scheme='TIPF' _x000d_ _x000d_and WEEKEND_DT='30 apr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apr 2022'_x000d_left outer join  tatamfplus.weeknav d on  d.weekend_dt='30 apr 2022' and d.scheme=a.scheme and d.schclass='GLOBAL' _x000d_left outer join  tatamfplus.assetype e on e.rectype='L' and e.asset_type=a.asset_type_x000d_WHERE del_date&lt;='30 apr 2022' AND mat_date &gt;'30 apr 2022' and a.scheme='TIPF')_x000d_order by 6 desc"/>
  </connection>
  <connection id="22" xr16:uid="{00000000-0015-0000-FFFF-FFFF15000000}" name="Connection18251"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2' and a.scheme='TIPF' _x000d_ _x000d_and WEEKEND_DT='30 apr 2022' and a.ASSET_TYPE in('05','06','07','09','11','12','14','25','29','34','18','52') and LISTED_Y_N='Y'  _x000d_and a.schclass='GLOBAL' and a.security is not null and a.UNITS&gt;0  and LAST_NET_ASSETS&gt;1 and f.schclass='GLOBAL' ) _x000d_where MKTVAL &gt; 0) order by 6 desc"/>
  </connection>
  <connection id="23" xr16:uid="{00000000-0015-0000-FFFF-FFFF16000000}" name="Connection18252" type="1" refreshedVersion="4"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0 apr 20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2' and a.scheme='TIPF' _x000d_ _x000d_and WEEKEND_DT='30 apr 2022' and a.ASSET_TYPE in('05','06','07','09','11','12','14','25','29','34','18','52') and LISTED_Y_N='N'  _x000d_and a.schclass='GLOBAL' and a.security is not null and a.UNITS&gt;0   and LAST_NET_ASSETS&gt;1 and f.schclass='GLOBAL' ) _x000d_where MKTVAL &gt; 0) order by 6 desc"/>
  </connection>
  <connection id="24" xr16:uid="{00000000-0015-0000-FFFF-FFFF17000000}" name="Connection18257"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apr 2022',add_months('30 apr 2022',-6)) AND A.SCHEME ='TI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5" xr16:uid="{00000000-0015-0000-FFFF-FFFF18000000}" name="Connection18263"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2' and a.scheme='TLF' _x000d_ _x000d_and WEEKEND_DT='30 apr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apr 2022'_x000d_left outer join  tatamfplus.weeknav d on  d.weekend_dt='30 apr 2022' and d.scheme=a.scheme and d.schclass='GLOBAL' _x000d_left outer join  tatamfplus.assetype e on e.rectype='L' and e.asset_type=a.asset_type_x000d_WHERE del_date&lt;='30 apr 2022' AND mat_date &gt;'30 apr 2022' and a.scheme='TLF')_x000d_order by 6 desc"/>
  </connection>
  <connection id="26" xr16:uid="{00000000-0015-0000-FFFF-FFFF19000000}" name="Connection18268"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apr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2' and a.scheme='TLF' _x000d_ and LAST_NET_ASSETS&gt;1 and f.SCHCLASS='GLOBAL'_x000d_and WEEKEND_DT='30 apr 2022' and a.ASSET_TYPE in('16','17','19','20','22','03','15'))  _x000d_where MKTVAL &gt; 0 order by 6 desc"/>
  </connection>
  <connection id="27" xr16:uid="{00000000-0015-0000-FFFF-FFFF1A000000}" name="Connection18270"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apr 2022',add_months('30 apr 2022',-6)) AND A.SCHEME ='TL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8" xr16:uid="{00000000-0015-0000-FFFF-FFFF1B000000}" name="Connection18276"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2' and a.scheme='TNSIFDEC27' _x000d_ _x000d_and WEEKEND_DT='30 apr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apr 2022'_x000d_left outer join  tatamfplus.weeknav d on  d.weekend_dt='30 apr 2022' and d.scheme=a.scheme and d.schclass='GLOBAL' _x000d_left outer join  tatamfplus.assetype e on e.rectype='L' and e.asset_type=a.asset_type_x000d_WHERE del_date&lt;='30 apr 2022' AND mat_date &gt;'30 apr 2022' and a.scheme='TNSIFDEC27')_x000d_order by 6 desc"/>
  </connection>
  <connection id="29" xr16:uid="{00000000-0015-0000-FFFF-FFFF1C000000}" name="Connection18277"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2' and a.scheme='TNSIFDEC27' _x000d_ _x000d_and WEEKEND_DT='30 apr 2022' and a.ASSET_TYPE in('05','06','07','09','11','12','14','25','29','34','18','52') and LISTED_Y_N='Y'  _x000d_and a.schclass='GLOBAL' and a.security is not null and a.UNITS&gt;0  and LAST_NET_ASSETS&gt;1 and f.schclass='GLOBAL' ) _x000d_where MKTVAL &gt; 0) order by 6 desc"/>
  </connection>
  <connection id="30" xr16:uid="{00000000-0015-0000-FFFF-FFFF1D000000}" name="Connection18283"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apr 2022',add_months('30 apr 2022',-6)) AND A.SCHEME ='TNSIFDEC27'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1" xr16:uid="{00000000-0015-0000-FFFF-FFFF1E000000}" name="Connection18296"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apr 2022',add_months('30 apr 2022',-6)) AND A.SCHEME ='T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2" xr16:uid="{00000000-0015-0000-FFFF-FFFF1F000000}" name="Connection18297"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2' and a.scheme='TRSFC' _x000d_ _x000d_and WEEKEND_DT='30 apr 2022' and a.ASSET_TYPE in ('01','45','51')  _x000d_and a.schclass='GLOBAL' and a.security is not null and a.UNITS&gt;0   and LAST_NET_ASSETS&gt;1 and f.schclass='GLOBAL' ) _x000d_where units &gt; 0 _x000d_order by 6 desc"/>
  </connection>
  <connection id="33" xr16:uid="{00000000-0015-0000-FFFF-FFFF20000000}" name="Connection18302"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2' and a.scheme='TRSFC' _x000d_ _x000d_and WEEKEND_DT='30 apr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apr 2022'_x000d_left outer join  tatamfplus.weeknav d on  d.weekend_dt='30 apr 2022' and d.scheme=a.scheme and d.schclass='GLOBAL' _x000d_left outer join  tatamfplus.assetype e on e.rectype='L' and e.asset_type=a.asset_type_x000d_WHERE del_date&lt;='30 apr 2022' AND mat_date &gt;'30 apr 2022' and a.scheme='TRSFC')_x000d_order by 6 desc"/>
  </connection>
  <connection id="34" xr16:uid="{00000000-0015-0000-FFFF-FFFF21000000}" name="Connection18303"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2' and a.scheme='TRSFC' _x000d_ _x000d_and WEEKEND_DT='30 apr 2022' and a.ASSET_TYPE in('05','06','07','09','11','12','14','25','29','34','18','52') and LISTED_Y_N='Y'  _x000d_and a.schclass='GLOBAL' and a.security is not null and a.UNITS&gt;0  and LAST_NET_ASSETS&gt;1 and f.schclass='GLOBAL' ) _x000d_where MKTVAL &gt; 0) order by 6 desc"/>
  </connection>
  <connection id="35" xr16:uid="{00000000-0015-0000-FFFF-FFFF22000000}" name="Connection18307"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apr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2' and a.scheme='TRSFC' _x000d_ and LAST_NET_ASSETS&gt;1 and f.SCHCLASS='GLOBAL'_x000d_and WEEKEND_DT='30 apr 2022' and a.ASSET_TYPE in('16','17','19','20','22','03','15'))  _x000d_where MKTVAL &gt; 0 order by 6 desc"/>
  </connection>
  <connection id="36" xr16:uid="{00000000-0015-0000-FFFF-FFFF23000000}" name="Connection18309"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apr 2022',add_months('30 apr 2022',-6)) AND A.SCHEME ='TRSFC'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7" xr16:uid="{00000000-0015-0000-FFFF-FFFF24000000}" name="Connection18315"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2' and a.scheme='TSTBF' _x000d_ _x000d_and WEEKEND_DT='30 apr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apr 2022'_x000d_left outer join  tatamfplus.weeknav d on  d.weekend_dt='30 apr 2022' and d.scheme=a.scheme and d.schclass='GLOBAL' _x000d_left outer join  tatamfplus.assetype e on e.rectype='L' and e.asset_type=a.asset_type_x000d_WHERE del_date&lt;='30 apr 2022' AND mat_date &gt;'30 apr 2022' and a.scheme='TSTBF')_x000d_order by 6 desc"/>
  </connection>
  <connection id="38" xr16:uid="{00000000-0015-0000-FFFF-FFFF25000000}" name="Connection18316"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2' and a.scheme='TSTBF' _x000d_ _x000d_and WEEKEND_DT='30 apr 2022' and a.ASSET_TYPE in('05','06','07','09','11','12','14','25','29','34','18','52') and LISTED_Y_N='Y'  _x000d_and a.schclass='GLOBAL' and a.security is not null and a.UNITS&gt;0  and LAST_NET_ASSETS&gt;1 and f.schclass='GLOBAL' ) _x000d_where MKTVAL &gt; 0) order by 6 desc"/>
  </connection>
  <connection id="39" xr16:uid="{00000000-0015-0000-FFFF-FFFF26000000}" name="Connection18317" type="1" refreshedVersion="4"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0 apr 20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2' and a.scheme='TSTBF' _x000d_ _x000d_and WEEKEND_DT='30 apr 2022' and a.ASSET_TYPE in('05','06','07','09','11','12','14','25','29','34','18','52') and LISTED_Y_N='N'  _x000d_and a.schclass='GLOBAL' and a.security is not null and a.UNITS&gt;0   and LAST_NET_ASSETS&gt;1 and f.schclass='GLOBAL' ) _x000d_where MKTVAL &gt; 0) order by 6 desc"/>
  </connection>
  <connection id="40" xr16:uid="{00000000-0015-0000-FFFF-FFFF27000000}" name="Connection18320"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apr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2' and a.scheme='TSTBF' _x000d_ and LAST_NET_ASSETS&gt;1 and f.SCHCLASS='GLOBAL'_x000d_and WEEKEND_DT='30 apr 2022' and a.ASSET_TYPE in('16','17','19','20','22','03','15'))  _x000d_where MKTVAL &gt; 0 order by 6 desc"/>
  </connection>
  <connection id="41" xr16:uid="{00000000-0015-0000-FFFF-FFFF28000000}" name="Connection18322"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apr 2022',add_months('30 apr 2022',-6)) AND A.SCHEME ='TST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2" xr16:uid="{00000000-0015-0000-FFFF-FFFF29000000}" name="Connection18328"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2' and a.scheme='TFF' _x000d_ _x000d_and WEEKEND_DT='30 apr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apr 2022'_x000d_left outer join  tatamfplus.weeknav d on  d.weekend_dt='30 apr 2022' and d.scheme=a.scheme and d.schclass='GLOBAL' _x000d_left outer join  tatamfplus.assetype e on e.rectype='L' and e.asset_type=a.asset_type_x000d_WHERE del_date&lt;='30 apr 2022' AND mat_date &gt;'30 apr 2022' and a.scheme='TFF')_x000d_order by 6 desc"/>
  </connection>
  <connection id="43" xr16:uid="{00000000-0015-0000-FFFF-FFFF2A000000}" name="Connection18329"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2' and a.scheme='TFF' _x000d_ _x000d_and WEEKEND_DT='30 apr 2022' and a.ASSET_TYPE in('05','06','07','09','11','12','14','25','29','34','18','52') and LISTED_Y_N='Y'  _x000d_and a.schclass='GLOBAL' and a.security is not null and a.UNITS&gt;0  and LAST_NET_ASSETS&gt;1 and f.schclass='GLOBAL' ) _x000d_where MKTVAL &gt; 0) order by 6 desc"/>
  </connection>
  <connection id="44" xr16:uid="{00000000-0015-0000-FFFF-FFFF2B000000}" name="Connection18333"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apr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2' and a.scheme='TFF' _x000d_ and LAST_NET_ASSETS&gt;1 and f.SCHCLASS='GLOBAL'_x000d_and WEEKEND_DT='30 apr 2022' and a.ASSET_TYPE in('16','17','19','20','22','03','15'))  _x000d_where MKTVAL &gt; 0 order by 6 desc"/>
  </connection>
  <connection id="45" xr16:uid="{00000000-0015-0000-FFFF-FFFF2C000000}" name="Connection18335"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apr 2022',add_months('30 apr 2022',-6)) AND A.SCHEME ='TF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6" xr16:uid="{00000000-0015-0000-FFFF-FFFF2D000000}" name="Connection18341"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2' and a.scheme='TUSTF' _x000d_ _x000d_and WEEKEND_DT='30 apr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apr 2022'_x000d_left outer join  tatamfplus.weeknav d on  d.weekend_dt='30 apr 2022' and d.scheme=a.scheme and d.schclass='GLOBAL' _x000d_left outer join  tatamfplus.assetype e on e.rectype='L' and e.asset_type=a.asset_type_x000d_WHERE del_date&lt;='30 apr 2022' AND mat_date &gt;'30 apr 2022' and a.scheme='TUSTF')_x000d_order by 6 desc"/>
  </connection>
  <connection id="47" xr16:uid="{00000000-0015-0000-FFFF-FFFF2E000000}" name="Connection18342"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2' and a.scheme='TUSTF' _x000d_ _x000d_and WEEKEND_DT='30 apr 2022' and a.ASSET_TYPE in('05','06','07','09','11','12','14','25','29','34','18','52') and LISTED_Y_N='Y'  _x000d_and a.schclass='GLOBAL' and a.security is not null and a.UNITS&gt;0  and LAST_NET_ASSETS&gt;1 and f.schclass='GLOBAL' ) _x000d_where MKTVAL &gt; 0) order by 6 desc"/>
  </connection>
  <connection id="48" xr16:uid="{00000000-0015-0000-FFFF-FFFF2F000000}" name="Connection18346"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apr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2' and a.scheme='TUSTF' _x000d_ and LAST_NET_ASSETS&gt;1 and f.SCHCLASS='GLOBAL'_x000d_and WEEKEND_DT='30 apr 2022' and a.ASSET_TYPE in('16','17','19','20','22','03','15'))  _x000d_where MKTVAL &gt; 0 order by 6 desc"/>
  </connection>
  <connection id="49" xr16:uid="{00000000-0015-0000-FFFF-FFFF30000000}" name="Connection18348"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apr 2022',add_months('30 apr 2022',-6)) AND A.SCHEME ='TU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0" xr16:uid="{00000000-0015-0000-FFFF-FFFF31000000}" name="Connection18349"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2' and a.scheme='TAF' _x000d_ _x000d_and WEEKEND_DT='30 apr 2022' and a.ASSET_TYPE in ('01','45','51')  _x000d_and a.schclass='GLOBAL' and a.security is not null and a.UNITS&gt;0   and LAST_NET_ASSETS&gt;1 and f.schclass='GLOBAL' ) _x000d_where units &gt; 0 _x000d_order by 6 desc"/>
  </connection>
  <connection id="51" xr16:uid="{00000000-0015-0000-FFFF-FFFF32000000}" name="Connection18350" type="1" refreshedVersion="4"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apr 2022' and units&lt;&gt;0 and a.security is not null AND A.scheme='TAF'_x000d_ order by 6 desc"/>
  </connection>
  <connection id="52" xr16:uid="{00000000-0015-0000-FFFF-FFFF34000000}" name="Connection18354"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2' and a.scheme='TAF' _x000d_ _x000d_and WEEKEND_DT='30 apr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apr 2022'_x000d_left outer join  tatamfplus.weeknav d on  d.weekend_dt='30 apr 2022' and d.scheme=a.scheme and d.schclass='GLOBAL' _x000d_left outer join  tatamfplus.assetype e on e.rectype='L' and e.asset_type=a.asset_type_x000d_WHERE del_date&lt;='30 apr 2022' AND mat_date &gt;'30 apr 2022' and a.scheme='TAF')_x000d_order by 6 desc"/>
  </connection>
  <connection id="53" xr16:uid="{C913F494-A174-461C-9ACE-D1208A31E95C}" name="Connection183541"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2' and a.scheme='TFRSTF' _x000d_ _x000d_and WEEKEND_DT='30 apr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apr 2022'_x000d_left outer join  tatamfplus.weeknav d on  d.weekend_dt='30 apr 2022' and d.scheme=a.scheme and d.schclass='GLOBAL' _x000d_left outer join  tatamfplus.assetype e on e.rectype='L' and e.asset_type=a.asset_type_x000d_WHERE del_date&lt;='30 apr 2022' AND mat_date &gt;'30 apr 2022' and a.scheme='TFRSTF')_x000d_order by 6 desc"/>
  </connection>
  <connection id="54" xr16:uid="{00000000-0015-0000-FFFF-FFFF35000000}" name="Connection18355"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2' and a.scheme='TAF' _x000d_ _x000d_and WEEKEND_DT='30 apr 2022' and a.ASSET_TYPE in('05','06','07','09','11','12','14','25','29','34','18','52') and LISTED_Y_N='Y'  _x000d_and a.schclass='GLOBAL' and a.security is not null and a.UNITS&gt;0  and LAST_NET_ASSETS&gt;1 and f.schclass='GLOBAL' ) _x000d_where MKTVAL &gt; 0) order by 6 desc"/>
  </connection>
  <connection id="55" xr16:uid="{6E7D0576-77C3-447F-9B0A-EC9BD95F0443}" name="Connection183551"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2' and a.scheme='TFRSTF' _x000d_ _x000d_and WEEKEND_DT='30 apr 2022' and a.ASSET_TYPE in('05','06','07','09','11','12','14','25','29','34','18','52') and LISTED_Y_N='Y'  _x000d_and a.schclass='GLOBAL' and a.security is not null and a.UNITS&gt;0  and LAST_NET_ASSETS&gt;1 and f.schclass='GLOBAL' ) _x000d_where MKTVAL &gt; 0) order by 6 desc"/>
  </connection>
  <connection id="56" xr16:uid="{00000000-0015-0000-FFFF-FFFF33000000}" name="Connection18359"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apr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2' and a.scheme='TFRSTF' _x000d_ and LAST_NET_ASSETS&gt;1 and f.SCHCLASS='GLOBAL'_x000d_and WEEKEND_DT='30 apr 2022' and a.ASSET_TYPE in('16','17','19','20','22','03','15'))  _x000d_where MKTVAL &gt; 0 order by 6 desc"/>
  </connection>
  <connection id="57" xr16:uid="{00000000-0015-0000-FFFF-FFFF36000000}" name="Connection18360" type="1" refreshedVersion="4" background="1" saveData="1">
    <dbPr connection="DRIVER={Microsoft ODBC for Oracle};UID=TATADB;;" command="_x000d_select 'B) MARGIN MONEY DEPOSITS'a,null b,null c,null d,null e,null f,null g from dual union ALL select * from (  select nvl(b1.name,b.name) Name,''a,''b,''c,'.' d,sum(a.amount*-1/100000) amount,sum((a.amount*-1/100000)/(c.LAST_NET_ASSETS/100000)*100) MKTVAL  from tatamfplus.schnav a _x000d_ left outer join tatamfplus.basesecurity b on  a.security=b.security and b.rectype='L' _x000d_ left outer join tatamfplus.issuer b1 on  b.issuer=b1.issuer and b1.rectype='L' _x000d_  left outer join tatamfplus.weeknav c on c.scheme=a.scheme and c.schclass='GLOBAL' and weekend_dt=nav_date and Last_units_outs&gt;10 _x000d_  where nav_Date='30 apr 2022' and a.asset_type='21' _x000d_   and a.scheme='TAF' and a.security is not null _x000d_   group by a.scheme,nvl(b1.name,b.name))"/>
  </connection>
  <connection id="58" xr16:uid="{00000000-0015-0000-FFFF-FFFF37000000}" name="Connection1836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apr 2022',add_months('30 apr 2022',-6)) AND A.SCHEME ='T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9" xr16:uid="{97D2FD52-E7FF-4930-9A84-70E2F551109B}" name="Connection18361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apr 2022',add_months('30 apr 2022',-6)) AND A.SCHEME ='TFR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0" xr16:uid="{00000000-0015-0000-FFFF-FFFF38000000}" name="Connection18362"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2' and a.scheme='TBAF' _x000d_ _x000d_and WEEKEND_DT='30 apr 2022' and a.ASSET_TYPE in ('01','45','51')  _x000d_and a.schclass='GLOBAL' and a.security is not null and a.UNITS&gt;0   and LAST_NET_ASSETS&gt;1 and f.schclass='GLOBAL' ) _x000d_where units &gt; 0 _x000d_order by 6 desc"/>
  </connection>
  <connection id="61" xr16:uid="{00000000-0015-0000-FFFF-FFFF39000000}" name="Connection18363" type="1" refreshedVersion="4"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apr 2022' and units&lt;&gt;0 and a.security is not null AND A.scheme='TBAF'_x000d_ order by 6 desc"/>
  </connection>
  <connection id="62" xr16:uid="{00000000-0015-0000-FFFF-FFFF3C000000}" name="Connection18367"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2' and a.scheme='TBAF' _x000d_ _x000d_and WEEKEND_DT='30 apr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apr 2022'_x000d_left outer join  tatamfplus.weeknav d on  d.weekend_dt='30 apr 2022' and d.scheme=a.scheme and d.schclass='GLOBAL' _x000d_left outer join  tatamfplus.assetype e on e.rectype='L' and e.asset_type=a.asset_type_x000d_WHERE del_date&lt;='30 apr 2022' AND mat_date &gt;'30 apr 2022' and a.scheme='TBAF')_x000d_order by 6 desc"/>
  </connection>
  <connection id="63" xr16:uid="{00000000-0015-0000-FFFF-FFFF3D000000}" name="Connection18368"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2' and a.scheme='TBAF' _x000d_ _x000d_and WEEKEND_DT='30 apr 2022' and a.ASSET_TYPE in('05','06','07','09','11','12','14','25','29','34','18','52') and LISTED_Y_N='Y'  _x000d_and a.schclass='GLOBAL' and a.security is not null and a.UNITS&gt;0  and LAST_NET_ASSETS&gt;1 and f.schclass='GLOBAL' ) _x000d_where MKTVAL &gt; 0) order by 6 desc"/>
  </connection>
  <connection id="64" xr16:uid="{00000000-0015-0000-FFFF-FFFF3E000000}" name="Connection18372"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apr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2' and a.scheme='TBAF' _x000d_ and LAST_NET_ASSETS&gt;1 and f.SCHCLASS='GLOBAL'_x000d_and WEEKEND_DT='30 apr 2022' and a.ASSET_TYPE in('16','17','19','20','22','03','15'))  _x000d_where MKTVAL &gt; 0 order by 6 desc"/>
  </connection>
  <connection id="65" xr16:uid="{00000000-0015-0000-FFFF-FFFF3F000000}" name="Connection18374"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apr 2022',add_months('30 apr 2022',-6)) AND A.SCHEME ='TB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6" xr16:uid="{00000000-0015-0000-FFFF-FFFF40000000}" name="Connection18375"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2' and a.scheme='TBFSF' _x000d_ _x000d_and WEEKEND_DT='30 apr 2022' and a.ASSET_TYPE in ('01','45','51')  _x000d_and a.schclass='GLOBAL' and a.security is not null and a.UNITS&gt;0   and LAST_NET_ASSETS&gt;1 and f.schclass='GLOBAL' ) _x000d_where units &gt; 0 _x000d_order by 6 desc"/>
  </connection>
  <connection id="67" xr16:uid="{00000000-0015-0000-FFFF-FFFF41000000}" name="Connection18387"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apr 2022',add_months('30 apr 2022',-6)) AND A.SCHEME ='TBF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8" xr16:uid="{00000000-0015-0000-FFFF-FFFF42000000}" name="Connection18388"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2' and a.scheme='TBCF' _x000d_ _x000d_and WEEKEND_DT='30 apr 2022' and a.ASSET_TYPE in ('01','45','51')  _x000d_and a.schclass='GLOBAL' and a.security is not null and a.UNITS&gt;0   and LAST_NET_ASSETS&gt;1 and f.schclass='GLOBAL' ) _x000d_where units &gt; 0 _x000d_order by 6 desc"/>
  </connection>
  <connection id="69" xr16:uid="{00000000-0015-0000-FFFF-FFFF45000000}" name="Connection18400"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apr 2022',add_months('30 apr 2022',-6)) AND A.SCHEME ='TB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0" xr16:uid="{00000000-0015-0000-FFFF-FFFF46000000}" name="Connection18401"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2' and a.scheme='TDIF' _x000d_ _x000d_and WEEKEND_DT='30 apr 2022' and a.ASSET_TYPE in ('01','45','51')  _x000d_and a.schclass='GLOBAL' and a.security is not null and a.UNITS&gt;0   and LAST_NET_ASSETS&gt;1 and f.schclass='GLOBAL' ) _x000d_where units &gt; 0 _x000d_order by 6 desc"/>
  </connection>
  <connection id="71" xr16:uid="{00000000-0015-0000-FFFF-FFFF47000000}" name="Connection18405"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_x000d_ _x000d_left outer join   TATAMFPLUS.weeknav F on a.scheme=f.scheme _x000d_where b.rectype='L' /*and c.rectype='L' and d.rectype='L'*/ AND a.AMC_CODE='AMC'  _x000d_and  a.nav_date='30 apr 2022' and a.scheme='TDIF' _x000d_ and LAST_NET_ASSETS &gt;1 and f.SCHCLASS='GLOBAL' _x000d_and WEEKEND_DT='30 apr 2022' and a.ASSET_TYPE in('43','44')) _x000d_where MKTVAL &gt; 0 order by 6 desc"/>
  </connection>
  <connection id="72" xr16:uid="{00000000-0015-0000-FFFF-FFFF48000000}" name="Connection18413"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apr 2022',add_months('30 apr 2022',-6)) AND A.SCHEME ='TD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3" xr16:uid="{00000000-0015-0000-FFFF-FFFF49000000}" name="Connection18414"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2' and a.scheme='TDIVYF' _x000d_ _x000d_and WEEKEND_DT='30 apr 2022' and a.ASSET_TYPE in ('01','45','51')  _x000d_and a.schclass='GLOBAL' and a.security is not null and a.UNITS&gt;0   and LAST_NET_ASSETS&gt;1 and f.schclass='GLOBAL' ) _x000d_where units &gt; 0 _x000d_order by 6 desc"/>
  </connection>
  <connection id="74" xr16:uid="{00000000-0015-0000-FFFF-FFFF4A000000}" name="Connection18415" type="1" refreshedVersion="4"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apr 2022' and units&lt;&gt;0 and a.security is not null AND A.scheme='TDIVYF'_x000d_ order by 6 desc"/>
  </connection>
  <connection id="75" xr16:uid="{00000000-0015-0000-FFFF-FFFF4C000000}" name="Connection18419"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2' and a.scheme='TDIVYF' _x000d_ _x000d_and WEEKEND_DT='30 apr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apr 2022'_x000d_left outer join  tatamfplus.weeknav d on  d.weekend_dt='30 apr 2022' and d.scheme=a.scheme and d.schclass='GLOBAL' _x000d_left outer join  tatamfplus.assetype e on e.rectype='L' and e.asset_type=a.asset_type_x000d_WHERE del_date&lt;='30 apr 2022' AND mat_date &gt;'30 apr 2022' and a.scheme='TDIVYF')_x000d_order by 6 desc"/>
  </connection>
  <connection id="76" xr16:uid="{00000000-0015-0000-FFFF-FFFF4D000000}" name="Connection18420"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2' and a.scheme='TDIVYF' _x000d_ _x000d_and WEEKEND_DT='30 apr 2022' and a.ASSET_TYPE in('05','06','07','09','11','12','14','25','29','34','18','52') and LISTED_Y_N='Y'  _x000d_and a.schclass='GLOBAL' and a.security is not null and a.UNITS&gt;0  and LAST_NET_ASSETS&gt;1 and f.schclass='GLOBAL' ) _x000d_where MKTVAL &gt; 0) order by 6 desc"/>
  </connection>
  <connection id="77" xr16:uid="{00000000-0015-0000-FFFF-FFFF4E000000}" name="Connection18426"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apr 2022',add_months('30 apr 2022',-6)) AND A.SCHEME ='TDIVY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8" xr16:uid="{00000000-0015-0000-FFFF-FFFF4F000000}" name="Connection18427"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2' and a.scheme='TEQPEF' _x000d_ _x000d_and WEEKEND_DT='30 apr 2022' and a.ASSET_TYPE in ('01','45','51')  _x000d_and a.schclass='GLOBAL' and a.security is not null and a.UNITS&gt;0   and LAST_NET_ASSETS&gt;1 and f.schclass='GLOBAL' ) _x000d_where units &gt; 0 _x000d_order by 6 desc"/>
  </connection>
  <connection id="79" xr16:uid="{00000000-0015-0000-FFFF-FFFF50000000}" name="Connection18439"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apr 2022',add_months('30 apr 2022',-6)) AND A.SCHEME ='TEQP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0" xr16:uid="{00000000-0015-0000-FFFF-FFFF51000000}" name="Connection18440"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2' and a.scheme='TMIF' _x000d_ _x000d_and WEEKEND_DT='30 apr 2022' and a.ASSET_TYPE in ('01','45','51')  _x000d_and a.schclass='GLOBAL' and a.security is not null and a.UNITS&gt;0   and LAST_NET_ASSETS&gt;1 and f.schclass='GLOBAL' ) _x000d_where units &gt; 0 _x000d_order by 6 desc"/>
  </connection>
  <connection id="81" xr16:uid="{00000000-0015-0000-FFFF-FFFF52000000}" name="Connection18441" type="1" refreshedVersion="4"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apr 2022' and units&lt;&gt;0 and a.security is not null AND A.scheme='TMIF'_x000d_ order by 6 desc"/>
  </connection>
  <connection id="82" xr16:uid="{00000000-0015-0000-FFFF-FFFF55000000}" name="Connection18445"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2' and a.scheme='TMIF' _x000d_ _x000d_and WEEKEND_DT='30 apr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apr 2022'_x000d_left outer join  tatamfplus.weeknav d on  d.weekend_dt='30 apr 2022' and d.scheme=a.scheme and d.schclass='GLOBAL' _x000d_left outer join  tatamfplus.assetype e on e.rectype='L' and e.asset_type=a.asset_type_x000d_WHERE del_date&lt;='30 apr 2022' AND mat_date &gt;'30 apr 2022' and a.scheme='TMIF')_x000d_order by 6 desc"/>
  </connection>
  <connection id="83" xr16:uid="{00000000-0015-0000-FFFF-FFFF56000000}" name="Connection18446"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2' and a.scheme='TMIF' _x000d_ _x000d_and WEEKEND_DT='30 apr 2022' and a.ASSET_TYPE in('05','06','07','09','11','12','14','25','29','34','18','52') and LISTED_Y_N='Y'  _x000d_and a.schclass='GLOBAL' and a.security is not null and a.UNITS&gt;0  and LAST_NET_ASSETS&gt;1 and f.schclass='GLOBAL' ) _x000d_where MKTVAL &gt; 0) order by 6 desc"/>
  </connection>
  <connection id="84" xr16:uid="{00000000-0015-0000-FFFF-FFFF57000000}" name="Connection18452"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apr 2022',add_months('30 apr 2022',-6)) AND A.SCHEME ='T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5" xr16:uid="{00000000-0015-0000-FFFF-FFFF58000000}" name="Connection18453"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2' and a.scheme='TCS' _x000d_ _x000d_and WEEKEND_DT='30 apr 2022' and a.ASSET_TYPE in ('01','45','51')  _x000d_and a.schclass='GLOBAL' and a.security is not null and a.UNITS&gt;0   and LAST_NET_ASSETS&gt;1 and f.schclass='GLOBAL' ) _x000d_where units &gt; 0 _x000d_order by 6 desc"/>
  </connection>
  <connection id="86" xr16:uid="{00000000-0015-0000-FFFF-FFFF59000000}" name="Connection18465"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apr 2022',add_months('30 apr 2022',-6)) AND A.SCHEME ='TCS'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7" xr16:uid="{00000000-0015-0000-FFFF-FFFF5A000000}" name="Connection18466"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2' and a.scheme='TMCAPF' _x000d_ _x000d_and WEEKEND_DT='30 apr 2022' and a.ASSET_TYPE in ('01','45','51')  _x000d_and a.schclass='GLOBAL' and a.security is not null and a.UNITS&gt;0   and LAST_NET_ASSETS&gt;1 and f.schclass='GLOBAL' ) _x000d_where units &gt; 0 _x000d_order by 6 desc"/>
  </connection>
  <connection id="88" xr16:uid="{00000000-0015-0000-FFFF-FFFF5B000000}" name="Connection18478"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apr 2022',add_months('30 apr 2022',-6)) AND A.SCHEME ='TM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9" xr16:uid="{00000000-0015-0000-FFFF-FFFF5C000000}" name="Connection18479"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2' and a.scheme='TFEF' _x000d_ _x000d_and WEEKEND_DT='30 apr 2022' and a.ASSET_TYPE in ('01','45','51')  _x000d_and a.schclass='GLOBAL' and a.security is not null and a.UNITS&gt;0   and LAST_NET_ASSETS&gt;1 and f.schclass='GLOBAL' ) _x000d_where units &gt; 0 _x000d_order by 6 desc"/>
  </connection>
  <connection id="90" xr16:uid="{00000000-0015-0000-FFFF-FFFF5D000000}" name="Connection1849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apr 2022',add_months('30 apr 2022',-6)) AND A.SCHEME ='TF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1" xr16:uid="{00000000-0015-0000-FFFF-FFFF5E000000}" name="Connection18492"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2' and a.scheme='TEGF' _x000d_ _x000d_and WEEKEND_DT='30 apr 2022' and a.ASSET_TYPE in ('01','45','51')  _x000d_and a.schclass='GLOBAL' and a.security is not null and a.UNITS&gt;0   and LAST_NET_ASSETS&gt;1 and f.schclass='GLOBAL' ) _x000d_where units &gt; 0 _x000d_order by 6 desc"/>
  </connection>
  <connection id="92" xr16:uid="{00000000-0015-0000-FFFF-FFFF60000000}" name="Connection18497"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2' and a.scheme='TEGF' _x000d_ _x000d_and WEEKEND_DT='30 apr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apr 2022'_x000d_left outer join  tatamfplus.weeknav d on  d.weekend_dt='30 apr 2022' and d.scheme=a.scheme and d.schclass='GLOBAL' _x000d_left outer join  tatamfplus.assetype e on e.rectype='L' and e.asset_type=a.asset_type_x000d_WHERE del_date&lt;='30 apr 2022' AND mat_date &gt;'30 apr 2022' and a.scheme='TEGF')_x000d_order by 6 desc"/>
  </connection>
  <connection id="93" xr16:uid="{00000000-0015-0000-FFFF-FFFF61000000}" name="Connection18498"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2' and a.scheme='TEGF' _x000d_ _x000d_and WEEKEND_DT='30 apr 2022' and a.ASSET_TYPE in('05','06','07','09','11','12','14','25','29','34','18','52') and LISTED_Y_N='Y'  _x000d_and a.schclass='GLOBAL' and a.security is not null and a.UNITS&gt;0  and LAST_NET_ASSETS&gt;1 and f.schclass='GLOBAL' ) _x000d_where MKTVAL &gt; 0) order by 6 desc"/>
  </connection>
  <connection id="94" xr16:uid="{00000000-0015-0000-FFFF-FFFF62000000}" name="Connection18502"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apr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2' and a.scheme='TEGF' _x000d_ and LAST_NET_ASSETS&gt;1 and f.SCHCLASS='GLOBAL'_x000d_and WEEKEND_DT='30 apr 2022' and a.ASSET_TYPE in('16','17','19','20','22','03','15'))  _x000d_where MKTVAL &gt; 0 order by 6 desc"/>
  </connection>
  <connection id="95" xr16:uid="{00000000-0015-0000-FFFF-FFFF63000000}" name="Connection18504"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apr 2022',add_months('30 apr 2022',-6)) AND A.SCHEME ='TEG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6" xr16:uid="{00000000-0015-0000-FFFF-FFFF64000000}" name="Connection18505"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2' and a.scheme='TIFNA' _x000d_ _x000d_and WEEKEND_DT='30 apr 2022' and a.ASSET_TYPE in ('01','45','51')  _x000d_and a.schclass='GLOBAL' and a.security is not null and a.UNITS&gt;0   and LAST_NET_ASSETS&gt;1 and f.schclass='GLOBAL' ) _x000d_where units &gt; 0 _x000d_order by 6 desc"/>
  </connection>
  <connection id="97" xr16:uid="{00000000-0015-0000-FFFF-FFFF65000000}" name="Connection18511"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2' and a.scheme='TIFNA' _x000d_ _x000d_and WEEKEND_DT='30 apr 2022' and a.ASSET_TYPE in('05','06','07','09','11','12','14','25','29','34','18','52') and LISTED_Y_N='Y'  _x000d_and a.schclass='GLOBAL' and a.security is not null and a.UNITS&gt;0  and LAST_NET_ASSETS&gt;1 and f.schclass='GLOBAL' ) _x000d_where MKTVAL &gt; 0) order by 6 desc"/>
  </connection>
  <connection id="98" xr16:uid="{00000000-0015-0000-FFFF-FFFF66000000}" name="Connection18517"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apr 2022',add_months('30 apr 2022',-6)) AND A.SCHEME ='TIFN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9" xr16:uid="{00000000-0015-0000-FFFF-FFFF67000000}" name="Connection18518"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2' and a.scheme='TIFSA' _x000d_ _x000d_and WEEKEND_DT='30 apr 2022' and a.ASSET_TYPE in ('01','45','51')  _x000d_and a.schclass='GLOBAL' and a.security is not null and a.UNITS&gt;0   and LAST_NET_ASSETS&gt;1 and f.schclass='GLOBAL' ) _x000d_where units &gt; 0 _x000d_order by 6 desc"/>
  </connection>
  <connection id="100" xr16:uid="{00000000-0015-0000-FFFF-FFFF68000000}" name="Connection18530"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apr 2022',add_months('30 apr 2022',-6)) AND A.SCHEME ='TIFS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1" xr16:uid="{00000000-0015-0000-FFFF-FFFF69000000}" name="Connection18531"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2' and a.scheme='TICF' _x000d_ _x000d_and WEEKEND_DT='30 apr 2022' and a.ASSET_TYPE in ('01','45','51')  _x000d_and a.schclass='GLOBAL' and a.security is not null and a.UNITS&gt;0   and LAST_NET_ASSETS&gt;1 and f.schclass='GLOBAL' ) _x000d_where units &gt; 0 _x000d_order by 6 desc"/>
  </connection>
  <connection id="102" xr16:uid="{00000000-0015-0000-FFFF-FFFF6A000000}" name="Connection18532" type="1" refreshedVersion="4"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apr 2022' and units&lt;&gt;0 and a.security is not null AND A.scheme='TICF'_x000d_ order by 6 desc"/>
  </connection>
  <connection id="103" xr16:uid="{00000000-0015-0000-FFFF-FFFF6B000000}" name="Connection18537"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2' and a.scheme='TICF' _x000d_ _x000d_and WEEKEND_DT='30 apr 2022' and a.ASSET_TYPE in('05','06','07','09','11','12','14','25','29','34','18','52') and LISTED_Y_N='Y'  _x000d_and a.schclass='GLOBAL' and a.security is not null and a.UNITS&gt;0  and LAST_NET_ASSETS&gt;1 and f.schclass='GLOBAL' ) _x000d_where MKTVAL &gt; 0) order by 6 desc"/>
  </connection>
  <connection id="104" xr16:uid="{00000000-0015-0000-FFFF-FFFF6C000000}" name="Connection18543"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apr 2022',add_months('30 apr 2022',-6)) AND A.SCHEME ='TI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5" xr16:uid="{00000000-0015-0000-FFFF-FFFF6D000000}" name="Connection18544"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2' and a.scheme='TIPHF' _x000d_ _x000d_and WEEKEND_DT='30 apr 2022' and a.ASSET_TYPE in ('01','45','51')  _x000d_and a.schclass='GLOBAL' and a.security is not null and a.UNITS&gt;0   and LAST_NET_ASSETS&gt;1 and f.schclass='GLOBAL' ) _x000d_where units &gt; 0 _x000d_order by 6 desc"/>
  </connection>
  <connection id="106" xr16:uid="{00000000-0015-0000-FFFF-FFFF6E000000}" name="Connection18556"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apr 2022',add_months('30 apr 2022',-6)) AND A.SCHEME ='TIPH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7" xr16:uid="{00000000-0015-0000-FFFF-FFFF6F000000}" name="Connection18557"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2' and a.scheme='TTSF96' _x000d_ _x000d_and WEEKEND_DT='30 apr 2022' and a.ASSET_TYPE in ('01','45','51')  _x000d_and a.schclass='GLOBAL' and a.security is not null and a.UNITS&gt;0   and LAST_NET_ASSETS&gt;1 and f.schclass='GLOBAL' ) _x000d_where units &gt; 0 _x000d_order by 6 desc"/>
  </connection>
  <connection id="108" xr16:uid="{00000000-0015-0000-FFFF-FFFF70000000}" name="Connection18569"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apr 2022',add_months('30 apr 2022',-6)) AND A.SCHEME ='TTSF9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9" xr16:uid="{00000000-0015-0000-FFFF-FFFF71000000}" name="Connection18570"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2' and a.scheme='TISF' _x000d_ _x000d_and WEEKEND_DT='30 apr 2022' and a.ASSET_TYPE in ('01','45','51')  _x000d_and a.schclass='GLOBAL' and a.security is not null and a.UNITS&gt;0   and LAST_NET_ASSETS&gt;1 and f.schclass='GLOBAL' ) _x000d_where units &gt; 0 _x000d_order by 6 desc"/>
  </connection>
  <connection id="110" xr16:uid="{00000000-0015-0000-FFFF-FFFF73000000}" name="Connection18582"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apr 2022',add_months('30 apr 2022',-6)) AND A.SCHEME ='TI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1" xr16:uid="{00000000-0015-0000-FFFF-FFFF74000000}" name="Connection18583"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2' and a.scheme='TEOF' _x000d_ _x000d_and WEEKEND_DT='30 apr 2022' and a.ASSET_TYPE in ('01','45','51')  _x000d_and a.schclass='GLOBAL' and a.security is not null and a.UNITS&gt;0   and LAST_NET_ASSETS&gt;1 and f.schclass='GLOBAL' ) _x000d_where units &gt; 0 _x000d_order by 6 desc"/>
  </connection>
  <connection id="112" xr16:uid="{00000000-0015-0000-FFFF-FFFF75000000}" name="Connection18595"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apr 2022',add_months('30 apr 2022',-6)) AND A.SCHEME ='TE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3" xr16:uid="{00000000-0015-0000-FFFF-FFFF76000000}" name="Connection18596"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2' and a.scheme='TTOFE' _x000d_ _x000d_and WEEKEND_DT='30 apr 2022' and a.ASSET_TYPE in ('01','45','51')  _x000d_and a.schclass='GLOBAL' and a.security is not null and a.UNITS&gt;0   and LAST_NET_ASSETS&gt;1 and f.schclass='GLOBAL' ) _x000d_where units &gt; 0 _x000d_order by 6 desc"/>
  </connection>
  <connection id="114" xr16:uid="{00000000-0015-0000-FFFF-FFFF78000000}" name="Connection18608"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apr 2022',add_months('30 apr 2022',-6)) AND A.SCHEME ='TTOFE'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5" xr16:uid="{00000000-0015-0000-FFFF-FFFF79000000}" name="Connection18609"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2' and a.scheme='TINR' _x000d_ _x000d_and WEEKEND_DT='30 apr 2022' and a.ASSET_TYPE in ('01','45','51')  _x000d_and a.schclass='GLOBAL' and a.security is not null and a.UNITS&gt;0   and LAST_NET_ASSETS&gt;1 and f.schclass='GLOBAL' ) _x000d_where units &gt; 0 _x000d_order by 6 desc"/>
  </connection>
  <connection id="116" xr16:uid="{00000000-0015-0000-FFFF-FFFF7A000000}" name="Connection1862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apr 2022',add_months('30 apr 2022',-6)) AND A.SCHEME ='TIN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7" xr16:uid="{00000000-0015-0000-FFFF-FFFF7B000000}" name="Connection18622"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2' and a.scheme='TMAOF' _x000d_ _x000d_and WEEKEND_DT='30 apr 2022' and a.ASSET_TYPE in ('01','45','51')  _x000d_and a.schclass='GLOBAL' and a.security is not null and a.UNITS&gt;0   and LAST_NET_ASSETS&gt;1 and f.schclass='GLOBAL' ) _x000d_where units &gt; 0 _x000d_order by 6 desc"/>
  </connection>
  <connection id="118" xr16:uid="{00000000-0015-0000-FFFF-FFFF7C000000}" name="Connection18623" type="1" refreshedVersion="4"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apr 2022' and units&lt;&gt;0 and a.security is not null AND A.scheme='TMAOF'_x000d_ order by 6 desc"/>
  </connection>
  <connection id="119" xr16:uid="{00000000-0015-0000-FFFF-FFFF7D000000}" name="Connection18627"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2' and a.scheme='TMAOF' _x000d_ _x000d_and WEEKEND_DT='30 apr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apr 2022'_x000d_left outer join  tatamfplus.weeknav d on  d.weekend_dt='30 apr 2022' and d.scheme=a.scheme and d.schclass='GLOBAL' _x000d_left outer join  tatamfplus.assetype e on e.rectype='L' and e.asset_type=a.asset_type_x000d_WHERE del_date&lt;='30 apr 2022' AND mat_date &gt;'30 apr 2022' and a.scheme='TMAOF')_x000d_order by 6 desc"/>
  </connection>
  <connection id="120" xr16:uid="{00000000-0015-0000-FFFF-FFFF7E000000}" name="Connection18628"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2' and a.scheme='TMAOF' _x000d_ _x000d_and WEEKEND_DT='30 apr 2022' and a.ASSET_TYPE in('05','06','07','09','11','12','14','25','29','34','18','52') and LISTED_Y_N='Y'  _x000d_and a.schclass='GLOBAL' and a.security is not null and a.UNITS&gt;0  and LAST_NET_ASSETS&gt;1 and f.schclass='GLOBAL' ) _x000d_where MKTVAL &gt; 0) order by 6 desc"/>
  </connection>
  <connection id="121" xr16:uid="{00000000-0015-0000-FFFF-FFFF7F000000}" name="Connection18632"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apr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2' and a.scheme='TMAOF' _x000d_ and LAST_NET_ASSETS&gt;1 and f.SCHCLASS='GLOBAL'_x000d_and WEEKEND_DT='30 apr 2022' and a.ASSET_TYPE in('16','17','19','20','22','03','15'))  _x000d_where MKTVAL &gt; 0 order by 6 desc"/>
  </connection>
  <connection id="122" xr16:uid="{00000000-0015-0000-FFFF-FFFF80000000}" name="Connection18634"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apr 2022',add_months('30 apr 2022',-6)) AND A.SCHEME ='TMA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3" xr16:uid="{00000000-0015-0000-FFFF-FFFF81000000}" name="Connection18635"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2' and a.scheme='TNETF' _x000d_ _x000d_and WEEKEND_DT='30 apr 2022' and a.ASSET_TYPE in ('01','45','51')  _x000d_and a.schclass='GLOBAL' and a.security is not null and a.UNITS&gt;0   and LAST_NET_ASSETS&gt;1 and f.schclass='GLOBAL' ) _x000d_where units &gt; 0 _x000d_order by 6 desc"/>
  </connection>
  <connection id="124" xr16:uid="{00000000-0015-0000-FFFF-FFFF82000000}" name="Connection18641"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2' and a.scheme='TNETF' _x000d_ _x000d_and WEEKEND_DT='30 apr 2022' and a.ASSET_TYPE in('05','06','07','09','11','12','14','25','29','34','18','52') and LISTED_Y_N='Y'  _x000d_and a.schclass='GLOBAL' and a.security is not null and a.UNITS&gt;0  and LAST_NET_ASSETS&gt;1 and f.schclass='GLOBAL' ) _x000d_where MKTVAL &gt; 0) order by 6 desc"/>
  </connection>
  <connection id="125" xr16:uid="{00000000-0015-0000-FFFF-FFFF83000000}" name="Connection18647"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apr 2022',add_months('30 apr 2022',-6)) AND A.SCHEME ='TN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6" xr16:uid="{00000000-0015-0000-FFFF-FFFF84000000}" name="Connection18651" type="1" refreshedVersion="4"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2' and a.scheme='TNIDFOF' _x000d_ _x000d_and WEEKEND_DT='30 apr 2022' and (A.ASSET_TYPE in('35','36','24') _x000d_and a.schclass='GLOBAL' and a.security is not null and a.UNITS&gt;0   and LAST_NET_ASSETS&gt;1 and f.schclass='GLOBAL' ) _x000d_AND (LAST_NET_ASSETS/100000) &gt; 0 order by 6 desc)"/>
  </connection>
  <connection id="127" xr16:uid="{00000000-0015-0000-FFFF-FFFF85000000}" name="Connection18660"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apr 2022',add_months('30 apr 2022',-6)) AND A.SCHEME ='TNID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8" xr16:uid="{00000000-0015-0000-FFFF-FFFF86000000}" name="Connection18661"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2' and a.scheme='TNIDETF' _x000d_ _x000d_and WEEKEND_DT='30 apr 2022' and a.ASSET_TYPE in ('01','45','51')  _x000d_and a.schclass='GLOBAL' and a.security is not null and a.UNITS&gt;0   and LAST_NET_ASSETS&gt;1 and f.schclass='GLOBAL' ) _x000d_where units &gt; 0 _x000d_order by 6 desc"/>
  </connection>
  <connection id="129" xr16:uid="{00000000-0015-0000-FFFF-FFFF87000000}" name="Connection18673"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apr 2022',add_months('30 apr 2022',-6)) AND A.SCHEME ='TNID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0" xr16:uid="{00000000-0015-0000-FFFF-FFFF88000000}" name="Connection18674"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2' and a.scheme='TNPBETF' _x000d_ _x000d_and WEEKEND_DT='30 apr 2022' and a.ASSET_TYPE in ('01','45','51')  _x000d_and a.schclass='GLOBAL' and a.security is not null and a.UNITS&gt;0   and LAST_NET_ASSETS&gt;1 and f.schclass='GLOBAL' ) _x000d_where units &gt; 0 _x000d_order by 6 desc"/>
  </connection>
  <connection id="131" xr16:uid="{00000000-0015-0000-FFFF-FFFF89000000}" name="Connection18686"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apr 2022',add_months('30 apr 2022',-6)) AND A.SCHEME ='TNPB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2" xr16:uid="{00000000-0015-0000-FFFF-FFFF8A000000}" name="Connection18687"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2' and a.scheme='TQNTF' _x000d_ _x000d_and WEEKEND_DT='30 apr 2022' and a.ASSET_TYPE in ('01','45','51')  _x000d_and a.schclass='GLOBAL' and a.security is not null and a.UNITS&gt;0   and LAST_NET_ASSETS&gt;1 and f.schclass='GLOBAL' ) _x000d_where units &gt; 0 _x000d_order by 6 desc"/>
  </connection>
  <connection id="133" xr16:uid="{00000000-0015-0000-FFFF-FFFF8B000000}" name="Connection18693"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2' and a.scheme='TQNTF' _x000d_ _x000d_and WEEKEND_DT='30 apr 2022' and a.ASSET_TYPE in('05','06','07','09','11','12','14','25','29','34','18','52') and LISTED_Y_N='Y'  _x000d_and a.schclass='GLOBAL' and a.security is not null and a.UNITS&gt;0  and LAST_NET_ASSETS&gt;1 and f.schclass='GLOBAL' ) _x000d_where MKTVAL &gt; 0) order by 6 desc"/>
  </connection>
  <connection id="134" xr16:uid="{00000000-0015-0000-FFFF-FFFF8C000000}" name="Connection18699"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apr 2022',add_months('30 apr 2022',-6)) AND A.SCHEME ='TQN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5" xr16:uid="{00000000-0015-0000-FFFF-FFFF8D000000}" name="Connection18700"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2' and a.scheme='TREF' _x000d_ _x000d_and WEEKEND_DT='30 apr 2022' and a.ASSET_TYPE in ('01','45','51')  _x000d_and a.schclass='GLOBAL' and a.security is not null and a.UNITS&gt;0   and LAST_NET_ASSETS&gt;1 and f.schclass='GLOBAL' ) _x000d_where units &gt; 0 _x000d_order by 6 desc"/>
  </connection>
  <connection id="136" xr16:uid="{00000000-0015-0000-FFFF-FFFF8E000000}" name="Connection18712"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apr 2022',add_months('30 apr 2022',-6)) AND A.SCHEME ='TR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7" xr16:uid="{00000000-0015-0000-FFFF-FFFF8F000000}" name="Connection18713"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2' and a.scheme='TRSFM' _x000d_ _x000d_and WEEKEND_DT='30 apr 2022' and a.ASSET_TYPE in ('01','45','51')  _x000d_and a.schclass='GLOBAL' and a.security is not null and a.UNITS&gt;0   and LAST_NET_ASSETS&gt;1 and f.schclass='GLOBAL' ) _x000d_where units &gt; 0 _x000d_order by 6 desc"/>
  </connection>
  <connection id="138" xr16:uid="{00000000-0015-0000-FFFF-FFFF90000000}" name="Connection18718"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2' and a.scheme='TRSFM' _x000d_ _x000d_and WEEKEND_DT='30 apr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apr 2022'_x000d_left outer join  tatamfplus.weeknav d on  d.weekend_dt='30 apr 2022' and d.scheme=a.scheme and d.schclass='GLOBAL' _x000d_left outer join  tatamfplus.assetype e on e.rectype='L' and e.asset_type=a.asset_type_x000d_WHERE del_date&lt;='30 apr 2022' AND mat_date &gt;'30 apr 2022' and a.scheme='TRSFM')_x000d_order by 6 desc"/>
  </connection>
  <connection id="139" xr16:uid="{00000000-0015-0000-FFFF-FFFF91000000}" name="Connection18719"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2' and a.scheme='TRSFM' _x000d_ _x000d_and WEEKEND_DT='30 apr 2022' and a.ASSET_TYPE in('05','06','07','09','11','12','14','25','29','34','18','52') and LISTED_Y_N='Y'  _x000d_and a.schclass='GLOBAL' and a.security is not null and a.UNITS&gt;0  and LAST_NET_ASSETS&gt;1 and f.schclass='GLOBAL' ) _x000d_where MKTVAL &gt; 0) order by 6 desc"/>
  </connection>
  <connection id="140" xr16:uid="{00000000-0015-0000-FFFF-FFFF92000000}" name="Connection18720" type="1" refreshedVersion="4"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0 apr 20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2' and a.scheme='TRSFM' _x000d_ _x000d_and WEEKEND_DT='30 apr 2022' and a.ASSET_TYPE in('05','06','07','09','11','12','14','25','29','34','18','52') and LISTED_Y_N='N'  _x000d_and a.schclass='GLOBAL' and a.security is not null and a.UNITS&gt;0   and LAST_NET_ASSETS&gt;1 and f.schclass='GLOBAL' ) _x000d_where MKTVAL &gt; 0) order by 6 desc"/>
  </connection>
  <connection id="141" xr16:uid="{00000000-0015-0000-FFFF-FFFF93000000}" name="Connection18723"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apr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2' and a.scheme='TRSFM' _x000d_ and LAST_NET_ASSETS&gt;1 and f.SCHCLASS='GLOBAL'_x000d_and WEEKEND_DT='30 apr 2022' and a.ASSET_TYPE in('16','17','19','20','22','03','15'))  _x000d_where MKTVAL &gt; 0 order by 6 desc"/>
  </connection>
  <connection id="142" xr16:uid="{00000000-0015-0000-FFFF-FFFF94000000}" name="Connection18725"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apr 2022',add_months('30 apr 2022',-6)) AND A.SCHEME ='TRSFM'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3" xr16:uid="{00000000-0015-0000-FFFF-FFFF95000000}" name="Connection18726"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2' and a.scheme='TRSFP' _x000d_ _x000d_and WEEKEND_DT='30 apr 2022' and a.ASSET_TYPE in ('01','45','51')  _x000d_and a.schclass='GLOBAL' and a.security is not null and a.UNITS&gt;0   and LAST_NET_ASSETS&gt;1 and f.schclass='GLOBAL' ) _x000d_where units &gt; 0 _x000d_order by 6 desc"/>
  </connection>
  <connection id="144" xr16:uid="{00000000-0015-0000-FFFF-FFFF96000000}" name="Connection18738"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apr 2022',add_months('30 apr 2022',-6)) AND A.SCHEME ='TRSFP'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5" xr16:uid="{00000000-0015-0000-FFFF-FFFF97000000}" name="Connection18739"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2' and a.scheme='TSCAPF' _x000d_ _x000d_and WEEKEND_DT='30 apr 2022' and a.ASSET_TYPE in ('01','45','51')  _x000d_and a.schclass='GLOBAL' and a.security is not null and a.UNITS&gt;0   and LAST_NET_ASSETS&gt;1 and f.schclass='GLOBAL' ) _x000d_where units &gt; 0 _x000d_order by 6 desc"/>
  </connection>
  <connection id="146" xr16:uid="{00000000-0015-0000-FFFF-FFFF99000000}" name="Connection1875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apr 2022',add_months('30 apr 2022',-6)) AND A.SCHEME ='TS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7" xr16:uid="{00000000-0015-0000-FFFF-FFFF9A000000}" name="Connection18752"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2' and a.scheme='TYCF' _x000d_ _x000d_and WEEKEND_DT='30 apr 2022' and a.ASSET_TYPE in ('01','45','51')  _x000d_and a.schclass='GLOBAL' and a.security is not null and a.UNITS&gt;0   and LAST_NET_ASSETS&gt;1 and f.schclass='GLOBAL' ) _x000d_where units &gt; 0 _x000d_order by 6 desc"/>
  </connection>
  <connection id="148" xr16:uid="{00000000-0015-0000-FFFF-FFFF9B000000}" name="Connection18764"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apr 2022',add_months('30 apr 2022',-6)) AND A.SCHEME ='TY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9" xr16:uid="{00000000-0015-0000-FFFF-FFFFA0000000}" name="Connection18778" type="1" refreshedVersion="4" background="1" saveData="1">
    <dbPr connection="DRIVER={Microsoft ODBC for Oracle};UID=TATADB;;" command="select decode(income_growth,'EQ','Equity','EC','Equity','DB','Debt','DC','Debt','LQ','Liquid') Classification,scheme &quot;SCHEME CODE&quot;,name &quot;SCHEME NAME&quot;  from TATAMFPLUS.BASESCHEME where scheme in (select scheme from TATAMFPLUS.weeknav where weekend_dt='30 apr 2022' and schclass='GLOBAL' AND (LAST_units_outs&gt;10 or scheme in ('TFM55E','TFM55F'))) and  RECTYPE='L' AND /*ACTIVATE_Y_N='Y'  AND */  scheme not in (select * from fm_scheme_exclude)  and  scheme not in ('UALCAL','GLOBAL','TINUD1','TMFUD1','AAA','TOIN99','UNBROK')    order by 1,3"/>
  </connection>
</connections>
</file>

<file path=xl/sharedStrings.xml><?xml version="1.0" encoding="utf-8"?>
<sst xmlns="http://schemas.openxmlformats.org/spreadsheetml/2006/main" count="13952" uniqueCount="3180">
  <si>
    <t>Index</t>
  </si>
  <si>
    <t>CLASSIFICATION</t>
  </si>
  <si>
    <t>SCHEME CODE</t>
  </si>
  <si>
    <t>SCHEME NAME</t>
  </si>
  <si>
    <t>Debt</t>
  </si>
  <si>
    <t>TBPSUF</t>
  </si>
  <si>
    <t>TATA BANKING &amp; PSU DEBT FUND</t>
  </si>
  <si>
    <t>TCORPBF</t>
  </si>
  <si>
    <t>TATA CORPORATE BOND FUND</t>
  </si>
  <si>
    <t>TDBF</t>
  </si>
  <si>
    <t>TATA DYNAMIC BOND FUND</t>
  </si>
  <si>
    <t>TFRF</t>
  </si>
  <si>
    <t>TATA FLOATING RATE FUND</t>
  </si>
  <si>
    <t>TGSFR</t>
  </si>
  <si>
    <t>TATA GILT SECURITIES FUND</t>
  </si>
  <si>
    <t>TIFA</t>
  </si>
  <si>
    <t>TATA INCOME FUND</t>
  </si>
  <si>
    <t>TIPF</t>
  </si>
  <si>
    <t>TLF</t>
  </si>
  <si>
    <t>TATA MONEY MARKET FUND</t>
  </si>
  <si>
    <t>TNSIFDEC27</t>
  </si>
  <si>
    <t>TATA NIFTY SDL PLUS AAA PSU BOND DEC 2027 60 40 INDEX FUND</t>
  </si>
  <si>
    <t>TOF</t>
  </si>
  <si>
    <t>TATA OVERNIGHT FUND</t>
  </si>
  <si>
    <t>TRSFC</t>
  </si>
  <si>
    <t>TATA RETIREMENT SAVINGS FUND-CONSERVATIVE PLAN</t>
  </si>
  <si>
    <t>TSTBF</t>
  </si>
  <si>
    <t>TATA SHORT TERM BOND FUND</t>
  </si>
  <si>
    <t>TFF</t>
  </si>
  <si>
    <t>TATA TREASURY ADVANTAGE FUND</t>
  </si>
  <si>
    <t>TUSTF</t>
  </si>
  <si>
    <t>TATA ULTRA SHORT TERM FUND</t>
  </si>
  <si>
    <t>Equity</t>
  </si>
  <si>
    <t>TAF</t>
  </si>
  <si>
    <t>TATA ARBITRAGE FUND</t>
  </si>
  <si>
    <t>TBAF</t>
  </si>
  <si>
    <t>TATA BALANCED ADVANTAGE FUND</t>
  </si>
  <si>
    <t>TBFSF</t>
  </si>
  <si>
    <t>TATA BANKING &amp; FINANCIAL SERVICES FUND</t>
  </si>
  <si>
    <t>TBCF</t>
  </si>
  <si>
    <t>TATA BUSINESS CYCLE FUND</t>
  </si>
  <si>
    <t>TDIF</t>
  </si>
  <si>
    <t>TATA DIGITAL INDIA FUND</t>
  </si>
  <si>
    <t>TDIVYF</t>
  </si>
  <si>
    <t>TATA DIVIDEND YIELD FUND</t>
  </si>
  <si>
    <t>TEQPEF</t>
  </si>
  <si>
    <t>TATA EQUITY P/E FUND</t>
  </si>
  <si>
    <t>TMIF</t>
  </si>
  <si>
    <t>TATA EQUITY SAVINGS FUND</t>
  </si>
  <si>
    <t>TCS</t>
  </si>
  <si>
    <t>TATA ETHICAL FUND</t>
  </si>
  <si>
    <t>TMCAPF</t>
  </si>
  <si>
    <t>TATA FLEXI CAP FUND</t>
  </si>
  <si>
    <t>TFEF</t>
  </si>
  <si>
    <t>TATA FOCUSED EQUITY FUND</t>
  </si>
  <si>
    <t>TEGF</t>
  </si>
  <si>
    <t>TATA HYBRID EQUITY FUND</t>
  </si>
  <si>
    <t>TIFNA</t>
  </si>
  <si>
    <t>TATA INDEX FUND - NIFTY</t>
  </si>
  <si>
    <t>TIFSA</t>
  </si>
  <si>
    <t>TATA INDEX FUND - SENSEX</t>
  </si>
  <si>
    <t>TICF</t>
  </si>
  <si>
    <t>TATA INDIA CONSUMER FUND</t>
  </si>
  <si>
    <t>TIPHF</t>
  </si>
  <si>
    <t>TATA INDIA PHARMA &amp; HEALTHCARE FUND</t>
  </si>
  <si>
    <t>TTSF96</t>
  </si>
  <si>
    <t>TATA INDIA TAX SAVINGS FUND</t>
  </si>
  <si>
    <t>TISF</t>
  </si>
  <si>
    <t>TATA INFRASTRUCTURE FUND</t>
  </si>
  <si>
    <t>TEOF</t>
  </si>
  <si>
    <t>TATA LARGE &amp; MID CAP FUND</t>
  </si>
  <si>
    <t>TTOFE</t>
  </si>
  <si>
    <t>TATA LARGE CAP FUND</t>
  </si>
  <si>
    <t>TINR</t>
  </si>
  <si>
    <t>TATA MID CAP GROWTH FUND</t>
  </si>
  <si>
    <t>TMAOF</t>
  </si>
  <si>
    <t>TATA MULTI ASSET OPPORTUNITIES FUND</t>
  </si>
  <si>
    <t>TNETF</t>
  </si>
  <si>
    <t>TATA NIFTY EXCHANGE TRADED FUND</t>
  </si>
  <si>
    <t>TNIDFOF</t>
  </si>
  <si>
    <t>TATA NIFTY INDIA DIGITAL ETF FUND OF FUND</t>
  </si>
  <si>
    <t>TNIDETF</t>
  </si>
  <si>
    <t>TATA NIFTY INDIA DIGITAL EXCHANGE TRADED FUND</t>
  </si>
  <si>
    <t>TNPBETF</t>
  </si>
  <si>
    <t>TATA NIFTY PRIVATE BANK EXCHANGE TRADED FUND</t>
  </si>
  <si>
    <t>TQNTF</t>
  </si>
  <si>
    <t>TATA QUANT FUND</t>
  </si>
  <si>
    <t>TREF</t>
  </si>
  <si>
    <t>TATA RESOURCES &amp; ENERGY FUND</t>
  </si>
  <si>
    <t>TRSFM</t>
  </si>
  <si>
    <t>TATA RETIREMENT SAVINGS FUND-MODERATE PLAN</t>
  </si>
  <si>
    <t>TRSFP</t>
  </si>
  <si>
    <t>TATA RETIREMENT SAVINGS FUND-PROGRESSIVE PLAN</t>
  </si>
  <si>
    <t>TSCAPF</t>
  </si>
  <si>
    <t>TATA SMALL CAP FUND</t>
  </si>
  <si>
    <t>TYCF</t>
  </si>
  <si>
    <t>TATA YOUNG CITIZENS FUND</t>
  </si>
  <si>
    <t>Liquid</t>
  </si>
  <si>
    <t>TFRSTF</t>
  </si>
  <si>
    <t>TATA LIQUID FUND</t>
  </si>
  <si>
    <t>as on 30-04-22</t>
  </si>
  <si>
    <t>NAME OF THE INSTRUMENT</t>
  </si>
  <si>
    <t>YIELD ( IN % )</t>
  </si>
  <si>
    <t>RATINGS</t>
  </si>
  <si>
    <t>ISIN CODE</t>
  </si>
  <si>
    <t>QUANTITY</t>
  </si>
  <si>
    <t>MKT VAL(Rs. Lacs)</t>
  </si>
  <si>
    <t>% to NAV</t>
  </si>
  <si>
    <t>DEBT INSTRUMENTS</t>
  </si>
  <si>
    <t>A) LISTED/AWAITING LISTING ON STOCK EXCHANGES</t>
  </si>
  <si>
    <t>(I) GOVERNMENT SECURITIES</t>
  </si>
  <si>
    <t>GOI 8.35% 14/5/2022</t>
  </si>
  <si>
    <t>SOV</t>
  </si>
  <si>
    <t>IN0020020072</t>
  </si>
  <si>
    <t>GOI -  8.15% (11/06/2022)</t>
  </si>
  <si>
    <t>IN0020120013</t>
  </si>
  <si>
    <t>GOVERNMENT SECURITIES TOTAL</t>
  </si>
  <si>
    <t>(II) NON-CONVERTIBLE DEBENTURES/BONDS</t>
  </si>
  <si>
    <t>CRISIL-AAA</t>
  </si>
  <si>
    <t>INE001A07SM4</t>
  </si>
  <si>
    <t>NON-CONVERTIBLE DEBENTURES/BONDS TOTAL</t>
  </si>
  <si>
    <t>B) MONEY MARKET INSTRUMENTS</t>
  </si>
  <si>
    <t>CRISIL-A1+</t>
  </si>
  <si>
    <t>MONEY MARKET INSTRUMENTS TOTAL</t>
  </si>
  <si>
    <t>PORTFOLIO TOTAL</t>
  </si>
  <si>
    <t>NET CURRENT LIABILITIES</t>
  </si>
  <si>
    <t>NET ASSETS</t>
  </si>
  <si>
    <t>* % OF MARKET VALUE OF SECURITIES TO NET ASSETS IS &lt; 0.01</t>
  </si>
  <si>
    <t>** THINLY TRADED / NON TRADED SECURITIES / ILLIQUID SECURITIES</t>
  </si>
  <si>
    <t>THE SCHEME RISK-O-METERS AND SCHEME BENCHMARK RISK-O-METERS ARE AS OF</t>
  </si>
  <si>
    <t>TOTAL NUMBER OF INSTANCES OF DEVIATION FROM VALUATION PRICE PROVIDED BY VALUATION AGENCIES</t>
  </si>
  <si>
    <t>NIL</t>
  </si>
  <si>
    <t>TOTAL BELOW INVESTMENT GRADE OR DEFAULT PROVIDED FOR: NIL</t>
  </si>
  <si>
    <t>TOTAL OUTSTANDING EXPOSURE IN DERIVATIVE INSTRUMENTS: NIL</t>
  </si>
  <si>
    <t>DIVIDEND DECLARED: NIL</t>
  </si>
  <si>
    <t>TOTAL INVESTMENTS IN FOREIGN SECURITIES / ADRS / GDRS: NIL</t>
  </si>
  <si>
    <t>INDUSTRY</t>
  </si>
  <si>
    <t/>
  </si>
  <si>
    <t>EQUITY &amp; EQUITY RELATED</t>
  </si>
  <si>
    <t>NA</t>
  </si>
  <si>
    <t>Banks</t>
  </si>
  <si>
    <t>INE090A01021</t>
  </si>
  <si>
    <t>Petroleum Products</t>
  </si>
  <si>
    <t>INE002A01018</t>
  </si>
  <si>
    <t>INE040A01034</t>
  </si>
  <si>
    <t>IT - Software</t>
  </si>
  <si>
    <t>INE009A01021</t>
  </si>
  <si>
    <t>INE467B01029</t>
  </si>
  <si>
    <t>INE237A01028</t>
  </si>
  <si>
    <t>Consumer Durables</t>
  </si>
  <si>
    <t>INE280A01028</t>
  </si>
  <si>
    <t>Telecom - Services</t>
  </si>
  <si>
    <t>INE397D01024</t>
  </si>
  <si>
    <t>Diversified FMCG</t>
  </si>
  <si>
    <t>INE154A01025</t>
  </si>
  <si>
    <t>INE238A01034</t>
  </si>
  <si>
    <t>Finance</t>
  </si>
  <si>
    <t>INE001A01036</t>
  </si>
  <si>
    <t>Auto Components</t>
  </si>
  <si>
    <t>INE883A01011</t>
  </si>
  <si>
    <t>Electrical Equipment</t>
  </si>
  <si>
    <t>INE152A01029</t>
  </si>
  <si>
    <t>INE075A01022</t>
  </si>
  <si>
    <t>INE030A01027</t>
  </si>
  <si>
    <t>Pharmaceuticals &amp; Biotechnology</t>
  </si>
  <si>
    <t>INE044A01036</t>
  </si>
  <si>
    <t>Industrial Products</t>
  </si>
  <si>
    <t>INE536A01023</t>
  </si>
  <si>
    <t>INE461C01038</t>
  </si>
  <si>
    <t>Chemicals &amp; Petrochemicals</t>
  </si>
  <si>
    <t>INE288B01029</t>
  </si>
  <si>
    <t>Paper, Forest &amp; Jute Products</t>
  </si>
  <si>
    <t>INE055A01016</t>
  </si>
  <si>
    <t>Construction</t>
  </si>
  <si>
    <t>INE018A01030</t>
  </si>
  <si>
    <t>Beverages</t>
  </si>
  <si>
    <t>INE854D01024</t>
  </si>
  <si>
    <t>INE371P01015</t>
  </si>
  <si>
    <t>Agricultural Food &amp; other Products</t>
  </si>
  <si>
    <t>INE192A01025</t>
  </si>
  <si>
    <t>INE361B01024</t>
  </si>
  <si>
    <t>INE089A01023</t>
  </si>
  <si>
    <t>Capital Markets</t>
  </si>
  <si>
    <t>INE094J01016</t>
  </si>
  <si>
    <t>Cement &amp; Cement Products</t>
  </si>
  <si>
    <t>INE012A01025</t>
  </si>
  <si>
    <t>INE481G01011</t>
  </si>
  <si>
    <t>INE262H01013</t>
  </si>
  <si>
    <t>Retailing</t>
  </si>
  <si>
    <t>INE192R01011</t>
  </si>
  <si>
    <t>INE836A01035</t>
  </si>
  <si>
    <t>Personal Products</t>
  </si>
  <si>
    <t>INE196A01026</t>
  </si>
  <si>
    <t>INE018I01017</t>
  </si>
  <si>
    <t>INE036D01028</t>
  </si>
  <si>
    <t>INE540L01014</t>
  </si>
  <si>
    <t>Insurance</t>
  </si>
  <si>
    <t>INE765G01017</t>
  </si>
  <si>
    <t>INDIAN BANK</t>
  </si>
  <si>
    <t>INE562A01011</t>
  </si>
  <si>
    <t>Transport Infrastructure</t>
  </si>
  <si>
    <t>INE517F01014</t>
  </si>
  <si>
    <t>INE058A01010</t>
  </si>
  <si>
    <t>Fertilizers &amp; Agrochemicals</t>
  </si>
  <si>
    <t>INE462A01022</t>
  </si>
  <si>
    <t>DATA PATTERNS (INDIA) LTD</t>
  </si>
  <si>
    <t>Aerospace and Defense</t>
  </si>
  <si>
    <t>INE0IX101010</t>
  </si>
  <si>
    <t>INE795G01014</t>
  </si>
  <si>
    <t>INE503A01015</t>
  </si>
  <si>
    <t>INE473A01011</t>
  </si>
  <si>
    <t>Diversified</t>
  </si>
  <si>
    <t>INE470A01017</t>
  </si>
  <si>
    <t>TEGA INDUSTRIES LTD</t>
  </si>
  <si>
    <t>Industrial Manufacturing</t>
  </si>
  <si>
    <t>INE011K01018</t>
  </si>
  <si>
    <t>Gas</t>
  </si>
  <si>
    <t>INE203G01027</t>
  </si>
  <si>
    <t>EQUITY &amp; EQUITY RELATED TOTAL</t>
  </si>
  <si>
    <t>A) REPO</t>
  </si>
  <si>
    <t>CASH / NET CURRENT ASSET</t>
  </si>
  <si>
    <t>TOTAL VALUE AND PERCENTAGE OF ILLIQUID EQUITY SHARES: NIL</t>
  </si>
  <si>
    <t>NAV AS ON 30-APR-22: RS.40.1045 (REGULAR - GROWTH)</t>
  </si>
  <si>
    <t>NAV AS ON 30-APR-22: RS.43.7691 (DIRECT - GROWTH)</t>
  </si>
  <si>
    <t>NAV AS ON 31-OCT-21: RS.41.9399 (REGULAR - GROWTH)</t>
  </si>
  <si>
    <t>NAV AS ON 31-OCT-21: RS.45.6406 (DIRECT - GROWTH)</t>
  </si>
  <si>
    <t>Transport Services</t>
  </si>
  <si>
    <t>INE418H01029</t>
  </si>
  <si>
    <t>Commercial Services &amp; Supplies</t>
  </si>
  <si>
    <t>INE891D01026</t>
  </si>
  <si>
    <t>Healthcare Services</t>
  </si>
  <si>
    <t>INE08LI01020</t>
  </si>
  <si>
    <t>INE373A01013</t>
  </si>
  <si>
    <t>INE974X01010</t>
  </si>
  <si>
    <t>INE209A01019</t>
  </si>
  <si>
    <t>INE280B01018</t>
  </si>
  <si>
    <t>INE615P01015</t>
  </si>
  <si>
    <t>INE811A01020</t>
  </si>
  <si>
    <t>INE634A01018</t>
  </si>
  <si>
    <t>INE133A01011</t>
  </si>
  <si>
    <t>INE944F01028</t>
  </si>
  <si>
    <t>Textiles &amp; Apparels</t>
  </si>
  <si>
    <t>INE887G01027</t>
  </si>
  <si>
    <t>INE075I01017</t>
  </si>
  <si>
    <t>Leisure Services</t>
  </si>
  <si>
    <t>INE872J01023</t>
  </si>
  <si>
    <t>INE536H01010</t>
  </si>
  <si>
    <t>INE688A01022</t>
  </si>
  <si>
    <t>INE613A01020</t>
  </si>
  <si>
    <t>INE614A01028</t>
  </si>
  <si>
    <t>INE235A01022</t>
  </si>
  <si>
    <t>INE246F01010</t>
  </si>
  <si>
    <t>INE475B01022</t>
  </si>
  <si>
    <t>INE845D01014</t>
  </si>
  <si>
    <t>INE386A01015</t>
  </si>
  <si>
    <t>INE868B01028</t>
  </si>
  <si>
    <t>Household Products</t>
  </si>
  <si>
    <t>INE128A01029</t>
  </si>
  <si>
    <t>INE500L01026</t>
  </si>
  <si>
    <t>INE419M01019</t>
  </si>
  <si>
    <t>INE686Y01026</t>
  </si>
  <si>
    <t>INE999A01015</t>
  </si>
  <si>
    <t>INE183A01024</t>
  </si>
  <si>
    <t>INE00LO01017</t>
  </si>
  <si>
    <t>INE043D01016</t>
  </si>
  <si>
    <t>INE498B01024</t>
  </si>
  <si>
    <t>Cigarettes &amp; Tobacco Products</t>
  </si>
  <si>
    <t>INE710A01016</t>
  </si>
  <si>
    <t>INE227C01017</t>
  </si>
  <si>
    <t>Entertainment</t>
  </si>
  <si>
    <t>INE265F01028</t>
  </si>
  <si>
    <t>INE0BV301023</t>
  </si>
  <si>
    <t>POWERGRID INFRASTRUCTURE INVESTMENT TRUST</t>
  </si>
  <si>
    <t>Power</t>
  </si>
  <si>
    <t>INE0GGX23010</t>
  </si>
  <si>
    <t>(A) TREPS</t>
  </si>
  <si>
    <t>B) REPO</t>
  </si>
  <si>
    <t>NAV AS ON 30-APR-22: RS.21.215 (REGULAR - IDCW)</t>
  </si>
  <si>
    <t>NAV AS ON 30-APR-22: RS.21.215 (REGULAR - GROWTH)</t>
  </si>
  <si>
    <t>NAV AS ON 30-APR-22: RS.22.6538 (DIRECT - IDCW)</t>
  </si>
  <si>
    <t>NAV AS ON 30-APR-22: RS.22.6538 (DIRECT - GROWTH)</t>
  </si>
  <si>
    <t>NAV AS ON 31-OCT-21: RS.21.1558 (REGULAR - IDCW)</t>
  </si>
  <si>
    <t>NAV AS ON 31-OCT-21: RS.21.1558 (REGULAR - GROWTH)</t>
  </si>
  <si>
    <t>NAV AS ON 31-OCT-21: RS.22.3808 (DIRECT - IDCW)</t>
  </si>
  <si>
    <t>NAV AS ON 31-OCT-21: RS.22.3808 (DIRECT - GROWTH)</t>
  </si>
  <si>
    <t>INE860A01027</t>
  </si>
  <si>
    <t>INE752E01010</t>
  </si>
  <si>
    <t>INE018E01016</t>
  </si>
  <si>
    <t>INE455K01017</t>
  </si>
  <si>
    <t>INE797F01020</t>
  </si>
  <si>
    <t>INE079A01024</t>
  </si>
  <si>
    <t>INE021A01026</t>
  </si>
  <si>
    <t>INE935N01020</t>
  </si>
  <si>
    <t>INE226A01021</t>
  </si>
  <si>
    <t>INE663F01024</t>
  </si>
  <si>
    <t>INE176B01034</t>
  </si>
  <si>
    <t>INE866R01028</t>
  </si>
  <si>
    <t>INE217B01036</t>
  </si>
  <si>
    <t>INE881D01027</t>
  </si>
  <si>
    <t>INE739E01017</t>
  </si>
  <si>
    <t>Automobiles</t>
  </si>
  <si>
    <t>INE917I01010</t>
  </si>
  <si>
    <t>INE437A01024</t>
  </si>
  <si>
    <t>INE02NC01014</t>
  </si>
  <si>
    <t>INE726G01019</t>
  </si>
  <si>
    <t>INE263A01024</t>
  </si>
  <si>
    <t>INE199A01012</t>
  </si>
  <si>
    <t>INE155A01022</t>
  </si>
  <si>
    <t>INE123W01016</t>
  </si>
  <si>
    <t>INE195A01028</t>
  </si>
  <si>
    <t>INE563J01010</t>
  </si>
  <si>
    <t>INE758T01015</t>
  </si>
  <si>
    <t>INE127D01025</t>
  </si>
  <si>
    <t>INE689W01016</t>
  </si>
  <si>
    <t>INE414G01012</t>
  </si>
  <si>
    <t>INE182A01018</t>
  </si>
  <si>
    <t>NAV AS ON 30-APR-22: RS.40.878 (REGULAR - GROWTH)</t>
  </si>
  <si>
    <t>NAV AS ON 30-APR-22: RS.47.3262 (DIRECT - GROWTH)</t>
  </si>
  <si>
    <t>NAV AS ON 31-OCT-21: RS.43.9886 (REGULAR - GROWTH)</t>
  </si>
  <si>
    <t>NAV AS ON 31-OCT-21: RS.50.5289 (DIRECT - GROWTH)</t>
  </si>
  <si>
    <t>GOI - 7.27% (08/04/2026)</t>
  </si>
  <si>
    <t>IN0020190016</t>
  </si>
  <si>
    <t>GOI - 6.79% (26/12/2029)</t>
  </si>
  <si>
    <t>IN0020160118</t>
  </si>
  <si>
    <t>GOI - 6.10% (12/07/2031)</t>
  </si>
  <si>
    <t>IN0020210095</t>
  </si>
  <si>
    <t>GOI - 7.26% (14/01/2029)</t>
  </si>
  <si>
    <t>IN0020180454</t>
  </si>
  <si>
    <t>** 06.35 % MINDSPACE BUSINESS PARKS REIT - 31/12/2024</t>
  </si>
  <si>
    <t>INE0CCU07058</t>
  </si>
  <si>
    <t>INE999X07014</t>
  </si>
  <si>
    <t>INE377Y07227</t>
  </si>
  <si>
    <t>INE936D07174</t>
  </si>
  <si>
    <t>INE090A08UE8</t>
  </si>
  <si>
    <t>INE001W07011</t>
  </si>
  <si>
    <t>INE961M07017</t>
  </si>
  <si>
    <t>CRISIL-AA+</t>
  </si>
  <si>
    <t>INE343G08026</t>
  </si>
  <si>
    <t>** 07.42 % POWER FINANCE CORPORATION - 19/11/2024</t>
  </si>
  <si>
    <t>INE134E08KH0</t>
  </si>
  <si>
    <t>ICRA-AAA</t>
  </si>
  <si>
    <t>INE848E07AY3</t>
  </si>
  <si>
    <t>INE848E07BB9</t>
  </si>
  <si>
    <t>INE964M07011</t>
  </si>
  <si>
    <t>(III) PRIVATELY PLACED/UNLISTED</t>
  </si>
  <si>
    <t>INE018E08078</t>
  </si>
  <si>
    <t>NON-CONVERTIBLE DEBENTURES/BONDS/FRN'S TOTAL</t>
  </si>
  <si>
    <t>INE121A14TP7</t>
  </si>
  <si>
    <t>INE116F14125</t>
  </si>
  <si>
    <t>(C) TREPS</t>
  </si>
  <si>
    <t>D) REPO</t>
  </si>
  <si>
    <t>NAV AS ON 30-APR-22: RS.41.4146 (REGULAR - GROWTH)</t>
  </si>
  <si>
    <t>NAV AS ON 30-APR-22: RS.47.1255 (DIRECT - GROWTH)</t>
  </si>
  <si>
    <t>NAV AS ON 31-OCT-21: RS.43.6799 (REGULAR - GROWTH)</t>
  </si>
  <si>
    <t>NAV AS ON 31-OCT-21: RS.49.3416 (DIRECT - GROWTH)</t>
  </si>
  <si>
    <t>Ferrous Metals</t>
  </si>
  <si>
    <t>INE081A01012</t>
  </si>
  <si>
    <t>INE749A01030</t>
  </si>
  <si>
    <t>Diversified Metals</t>
  </si>
  <si>
    <t>INE205A01025</t>
  </si>
  <si>
    <t>Non - Ferrous Metals</t>
  </si>
  <si>
    <t>INE038A01020</t>
  </si>
  <si>
    <t>INE220G01021</t>
  </si>
  <si>
    <t>INE139A01034</t>
  </si>
  <si>
    <t>INE628A01036</t>
  </si>
  <si>
    <t>INE094A01015</t>
  </si>
  <si>
    <t>INE702C01027</t>
  </si>
  <si>
    <t>INE048G01026</t>
  </si>
  <si>
    <t>INE047A01021</t>
  </si>
  <si>
    <t>INE129A01019</t>
  </si>
  <si>
    <t>INE169A01031</t>
  </si>
  <si>
    <t>INE331A01037</t>
  </si>
  <si>
    <t>INE603J01030</t>
  </si>
  <si>
    <t>INE029A01011</t>
  </si>
  <si>
    <t>INE813H01021</t>
  </si>
  <si>
    <t>INE221J01015</t>
  </si>
  <si>
    <t>INE455I01029</t>
  </si>
  <si>
    <t>INE245A01021</t>
  </si>
  <si>
    <t>INE340A01012</t>
  </si>
  <si>
    <t>INE085A01013</t>
  </si>
  <si>
    <t>Minerals &amp; Mining</t>
  </si>
  <si>
    <t>INE584A01023</t>
  </si>
  <si>
    <t>INE03YM01018</t>
  </si>
  <si>
    <t>INE844O01030</t>
  </si>
  <si>
    <t>Consumable Fuels</t>
  </si>
  <si>
    <t>INE522F01014</t>
  </si>
  <si>
    <t>NAV AS ON 30-APR-22: RS.27.1312 (REGULAR - IDCW)</t>
  </si>
  <si>
    <t>NAV AS ON 30-APR-22: RS.29.6467 (REGULAR - GROWTH)</t>
  </si>
  <si>
    <t>NAV AS ON 30-APR-22: RS.33.0217 (DIRECT - IDCW)</t>
  </si>
  <si>
    <t>NAV AS ON 30-APR-22: RS.33.0217 (DIRECT - GROWTH)</t>
  </si>
  <si>
    <t>NAV AS ON 31-OCT-21: RS.26.5929 (REGULAR - IDCW)</t>
  </si>
  <si>
    <t>NAV AS ON 31-OCT-21: RS.29.0517 (REGULAR - GROWTH)</t>
  </si>
  <si>
    <t>NAV AS ON 31-OCT-21: RS.32.0913 (DIRECT - IDCW)</t>
  </si>
  <si>
    <t>NAV AS ON 31-OCT-21: RS.32.0913 (DIRECT - GROWTH)</t>
  </si>
  <si>
    <t>INE019A01038</t>
  </si>
  <si>
    <t>INE669C01036</t>
  </si>
  <si>
    <t>INE070A01015</t>
  </si>
  <si>
    <t>INE585B01010</t>
  </si>
  <si>
    <t>INE200M01013</t>
  </si>
  <si>
    <t>OIL &amp; NATURAL GAS CO.</t>
  </si>
  <si>
    <t>Oil</t>
  </si>
  <si>
    <t>INE213A01029</t>
  </si>
  <si>
    <t>INE134E01011</t>
  </si>
  <si>
    <t>INE121J01017</t>
  </si>
  <si>
    <t>INE256A01028</t>
  </si>
  <si>
    <t>(I) NON-CONVERTIBLE DEBENTURES/BONDS</t>
  </si>
  <si>
    <t>INE216A08027</t>
  </si>
  <si>
    <t>NAV AS ON 30-APR-22: RS.10.2351 (REGULAR - IDCW)</t>
  </si>
  <si>
    <t>NAV AS ON 30-APR-22: RS.10.2351 (REGULAR - GROWTH)</t>
  </si>
  <si>
    <t>NAV AS ON 30-APR-22: RS.10.6391 (DIRECT - IDCW)</t>
  </si>
  <si>
    <t>NAV AS ON 30-APR-22: RS.10.6391 (DIRECT - GROWTH)</t>
  </si>
  <si>
    <t>NAV AS ON 31-OCT-21: RS.10.8363 (REGULAR - IDCW)</t>
  </si>
  <si>
    <t>NAV AS ON 31-OCT-21: RS.10.8363 (REGULAR - GROWTH)</t>
  </si>
  <si>
    <t>NAV AS ON 31-OCT-21: RS.11.1631 (DIRECT - IDCW)</t>
  </si>
  <si>
    <t>NAV AS ON 31-OCT-21: RS.11.1631 (DIRECT - GROWTH)</t>
  </si>
  <si>
    <t>INE095A01012</t>
  </si>
  <si>
    <t>INE545U01014</t>
  </si>
  <si>
    <t>INE171A01029</t>
  </si>
  <si>
    <t>INE092T01019</t>
  </si>
  <si>
    <t>INE491A01021</t>
  </si>
  <si>
    <t>INE976G01028</t>
  </si>
  <si>
    <t>INE528G01027</t>
  </si>
  <si>
    <t>*</t>
  </si>
  <si>
    <t>NAV AS ON 30-APR-22: RS.185.611 (DIRECT PLAN)</t>
  </si>
  <si>
    <t>NAV AS ON 31-OCT-21: RS.204.5629 (DIRECT PLAN)</t>
  </si>
  <si>
    <t>INE335Y01020</t>
  </si>
  <si>
    <t>INE151A01013</t>
  </si>
  <si>
    <t>FSN E COMMERCE VENTURES LTD</t>
  </si>
  <si>
    <t>INE388Y01029</t>
  </si>
  <si>
    <t>INE671A01010</t>
  </si>
  <si>
    <t>Financial Technology (Fintech)</t>
  </si>
  <si>
    <t>INE417T01026</t>
  </si>
  <si>
    <t>INE669E01016</t>
  </si>
  <si>
    <t>INE933S01016</t>
  </si>
  <si>
    <t>INE982J01020</t>
  </si>
  <si>
    <t>INE670A01012</t>
  </si>
  <si>
    <t>INE356A01018</t>
  </si>
  <si>
    <t>INE214T01019</t>
  </si>
  <si>
    <t>INE591G01017</t>
  </si>
  <si>
    <t>IT - Services</t>
  </si>
  <si>
    <t>INE010V01017</t>
  </si>
  <si>
    <t>INE483C01032</t>
  </si>
  <si>
    <t>INE136B01020</t>
  </si>
  <si>
    <t>INE306R01017</t>
  </si>
  <si>
    <t>INE419U01012</t>
  </si>
  <si>
    <t>INE269A01021</t>
  </si>
  <si>
    <t>NAV AS ON 30-APR-22: RS.60.1935 (DIRECT PLAN)</t>
  </si>
  <si>
    <t>MUTUAL FUND UNITS</t>
  </si>
  <si>
    <t>Mutual Fund</t>
  </si>
  <si>
    <t>INF277KA1364</t>
  </si>
  <si>
    <t>NAV AS ON 30-APR-22: RS.9.4903 (REGULAR - IDCW)</t>
  </si>
  <si>
    <t>NAV AS ON 30-APR-22: RS.9.4903 (REGULAR - GROWTH)</t>
  </si>
  <si>
    <t>NAV AS ON 30-APR-22: RS.9.4927 (DIRECT - IDCW)</t>
  </si>
  <si>
    <t>NAV AS ON 30-APR-22: RS.9.4926 (DIRECT - GROWTH)</t>
  </si>
  <si>
    <t>STATE BANK OF INDIA</t>
  </si>
  <si>
    <t>INE062A01020</t>
  </si>
  <si>
    <t>INE296A01024</t>
  </si>
  <si>
    <t>INE918I01018</t>
  </si>
  <si>
    <t>INE101A01026</t>
  </si>
  <si>
    <t>INE733E01010</t>
  </si>
  <si>
    <t>Food Products</t>
  </si>
  <si>
    <t>INE239A01016</t>
  </si>
  <si>
    <t>INE742F01042</t>
  </si>
  <si>
    <t>INE059A01026</t>
  </si>
  <si>
    <t>INE216A01030</t>
  </si>
  <si>
    <t>INE066A01021</t>
  </si>
  <si>
    <t>INE158A01026</t>
  </si>
  <si>
    <t>NAV AS ON 30-APR-22: RS.177.2026 (DIRECT PLAN)</t>
  </si>
  <si>
    <t>NAV AS ON 31-OCT-21: RS.182.5003 (DIRECT PLAN)</t>
  </si>
  <si>
    <t>SILVER (30 KG) COMMODITY</t>
  </si>
  <si>
    <t>SILVER</t>
  </si>
  <si>
    <t>COPPER</t>
  </si>
  <si>
    <t>SILVERMICRO</t>
  </si>
  <si>
    <t>SILVER MINI (5 KGS) COMMODITY</t>
  </si>
  <si>
    <t>SILVERMINI</t>
  </si>
  <si>
    <t>BANK OF BARODA</t>
  </si>
  <si>
    <t>INE028A01039</t>
  </si>
  <si>
    <t>Realty</t>
  </si>
  <si>
    <t>INE271C01023</t>
  </si>
  <si>
    <t>INE791I01019</t>
  </si>
  <si>
    <t>INE298A01020</t>
  </si>
  <si>
    <t>INE486A01021</t>
  </si>
  <si>
    <t>INE117A01022</t>
  </si>
  <si>
    <t>INE465A01025</t>
  </si>
  <si>
    <t>INE389H01022</t>
  </si>
  <si>
    <t>INE299U01018</t>
  </si>
  <si>
    <t>INE759A01021</t>
  </si>
  <si>
    <t>INE326A01037</t>
  </si>
  <si>
    <t>INE572E01012</t>
  </si>
  <si>
    <t>IN9397D01014</t>
  </si>
  <si>
    <t>GOLDM</t>
  </si>
  <si>
    <t>STATE BANK OF INDIA^</t>
  </si>
  <si>
    <t>GOI - 7.16% (20/05/2023)</t>
  </si>
  <si>
    <t>IN0020130012</t>
  </si>
  <si>
    <t>GOI - 5.63% (12/04/2026)</t>
  </si>
  <si>
    <t>IN0020210012</t>
  </si>
  <si>
    <t>GOI - 7.32% (28/01/2024)</t>
  </si>
  <si>
    <t>IN0020180488</t>
  </si>
  <si>
    <t>GOI - 5.77% (03/08/2030)</t>
  </si>
  <si>
    <t>IN0020200153</t>
  </si>
  <si>
    <t>INE001A07TC3</t>
  </si>
  <si>
    <t>** 08.50 % NABARD - 31/01/2023</t>
  </si>
  <si>
    <t>INE261F08AT4</t>
  </si>
  <si>
    <t>** 06.40 % NABARD - 31/07/2023</t>
  </si>
  <si>
    <t>INE261F08CA0</t>
  </si>
  <si>
    <t>** TREASURY BILL 91 DAYS (13/07/2022)</t>
  </si>
  <si>
    <t>IN002022X023</t>
  </si>
  <si>
    <t>** TREASURY BILL 182 DAYS (22/09/2022)</t>
  </si>
  <si>
    <t>IN002021Y544</t>
  </si>
  <si>
    <t>NAV AS ON 30-APR-22: RS.15.399 (REGULAR - IDCW)</t>
  </si>
  <si>
    <t>NAV AS ON 30-APR-22: RS.15.399 (REGULAR - GROWTH)</t>
  </si>
  <si>
    <t>NAV AS ON 30-APR-22: RS.16.0267 (DIRECT - IDCW)</t>
  </si>
  <si>
    <t>NAV AS ON 30-APR-22: RS.16.0267 (DIRECT - GROWTH)</t>
  </si>
  <si>
    <t>NAV AS ON 31-OCT-21: RS.15.3257 (REGULAR - IDCW)</t>
  </si>
  <si>
    <t>NAV AS ON 31-OCT-21: RS.15.3257 (REGULAR - GROWTH)</t>
  </si>
  <si>
    <t>NAV AS ON 31-OCT-21: RS.15.8082 (DIRECT - IDCW)</t>
  </si>
  <si>
    <t>NAV AS ON 31-OCT-21: RS.15.8082 (DIRECT - GROWTH)</t>
  </si>
  <si>
    <t>INE761H01022</t>
  </si>
  <si>
    <t>INE180A01020</t>
  </si>
  <si>
    <t>INE121A01024</t>
  </si>
  <si>
    <t>INE571A01038</t>
  </si>
  <si>
    <t>CRISIL</t>
  </si>
  <si>
    <t>INE007A01025</t>
  </si>
  <si>
    <t>INE634I01029</t>
  </si>
  <si>
    <t>INE211B01039</t>
  </si>
  <si>
    <t>INE405E01023</t>
  </si>
  <si>
    <t>Agricultural, Commercial &amp; Construction Vehicles</t>
  </si>
  <si>
    <t>INE208A01029</t>
  </si>
  <si>
    <t>INE774D01024</t>
  </si>
  <si>
    <t>INE212H01026</t>
  </si>
  <si>
    <t>INE849A01020</t>
  </si>
  <si>
    <t>INE006I01046</t>
  </si>
  <si>
    <t>INE716A01013</t>
  </si>
  <si>
    <t>INE665J01013</t>
  </si>
  <si>
    <t>INE061F01013</t>
  </si>
  <si>
    <t>INE947Q01028</t>
  </si>
  <si>
    <t>INE092A01019</t>
  </si>
  <si>
    <t>INE913H01037</t>
  </si>
  <si>
    <t>NAV AS ON 30-APR-22: RS.66.001 (REGULAR - IDCW)</t>
  </si>
  <si>
    <t>NAV AS ON 30-APR-22: RS.238.9032 (REGULAR - GROWTH)</t>
  </si>
  <si>
    <t>NAV AS ON 30-APR-22: RS.86.2412 (DIRECT - IDCW)</t>
  </si>
  <si>
    <t>NAV AS ON 30-APR-22: RS.261.246 (DIRECT - GROWTH)</t>
  </si>
  <si>
    <t>NAV AS ON 31-OCT-21: RS.67.4718 (REGULAR - IDCW)</t>
  </si>
  <si>
    <t>NAV AS ON 31-OCT-21: RS.244.1135 (REGULAR - GROWTH)</t>
  </si>
  <si>
    <t>NAV AS ON 31-OCT-21: RS.87.5741 (DIRECT - IDCW)</t>
  </si>
  <si>
    <t>NAV AS ON 31-OCT-21: RS.265.2817 (DIRECT - GROWTH)</t>
  </si>
  <si>
    <t>INE016A01026</t>
  </si>
  <si>
    <t>INE572A01028</t>
  </si>
  <si>
    <t>INE102D01028</t>
  </si>
  <si>
    <t>INE259A01022</t>
  </si>
  <si>
    <t>INE003A01024</t>
  </si>
  <si>
    <t>INE686F01025</t>
  </si>
  <si>
    <t>INE031B01049</t>
  </si>
  <si>
    <t>NAV AS ON 30-APR-22: RS.322.9956 (REGULAR - GROWTH)</t>
  </si>
  <si>
    <t>NAV AS ON 30-APR-22: RS.70.4247 (REGULAR - IDCW)</t>
  </si>
  <si>
    <t>NAV AS ON 30-APR-22: RS.358.6844 (DIRECT - GROWTH)</t>
  </si>
  <si>
    <t>NAV AS ON 30-APR-22: RS.81.4408 (DIRECT - IDCW)</t>
  </si>
  <si>
    <t>NAV AS ON 31-OCT-21: RS.337.1267 (REGULAR - GROWTH)</t>
  </si>
  <si>
    <t>NAV AS ON 31-OCT-21: RS.73.5234 (REGULAR - IDCW)</t>
  </si>
  <si>
    <t>NAV AS ON 31-OCT-21: RS.372.55 (DIRECT - GROWTH)</t>
  </si>
  <si>
    <t>NAV AS ON 31-OCT-21: RS.84.6379 (DIRECT - IDCW)</t>
  </si>
  <si>
    <t>INE387A01021</t>
  </si>
  <si>
    <t>INE647O01011</t>
  </si>
  <si>
    <t>INE987B01026</t>
  </si>
  <si>
    <t>INE398R01022</t>
  </si>
  <si>
    <t>INE118D01016</t>
  </si>
  <si>
    <t>NAV AS ON 30-APR-22: RS.51.5071 (REGULAR - IDCW)</t>
  </si>
  <si>
    <t>NAV AS ON 30-APR-22: RS.319.3328 (REGULAR - GROWTH)</t>
  </si>
  <si>
    <t>NAV AS ON 30-APR-22: RS.68.8185 (DIRECT - IDCW)</t>
  </si>
  <si>
    <t>NAV AS ON 30-APR-22: RS.351.4609 (DIRECT - GROWTH)</t>
  </si>
  <si>
    <t>NAV AS ON 31-OCT-21: RS.52.7899 (REGULAR - IDCW)</t>
  </si>
  <si>
    <t>NAV AS ON 31-OCT-21: RS.327.1768 (REGULAR - GROWTH)</t>
  </si>
  <si>
    <t>NAV AS ON 31-OCT-21: RS.70.1291 (DIRECT - IDCW)</t>
  </si>
  <si>
    <t>NAV AS ON 31-OCT-21: RS.358.0932 (DIRECT - GROWTH)</t>
  </si>
  <si>
    <t>INE513A01022</t>
  </si>
  <si>
    <t>INE325A01013</t>
  </si>
  <si>
    <t>INE484J01027</t>
  </si>
  <si>
    <t>INE177A01018</t>
  </si>
  <si>
    <t>INE195J01029</t>
  </si>
  <si>
    <t>INE877F01012</t>
  </si>
  <si>
    <t>NAV AS ON 30-APR-22: RS.43.7675 (REGULAR - IDCW)</t>
  </si>
  <si>
    <t>NAV AS ON 30-APR-22: RS.92.2793 (REGULAR - GROWTH)</t>
  </si>
  <si>
    <t>NAV AS ON 30-APR-22: RS.51.0188 (DIRECT - IDCW)</t>
  </si>
  <si>
    <t>NAV AS ON 30-APR-22: RS.97.3661 (DIRECT - GROWTH)</t>
  </si>
  <si>
    <t>NAV AS ON 31-OCT-21: RS.42.515 (REGULAR - IDCW)</t>
  </si>
  <si>
    <t>NAV AS ON 31-OCT-21: RS.89.6185 (REGULAR - GROWTH)</t>
  </si>
  <si>
    <t>NAV AS ON 31-OCT-21: RS.49.3423 (DIRECT - IDCW)</t>
  </si>
  <si>
    <t>NAV AS ON 31-OCT-21: RS.94.165 (DIRECT - GROWTH)</t>
  </si>
  <si>
    <t>INE878B01027</t>
  </si>
  <si>
    <t>INE371A01025</t>
  </si>
  <si>
    <t>INE312H01016</t>
  </si>
  <si>
    <t>INE406M01024</t>
  </si>
  <si>
    <t>INE930H01031</t>
  </si>
  <si>
    <t>INE192B01031</t>
  </si>
  <si>
    <t>INE066F01012</t>
  </si>
  <si>
    <t>INE0FS801015</t>
  </si>
  <si>
    <t>NAV AS ON 30-APR-22: RS.74.9717 (REGULAR - IDCW)</t>
  </si>
  <si>
    <t>NAV AS ON 30-APR-22: RS.149.2707 (DIRECT - IDCW)</t>
  </si>
  <si>
    <t>NAV AS ON 30-APR-22: RS.27.3982 (REGULAR - GROWTH)</t>
  </si>
  <si>
    <t>NAV AS ON 30-APR-22: RS.30.2267 (DIRECT - GROWTH)</t>
  </si>
  <si>
    <t>NAV AS ON 31-OCT-21: RS.77.3333 (REGULAR - IDCW)</t>
  </si>
  <si>
    <t>NAV AS ON 31-OCT-21: RS.153.0062 (DIRECT - IDCW)</t>
  </si>
  <si>
    <t>NAV AS ON 31-OCT-21: RS.28.2594 (REGULAR - GROWTH)</t>
  </si>
  <si>
    <t>NAV AS ON 31-OCT-21: RS.30.9823 (DIRECT - GROWTH)</t>
  </si>
  <si>
    <t>INE406A01037</t>
  </si>
  <si>
    <t>INE967H01017</t>
  </si>
  <si>
    <t>INE258B01022</t>
  </si>
  <si>
    <t>INE068V01023</t>
  </si>
  <si>
    <t>INE410P01011</t>
  </si>
  <si>
    <t>INE358A01014</t>
  </si>
  <si>
    <t>INE873D01024</t>
  </si>
  <si>
    <t>INE935A01035</t>
  </si>
  <si>
    <t>INE159A01016</t>
  </si>
  <si>
    <t>NAV AS ON 30-APR-22: RS.16.8327 (REGULAR - IDCW)</t>
  </si>
  <si>
    <t>NAV AS ON 30-APR-22: RS.16.8327 (REGULAR - GROWTH)</t>
  </si>
  <si>
    <t>NAV AS ON 30-APR-22: RS.18.6619 (DIRECT - IDCW)</t>
  </si>
  <si>
    <t>NAV AS ON 30-APR-22: RS.18.6619 (DIRECT - GROWTH)</t>
  </si>
  <si>
    <t>NAV AS ON 31-OCT-21: RS.17.1157 (REGULAR - IDCW)</t>
  </si>
  <si>
    <t>NAV AS ON 31-OCT-21: RS.17.1158 (REGULAR - GROWTH)</t>
  </si>
  <si>
    <t>NAV AS ON 31-OCT-21: RS.18.8363 (DIRECT - IDCW)</t>
  </si>
  <si>
    <t>NAV AS ON 31-OCT-21: RS.18.8363 (DIRECT - GROWTH)</t>
  </si>
  <si>
    <t>INE08ZM01014</t>
  </si>
  <si>
    <t>INE317I01021</t>
  </si>
  <si>
    <t>INE768C01010</t>
  </si>
  <si>
    <t>INE193E01025</t>
  </si>
  <si>
    <t>INE472A01039</t>
  </si>
  <si>
    <t>INE421D01022</t>
  </si>
  <si>
    <t>INE348B01021</t>
  </si>
  <si>
    <t>INE355A01028</t>
  </si>
  <si>
    <t>NAV AS ON 30-APR-22: RS.24.1012 (REGULAR - IDCW)</t>
  </si>
  <si>
    <t>NAV AS ON 30-APR-22: RS.26.1342 (REGULAR - GROWTH)</t>
  </si>
  <si>
    <t>NAV AS ON 30-APR-22: RS.28.8633 (DIRECT - IDCW)</t>
  </si>
  <si>
    <t>NAV AS ON 30-APR-22: RS.28.8633 (DIRECT - GROWTH)</t>
  </si>
  <si>
    <t>NAV AS ON 31-OCT-21: RS.24.3182 (REGULAR - IDCW)</t>
  </si>
  <si>
    <t>NAV AS ON 31-OCT-21: RS.26.3701 (REGULAR - GROWTH)</t>
  </si>
  <si>
    <t>NAV AS ON 31-OCT-21: RS.28.9325 (DIRECT - IDCW)</t>
  </si>
  <si>
    <t>NAV AS ON 31-OCT-21: RS.28.9325 (DIRECT - GROWTH)</t>
  </si>
  <si>
    <t>NAV AS ON 30-APR-22: RS.140.039 (REGULAR - GROWTH)</t>
  </si>
  <si>
    <t>NAV AS ON 30-APR-22: RS.146.74 (DIRECT - GROWTH)</t>
  </si>
  <si>
    <t>NAV AS ON 31-OCT-21: RS.145.6002 (REGULAR - GROWTH)</t>
  </si>
  <si>
    <t>NAV AS ON 31-OCT-21: RS.152.3406 (DIRECT - GROWTH)</t>
  </si>
  <si>
    <t>NAV AS ON 30-APR-22: RS.104.035 (REGULAR - GROWTH)</t>
  </si>
  <si>
    <t>NAV AS ON 30-APR-22: RS.111.6178 (DIRECT - GROWTH)</t>
  </si>
  <si>
    <t>NAV AS ON 31-OCT-21: RS.107.437 (REGULAR - GROWTH)</t>
  </si>
  <si>
    <t>NAV AS ON 31-OCT-21: RS.115.0614 (DIRECT - GROWTH)</t>
  </si>
  <si>
    <t>INF277K011T0</t>
  </si>
  <si>
    <t xml:space="preserve">GOI - 7.37% (16/04/2023) </t>
  </si>
  <si>
    <t>IN0020180025</t>
  </si>
  <si>
    <t>SDL GUJARAT  7.80% (27/12/2027)</t>
  </si>
  <si>
    <t>IN1520170151</t>
  </si>
  <si>
    <t>GOI - 8.13% (22/06/2045)</t>
  </si>
  <si>
    <t>IN0020150044</t>
  </si>
  <si>
    <t>GOI -  8.30% (02/07/2040)</t>
  </si>
  <si>
    <t>IN0020100031</t>
  </si>
  <si>
    <t>GOI - 7.68% (15/12/2023)</t>
  </si>
  <si>
    <t>IN0020150010</t>
  </si>
  <si>
    <t>SDL TAMILNADU  8.14% (27/05/2025)</t>
  </si>
  <si>
    <t>IN3120150047</t>
  </si>
  <si>
    <t>GOI - 6.19% (16/09/2034)</t>
  </si>
  <si>
    <t>IN0020200096</t>
  </si>
  <si>
    <t>SDL MAHARASHTRA 7.33% (13/09/2027)</t>
  </si>
  <si>
    <t>IN2220170103</t>
  </si>
  <si>
    <t>GOI - 6.57% (05/12/2033)</t>
  </si>
  <si>
    <t>IN0020160100</t>
  </si>
  <si>
    <t>IND-AA</t>
  </si>
  <si>
    <t>INE477K07018</t>
  </si>
  <si>
    <t>INE936D07075</t>
  </si>
  <si>
    <t>** 09.05 % PUNJAB NATIONAL BANK - 10/11/2027</t>
  </si>
  <si>
    <t>CRISIL--AA+</t>
  </si>
  <si>
    <t>INE695A08063</t>
  </si>
  <si>
    <t>INE020B08DU5</t>
  </si>
  <si>
    <t>INE020B08DC3</t>
  </si>
  <si>
    <t>INE296A07RX9</t>
  </si>
  <si>
    <t>CARE-AA+</t>
  </si>
  <si>
    <t>INE081A08231</t>
  </si>
  <si>
    <t>IND-AAA</t>
  </si>
  <si>
    <t>INE213Y07018</t>
  </si>
  <si>
    <t>INE941D07158</t>
  </si>
  <si>
    <t>INE020B08CB7</t>
  </si>
  <si>
    <t>INE537P07398</t>
  </si>
  <si>
    <t>CRISIL-AA</t>
  </si>
  <si>
    <t>INE118D07179</t>
  </si>
  <si>
    <t>INE936D07166</t>
  </si>
  <si>
    <t>** 07.00 % H.P.C.L. - 14/08/2024</t>
  </si>
  <si>
    <t>INE094A08036</t>
  </si>
  <si>
    <t>INE941D07208</t>
  </si>
  <si>
    <t>INE053F08122</t>
  </si>
  <si>
    <t>** - SMALL INDUST DEVLOP BANK  OF INDIA - CD - 23/03/2023</t>
  </si>
  <si>
    <t>INE556F16952</t>
  </si>
  <si>
    <t>NAV AS ON 30-APR-22: RS.297.1557 (REGULAR - GROWTH)</t>
  </si>
  <si>
    <t>NAV AS ON 30-APR-22: RS.81.9813 (REGULAR - IDCW)</t>
  </si>
  <si>
    <t>NAV AS ON 30-APR-22: RS.70.1734 (REGULAR - MONTHLY IDCW)</t>
  </si>
  <si>
    <t>NAV AS ON 30-APR-22: RS.323.5476 (DIRECT - GROWTH)</t>
  </si>
  <si>
    <t>NAV AS ON 30-APR-22: RS.92.081 (DIRECT - IDCW)</t>
  </si>
  <si>
    <t>NAV AS ON 30-APR-22: RS.78.7794 (DIRECT - MONTHLY IDCW)</t>
  </si>
  <si>
    <t>NAV AS ON 31-OCT-21: RS.305.5924 (REGULAR - GROWTH)</t>
  </si>
  <si>
    <t>NAV AS ON 31-OCT-21: RS.84.316 (REGULAR - IDCW)</t>
  </si>
  <si>
    <t>NAV AS ON 31-OCT-21: RS.74.0177 (REGULAR - MONTHLY IDCW)</t>
  </si>
  <si>
    <t>NAV AS ON 31-OCT-21: RS.331.1785 (DIRECT - GROWTH)</t>
  </si>
  <si>
    <t>NAV AS ON 31-OCT-21: RS.94.2521 (DIRECT - IDCW)</t>
  </si>
  <si>
    <t>NAV AS ON 31-OCT-21: RS.82.4852 (DIRECT - MONTHLY IDCW)</t>
  </si>
  <si>
    <t>INE531A01024</t>
  </si>
  <si>
    <t>NAV AS ON 30-APR-22: RS.14.7419 (REGULAR - IDCW)</t>
  </si>
  <si>
    <t>NAV AS ON 30-APR-22: RS.14.7419 (REGULAR - GROWTH)</t>
  </si>
  <si>
    <t>NAV AS ON 30-APR-22: RS.15.4129 (DIRECT - IDCW)</t>
  </si>
  <si>
    <t>NAV AS ON 30-APR-22: RS.15.4129 (DIRECT - GROWTH)</t>
  </si>
  <si>
    <t>NAV AS ON 31-OCT-21: RS.15.1824 (REGULAR - IDCW)</t>
  </si>
  <si>
    <t>NAV AS ON 31-OCT-21: RS.15.1824 (REGULAR - GROWTH)</t>
  </si>
  <si>
    <t>NAV AS ON 31-OCT-21: RS.15.7392 (DIRECT - IDCW)</t>
  </si>
  <si>
    <t>NAV AS ON 31-OCT-21: RS.15.7392 (DIRECT - GROWTH)</t>
  </si>
  <si>
    <t>INE171Z01018</t>
  </si>
  <si>
    <t>NAV AS ON 30-APR-22: RS.15.4171 (REGULAR - IDCW)</t>
  </si>
  <si>
    <t>NAV AS ON 30-APR-22: RS.15.4171 (REGULAR - GROWTH)</t>
  </si>
  <si>
    <t>NAV AS ON 30-APR-22: RS.16.4149 (DIRECT - IDCW)</t>
  </si>
  <si>
    <t>NAV AS ON 30-APR-22: RS.16.4149 (DIRECT - GROWTH)</t>
  </si>
  <si>
    <t>NAV AS ON 31-OCT-21: RS.16.1979 (REGULAR - IDCW)</t>
  </si>
  <si>
    <t>NAV AS ON 31-OCT-21: RS.16.1979 (REGULAR - GROWTH)</t>
  </si>
  <si>
    <t>NAV AS ON 31-OCT-21: RS.17.1281 (DIRECT - IDCW)</t>
  </si>
  <si>
    <t>NAV AS ON 31-OCT-21: RS.17.1281 (DIRECT - GROWTH)</t>
  </si>
  <si>
    <t>INE120A01034</t>
  </si>
  <si>
    <t>INE04I401011</t>
  </si>
  <si>
    <t>INE111A01025</t>
  </si>
  <si>
    <t>NAV AS ON 30-APR-22: RS.274.5252 (REGULAR - GROWTH)</t>
  </si>
  <si>
    <t>NAV AS ON 30-APR-22: RS.111.9563 (REGULAR - IDCW)</t>
  </si>
  <si>
    <t>NAV AS ON 30-APR-22: RS.301.1498 (DIRECT - GROWTH)</t>
  </si>
  <si>
    <t>NAV AS ON 30-APR-22: RS.165.318 (DIRECT - IDCW)</t>
  </si>
  <si>
    <t>NAV AS ON 31-OCT-21: RS.271.4979 (REGULAR - GROWTH)</t>
  </si>
  <si>
    <t>NAV AS ON 31-OCT-21: RS.110.7527 (REGULAR - IDCW)</t>
  </si>
  <si>
    <t>NAV AS ON 31-OCT-21: RS.296.123 (DIRECT - GROWTH)</t>
  </si>
  <si>
    <t>NAV AS ON 31-OCT-21: RS.162.5892 (DIRECT - IDCW)</t>
  </si>
  <si>
    <t>INE100A01010</t>
  </si>
  <si>
    <t>INE823G01014</t>
  </si>
  <si>
    <t>BROOKFIELD INDIA REAL ESTATE TRUST</t>
  </si>
  <si>
    <t>INE0FDU25010</t>
  </si>
  <si>
    <t>INF277K01QR4</t>
  </si>
  <si>
    <t>GOI - 5.74% (15/11/2026)</t>
  </si>
  <si>
    <t>IN0020210186</t>
  </si>
  <si>
    <t>IN0020070051</t>
  </si>
  <si>
    <t>GOI - 6.84% (19/12/2022)</t>
  </si>
  <si>
    <t>IN0020160050</t>
  </si>
  <si>
    <t>NAV AS ON 30-APR-22: RS.15.0042 (REGULAR - MONTHLY IDCW)</t>
  </si>
  <si>
    <t>NAV AS ON 30-APR-22: RS.41.2803 (REGULAR - GROWTH)</t>
  </si>
  <si>
    <t>NAV AS ON 30-APR-22: RS.19.7797 (REGULAR - PERIODIC IDCW)</t>
  </si>
  <si>
    <t>NAV AS ON 30-APR-22: RS.17.5599 (DIRECT - MONTHLY IDCW)</t>
  </si>
  <si>
    <t>NAV AS ON 30-APR-22: RS.45.4212 (DIRECT - GROWTH)</t>
  </si>
  <si>
    <t>NAV AS ON 30-APR-22: RS.22.1951 (DIRECT - PERIODIC IDCW)</t>
  </si>
  <si>
    <t>NAV AS ON 31-OCT-21: RS.15.2943 (REGULAR - MONTHLY IDCW)</t>
  </si>
  <si>
    <t>NAV AS ON 31-OCT-21: RS.41.2191 (REGULAR - GROWTH)</t>
  </si>
  <si>
    <t>NAV AS ON 31-OCT-21: RS.19.7594 (REGULAR - PERIODIC IDCW)</t>
  </si>
  <si>
    <t>NAV AS ON 31-OCT-21: RS.17.7535 (DIRECT - MONTHLY IDCW)</t>
  </si>
  <si>
    <t>NAV AS ON 31-OCT-21: RS.45.0838 (DIRECT - GROWTH)</t>
  </si>
  <si>
    <t>NAV AS ON 31-OCT-21: RS.22.0511 (DIRECT - PERIODIC IDCW)</t>
  </si>
  <si>
    <t>INE763G01038</t>
  </si>
  <si>
    <t>INE424H01027</t>
  </si>
  <si>
    <t>INE042A01014</t>
  </si>
  <si>
    <t>INE482A01020</t>
  </si>
  <si>
    <t>NAV AS ON 30-APR-22: RS.73.6425 (REGULAR - IDCW TRIGGER B (10%))</t>
  </si>
  <si>
    <t>NAV AS ON 30-APR-22: RS.193.8929 (REGULAR - GROWTH)</t>
  </si>
  <si>
    <t>NAV AS ON 30-APR-22: RS.79.7302 (REGULAR - IDCW TRIGGER A (5%))</t>
  </si>
  <si>
    <t>NAV AS ON 30-APR-22: RS.81.4896 (DIRECT - IDCW TRIGGER B (10%))</t>
  </si>
  <si>
    <t>NAV AS ON 30-APR-22: RS.211.487 (DIRECT - GROWTH)</t>
  </si>
  <si>
    <t>NAV AS ON 30-APR-22: RS.85.8102 (DIRECT - IDCW TRIGGER A (5%))</t>
  </si>
  <si>
    <t>NAV AS ON 31-OCT-21: RS.76.2252 (REGULAR - IDCW TRIGGER B (10%))</t>
  </si>
  <si>
    <t>NAV AS ON 31-OCT-21: RS.200.652 (REGULAR - GROWTH)</t>
  </si>
  <si>
    <t>NAV AS ON 31-OCT-21: RS.82.5256 (REGULAR - IDCW TRIGGER A (5%))</t>
  </si>
  <si>
    <t>NAV AS ON 31-OCT-21: RS.83.9097 (DIRECT - IDCW TRIGGER B (10%))</t>
  </si>
  <si>
    <t>NAV AS ON 31-OCT-21: RS.217.7421 (DIRECT - GROWTH)</t>
  </si>
  <si>
    <t>NAV AS ON 31-OCT-21: RS.88.347 (DIRECT - IDCW TRIGGER A (5%))</t>
  </si>
  <si>
    <t>INE745G01035</t>
  </si>
  <si>
    <t>INE242A01010</t>
  </si>
  <si>
    <t>INE787D01026</t>
  </si>
  <si>
    <t>INE736A01011</t>
  </si>
  <si>
    <t>IND29FNSEMAY2022FUT^</t>
  </si>
  <si>
    <t>NAV AS ON 30-APR-22: RS.11.1095 (REGULAR - IDCW)</t>
  </si>
  <si>
    <t>NAV AS ON 30-APR-22: RS.11.1095 (REGULAR - GROWTH)</t>
  </si>
  <si>
    <t>NAV AS ON 30-APR-22: RS.11.3066 (DIRECT - IDCW)</t>
  </si>
  <si>
    <t>NAV AS ON 30-APR-22: RS.11.3066 (DIRECT - GROWTH)</t>
  </si>
  <si>
    <t>NAV AS ON 31-OCT-21: RS.11.1719 (REGULAR - IDCW)</t>
  </si>
  <si>
    <t>NAV AS ON 31-OCT-21: RS.11.1719 (REGULAR - GROWTH)</t>
  </si>
  <si>
    <t>NAV AS ON 31-OCT-21: RS.11.2655 (DIRECT - IDCW)</t>
  </si>
  <si>
    <t>NAV AS ON 31-OCT-21: RS.11.2656 (DIRECT - GROWTH)</t>
  </si>
  <si>
    <t>INE684F01012</t>
  </si>
  <si>
    <t>INE738I01010</t>
  </si>
  <si>
    <t>INE0DD101019</t>
  </si>
  <si>
    <t>INE520A01027</t>
  </si>
  <si>
    <t>Other Consumer Services</t>
  </si>
  <si>
    <t>INE161A01038</t>
  </si>
  <si>
    <t>B) FOREIGN SECURITIES AND /OR OVERSEAS ETF(S)</t>
  </si>
  <si>
    <t>GLOBAL X CYBERSECURITY ETF (BUG)</t>
  </si>
  <si>
    <t>US37954Y3844</t>
  </si>
  <si>
    <t>COGNIZANT TECHNOLOGY SOLUTIONS CORPORATION  (CLASS A)</t>
  </si>
  <si>
    <t>US1924461023</t>
  </si>
  <si>
    <t>AMAZON.COM INC.</t>
  </si>
  <si>
    <t>US0231351067</t>
  </si>
  <si>
    <t>ACCENTURE PLC CLASS A</t>
  </si>
  <si>
    <t>IE00B4BNMY34</t>
  </si>
  <si>
    <t>ADOBE INC</t>
  </si>
  <si>
    <t>US00724F1012</t>
  </si>
  <si>
    <t>MICROSOFT CORPORATION (MSFT)</t>
  </si>
  <si>
    <t>US5949181045</t>
  </si>
  <si>
    <t>GLOBANT S.A</t>
  </si>
  <si>
    <t>LU0974299876</t>
  </si>
  <si>
    <t>ALPHABET INC. - CLASS A COMMON STOCK</t>
  </si>
  <si>
    <t>US02079K3059</t>
  </si>
  <si>
    <t>FOREIGN SECURITIES AND /OR OVERSEAS ETF(S) TOTAL</t>
  </si>
  <si>
    <t>NAV AS ON 30-APR-22: RS.34.2864 (REGULAR - IDCW)</t>
  </si>
  <si>
    <t>NAV AS ON 30-APR-22: RS.34.2864 (REGULAR - GROWTH)</t>
  </si>
  <si>
    <t>NAV AS ON 30-APR-22: RS.38.1546 (DIRECT - IDCW)</t>
  </si>
  <si>
    <t>NAV AS ON 30-APR-22: RS.38.1545 (DIRECT - GROWTH)</t>
  </si>
  <si>
    <t>NAV AS ON 31-OCT-21: RS.37.021 (REGULAR - IDCW)</t>
  </si>
  <si>
    <t>NAV AS ON 31-OCT-21: RS.37.0211 (REGULAR - GROWTH)</t>
  </si>
  <si>
    <t>NAV AS ON 31-OCT-21: RS.40.8671 (DIRECT - IDCW)</t>
  </si>
  <si>
    <t>NAV AS ON 31-OCT-21: RS.40.8672 (DIRECT - GROWTH)</t>
  </si>
  <si>
    <t>INE670K01029</t>
  </si>
  <si>
    <t>INE034A01011</t>
  </si>
  <si>
    <t>NAV AS ON 30-APR-22: RS.10.5726 (REGULAR - IDCW)</t>
  </si>
  <si>
    <t>NAV AS ON 30-APR-22: RS.10.5726 (REGULAR - GROWTH)</t>
  </si>
  <si>
    <t>NAV AS ON 30-APR-22: RS.10.7082 (DIRECT - IDCW)</t>
  </si>
  <si>
    <t>NAV AS ON 30-APR-22: RS.10.7082 (DIRECT - GROWTH)</t>
  </si>
  <si>
    <t>NAV AS ON 31-OCT-21: RS.10.5441 (REGULAR - IDCW)</t>
  </si>
  <si>
    <t>NAV AS ON 31-OCT-21: RS.10.5442 (REGULAR - GROWTH)</t>
  </si>
  <si>
    <t>NAV AS ON 31-OCT-21: RS.10.5849 (DIRECT - IDCW)</t>
  </si>
  <si>
    <t>NAV AS ON 31-OCT-21: RS.10.5849 (DIRECT - GROWTH)</t>
  </si>
  <si>
    <t>INE466L01020</t>
  </si>
  <si>
    <t>INE149A01033</t>
  </si>
  <si>
    <t>INE140A01024</t>
  </si>
  <si>
    <t>INE063P01018</t>
  </si>
  <si>
    <t>NAV AS ON 30-APR-22: RS.22.1075 (REGULAR - IDCW)</t>
  </si>
  <si>
    <t>NAV AS ON 30-APR-22: RS.24.0257 (REGULAR - GROWTH)</t>
  </si>
  <si>
    <t>NAV AS ON 30-APR-22: RS.26.6332 (DIRECT - IDCW)</t>
  </si>
  <si>
    <t>NAV AS ON 30-APR-22: RS.26.6332 (DIRECT - GROWTH)</t>
  </si>
  <si>
    <t>NAV AS ON 31-OCT-21: RS.24.882 (REGULAR - IDCW)</t>
  </si>
  <si>
    <t>NAV AS ON 31-OCT-21: RS.27.0374 (REGULAR - GROWTH)</t>
  </si>
  <si>
    <t>NAV AS ON 31-OCT-21: RS.29.74 (DIRECT - IDCW)</t>
  </si>
  <si>
    <t>NAV AS ON 31-OCT-21: RS.29.74 (DIRECT - GROWTH)</t>
  </si>
  <si>
    <t>INE176A01028</t>
  </si>
  <si>
    <t>INE002S01010</t>
  </si>
  <si>
    <t>GOI - 5.15% (09/11/2025)</t>
  </si>
  <si>
    <t>IN0020200278</t>
  </si>
  <si>
    <t>IN0020200260</t>
  </si>
  <si>
    <t>GOI - 5.22% (15/06/2025)</t>
  </si>
  <si>
    <t>IN0020200112</t>
  </si>
  <si>
    <t>SDL MAHARASHTRA 9.39% (20/11/2023)</t>
  </si>
  <si>
    <t>IN2220130123</t>
  </si>
  <si>
    <t>SDL MAHARASHTRA 8.62% (20/02/2023)</t>
  </si>
  <si>
    <t>IN2220120108</t>
  </si>
  <si>
    <t>IN0020160035</t>
  </si>
  <si>
    <t>** 05.00 % NABARD - 11/03/2024</t>
  </si>
  <si>
    <t>INE261F08CY0</t>
  </si>
  <si>
    <t>** 05.70 % NABARD - 31/07/2025</t>
  </si>
  <si>
    <t>INE261F08DK7</t>
  </si>
  <si>
    <t>INE414G07EZ8</t>
  </si>
  <si>
    <t>** 08.20 % POWER FINANCE CORPORATION - 10/03/2025</t>
  </si>
  <si>
    <t>INE134E08GY3</t>
  </si>
  <si>
    <t>INE414G07EV7</t>
  </si>
  <si>
    <t>INE001A07RV7</t>
  </si>
  <si>
    <t>INE242A08445</t>
  </si>
  <si>
    <t>INE115A07OQ2</t>
  </si>
  <si>
    <t>INE020B08CT9</t>
  </si>
  <si>
    <t>** 06.83 % POWER FINANCE CORPORATION - 24/04/2023</t>
  </si>
  <si>
    <t>INE134E08KO6</t>
  </si>
  <si>
    <t>INE306N07ME0</t>
  </si>
  <si>
    <t>INE027E07BM7</t>
  </si>
  <si>
    <t>INE308O08015</t>
  </si>
  <si>
    <t>** 05.40 % EXIM - 31/03/2025</t>
  </si>
  <si>
    <t>INE514E08FX0</t>
  </si>
  <si>
    <t>** 05.14 % NABARD - 31/01/2024</t>
  </si>
  <si>
    <t>INE261F08CK9</t>
  </si>
  <si>
    <t>INE306N07KK1</t>
  </si>
  <si>
    <t>INE296A07QH4</t>
  </si>
  <si>
    <t>** 06.80 % H.P.C.L. - 15/12/2022</t>
  </si>
  <si>
    <t>INE094A08044</t>
  </si>
  <si>
    <t>** POWER FINANCE CORPORATION - 02/08/2024 - FRB</t>
  </si>
  <si>
    <t>INE134E08LJ4</t>
  </si>
  <si>
    <t>** 07.04 % POWER FINANCE CORPORATION - 14/04/2023</t>
  </si>
  <si>
    <t>INE134E08KJ6</t>
  </si>
  <si>
    <t>** 06.50 % NABARD - 17/04/2023</t>
  </si>
  <si>
    <t>INE261F08CD4</t>
  </si>
  <si>
    <t>INE020B08930</t>
  </si>
  <si>
    <t>** 08.60 % POWER FINANCE CORPORATION - 07/08/2024</t>
  </si>
  <si>
    <t>INE134E08BP2</t>
  </si>
  <si>
    <t>INE020B08CC5</t>
  </si>
  <si>
    <t>INE296A08656</t>
  </si>
  <si>
    <t>INE936D07133</t>
  </si>
  <si>
    <t>INE848E07BA1</t>
  </si>
  <si>
    <t>** 05.32 % NATIONAL HOUSING BANK - 01/09/2023</t>
  </si>
  <si>
    <t>INE557F08FK3</t>
  </si>
  <si>
    <t>INE020B08DR1</t>
  </si>
  <si>
    <t>INE775A08048</t>
  </si>
  <si>
    <t>INE969M07010</t>
  </si>
  <si>
    <t>** 07.35 % POWER FINANCE CORPORATION - 22/11/2022</t>
  </si>
  <si>
    <t>INE134E08JF6</t>
  </si>
  <si>
    <t>** - NABARD - CD - 08/02/2023</t>
  </si>
  <si>
    <t>INE261F16637</t>
  </si>
  <si>
    <t>NAV AS ON 30-APR-22: RS.14.6 (REGULAR - IDCW)</t>
  </si>
  <si>
    <t>NAV AS ON 30-APR-22: RS.14.6 (REGULAR - GROWTH)</t>
  </si>
  <si>
    <t>NAV AS ON 30-APR-22: RS.15.4573 (DIRECT - IDCW)</t>
  </si>
  <si>
    <t>NAV AS ON 30-APR-22: RS.15.4573 (DIRECT - GROWTH)</t>
  </si>
  <si>
    <t>NAV AS ON 31-OCT-21: RS.14.5174 (REGULAR - IDCW)</t>
  </si>
  <si>
    <t>NAV AS ON 31-OCT-21: RS.14.5175 (REGULAR - GROWTH)</t>
  </si>
  <si>
    <t>NAV AS ON 31-OCT-21: RS.15.2439 (DIRECT - IDCW)</t>
  </si>
  <si>
    <t>NAV AS ON 31-OCT-21: RS.15.2439 (DIRECT - GROWTH)</t>
  </si>
  <si>
    <t>Metals &amp; Minerals Trading</t>
  </si>
  <si>
    <t>INE423A01024</t>
  </si>
  <si>
    <t>INE647A01010</t>
  </si>
  <si>
    <t>INE022Q01020</t>
  </si>
  <si>
    <t>INE376G01013</t>
  </si>
  <si>
    <t>INE115A01026</t>
  </si>
  <si>
    <t>INE721A01013</t>
  </si>
  <si>
    <t>PUNJAB NATIONAL BANK</t>
  </si>
  <si>
    <t>INE160A01022</t>
  </si>
  <si>
    <t>INE114A01011</t>
  </si>
  <si>
    <t>INE646L01027</t>
  </si>
  <si>
    <t>INE010B01027</t>
  </si>
  <si>
    <t>INE148I01020</t>
  </si>
  <si>
    <t>INE347G01014</t>
  </si>
  <si>
    <t>INE020B01018</t>
  </si>
  <si>
    <t>CANARA BANK</t>
  </si>
  <si>
    <t>INE476A01014</t>
  </si>
  <si>
    <t>INE885A01032</t>
  </si>
  <si>
    <t>INE00R701025</t>
  </si>
  <si>
    <t>INE119A01028</t>
  </si>
  <si>
    <t>INE053A01029</t>
  </si>
  <si>
    <t>INE302A01020</t>
  </si>
  <si>
    <t>INE522D01027</t>
  </si>
  <si>
    <t>INE101D01020</t>
  </si>
  <si>
    <t>INE257A01026</t>
  </si>
  <si>
    <t>INE191H01014</t>
  </si>
  <si>
    <t>INE498L01015</t>
  </si>
  <si>
    <t>INE093I01010</t>
  </si>
  <si>
    <t>INE438A01022</t>
  </si>
  <si>
    <t>INE775A01035</t>
  </si>
  <si>
    <t>INE383A01012</t>
  </si>
  <si>
    <t>INE494B01023</t>
  </si>
  <si>
    <t>INE685A01028</t>
  </si>
  <si>
    <t>INE463A01038</t>
  </si>
  <si>
    <t>INE323A01026</t>
  </si>
  <si>
    <t>INE769A01020</t>
  </si>
  <si>
    <t>CANARA BANK^</t>
  </si>
  <si>
    <t>PUNJAB NATIONAL BANK^</t>
  </si>
  <si>
    <t>BANK OF BARODA^</t>
  </si>
  <si>
    <t>INF277K01PR6</t>
  </si>
  <si>
    <t>INF277K01YE6</t>
  </si>
  <si>
    <t>INF277K01OK4</t>
  </si>
  <si>
    <t>IN0020070028</t>
  </si>
  <si>
    <t>IN0020200211</t>
  </si>
  <si>
    <t>IN0020130061</t>
  </si>
  <si>
    <t>IN0020210046</t>
  </si>
  <si>
    <t>IN0020030014</t>
  </si>
  <si>
    <t>INE115A07PC9</t>
  </si>
  <si>
    <t>INE001A07SQ5</t>
  </si>
  <si>
    <t>** 07.18 % NABARD - 08/08/2022</t>
  </si>
  <si>
    <t>INE261F08BN5</t>
  </si>
  <si>
    <t>INE001A07SU7</t>
  </si>
  <si>
    <t>** 05.23 % NABARD - 31/01/2025</t>
  </si>
  <si>
    <t>INE261F08DI1</t>
  </si>
  <si>
    <t>INE115A07MJ1</t>
  </si>
  <si>
    <t>INE031A08715</t>
  </si>
  <si>
    <t>INE031A08723</t>
  </si>
  <si>
    <t>INE941D07133</t>
  </si>
  <si>
    <t>.</t>
  </si>
  <si>
    <t>MARGIN MONEY DEPOSITS TOTAL</t>
  </si>
  <si>
    <t>NAV AS ON 30-APR-22: RS.11.2148 (REGULAR - MONTHLY IDCW)</t>
  </si>
  <si>
    <t>NAV AS ON 30-APR-22: RS.11.7312 (REGULAR - GROWTH)</t>
  </si>
  <si>
    <t>NAV AS ON 30-APR-22: RS.11.5377 (DIRECT - MONTHLY IDCW)</t>
  </si>
  <si>
    <t>NAV AS ON 30-APR-22: RS.12.036 (DIRECT - GROWTH)</t>
  </si>
  <si>
    <t>NAV AS ON 31-OCT-21: RS.11.0316 (REGULAR - MONTHLY IDCW)</t>
  </si>
  <si>
    <t>NAV AS ON 31-OCT-21: RS.11.5384 (REGULAR - GROWTH)</t>
  </si>
  <si>
    <t>NAV AS ON 31-OCT-21: RS.11.3046 (DIRECT - MONTHLY IDCW)</t>
  </si>
  <si>
    <t>NAV AS ON 31-OCT-21: RS.11.7921 (DIRECT - GROWTH)</t>
  </si>
  <si>
    <t>EQUITY RELATED</t>
  </si>
  <si>
    <t>OTHERS - INVITS</t>
  </si>
  <si>
    <t>INVITS</t>
  </si>
  <si>
    <t>OTHERS TOTAL</t>
  </si>
  <si>
    <t>EQUITY &amp; OTHERS RELATED TOTAL</t>
  </si>
  <si>
    <t>MUTUAL FUND &amp; MUTUAL FUND RELATED TOTAL</t>
  </si>
  <si>
    <t>D) MUTUAL FUND UNITS</t>
  </si>
  <si>
    <t>E) TREPS</t>
  </si>
  <si>
    <t>F) REPO</t>
  </si>
  <si>
    <t>B) MUTUAL FUND UNITS</t>
  </si>
  <si>
    <t>C) MUTUAL FUND UNITS</t>
  </si>
  <si>
    <t>D) MARGIN MONEY DEPOSITS</t>
  </si>
  <si>
    <t>BANK NIFTY MAY 2022 FUTURE</t>
  </si>
  <si>
    <t>OTHERS</t>
  </si>
  <si>
    <t>REITS</t>
  </si>
  <si>
    <t>D) TREPS</t>
  </si>
  <si>
    <t>E) REPO</t>
  </si>
  <si>
    <t>Details of Intra Scheme Investments as per given below Table</t>
  </si>
  <si>
    <t>Name of the Schemes</t>
  </si>
  <si>
    <t>Amount Invested ( Rs Crores)</t>
  </si>
  <si>
    <t>% of Investment by the Invested scheme</t>
  </si>
  <si>
    <t>Tata Business Cycle Fund</t>
  </si>
  <si>
    <t>TATA Nifty India Digital ETF Fund of Fund</t>
  </si>
  <si>
    <t>RELIANCE INDUSTRIES LTD</t>
  </si>
  <si>
    <t>HCL TECHNOLOGIES LTD</t>
  </si>
  <si>
    <t>ADANI ENTERPRISES LTD</t>
  </si>
  <si>
    <t>LARSEN &amp; TOUBRO LTD</t>
  </si>
  <si>
    <t>HDFC BANK LTD</t>
  </si>
  <si>
    <t>ADANI PORTS AND SPECIAL ECONOMIC ZONE LTD</t>
  </si>
  <si>
    <t>BAJAJ FINSERV LTD</t>
  </si>
  <si>
    <t>VEDANTA LTD</t>
  </si>
  <si>
    <t>EICHER MOTORS LTD</t>
  </si>
  <si>
    <t>ZEE ENTERTAINMENT ENTERPRISES LTD</t>
  </si>
  <si>
    <t>AXIS BANK LTD</t>
  </si>
  <si>
    <t>TATA POWER COMPANY LTD</t>
  </si>
  <si>
    <t>BANDHAN BANK LTD</t>
  </si>
  <si>
    <t>UPL LTD</t>
  </si>
  <si>
    <t>TECH MAHINDRA LTD</t>
  </si>
  <si>
    <t>HERO MOTOCORP LTD</t>
  </si>
  <si>
    <t>SRF LTD</t>
  </si>
  <si>
    <t>INDUSIND BANK LTD</t>
  </si>
  <si>
    <t>BAJAJ FINANCE LTD</t>
  </si>
  <si>
    <t>TATA CONSULTANCY SERVICES LTD</t>
  </si>
  <si>
    <t>HAVELLS INDIA LTD</t>
  </si>
  <si>
    <t>INDIAN ENERGY EXCHANGE LTD</t>
  </si>
  <si>
    <t>AUROBINDO PHARMA LTD</t>
  </si>
  <si>
    <t>KOTAK MAHINDRA BANK LTD</t>
  </si>
  <si>
    <t>POWER GRID CORPORATION OF INDIA LTD</t>
  </si>
  <si>
    <t>ITC LTD</t>
  </si>
  <si>
    <t>HINDUSTAN UNILEVER LTD</t>
  </si>
  <si>
    <t>LARSEN &amp; TOUBRO INFOTECH LTD</t>
  </si>
  <si>
    <t>BHARAT ELECTRONICS LTD</t>
  </si>
  <si>
    <t>HOUSING DEVELOPMENT FINANCE CORPORATION LTD</t>
  </si>
  <si>
    <t>GODREJ PROPERTIES LTD</t>
  </si>
  <si>
    <t>MINDTREE LTD</t>
  </si>
  <si>
    <t>ICICI BANK LTD</t>
  </si>
  <si>
    <t>MARUTI SUZUKI INDIA LTD</t>
  </si>
  <si>
    <t>NESTLE INDIA LTD</t>
  </si>
  <si>
    <t>INFO EDGE (INDIA) LTD</t>
  </si>
  <si>
    <t>DLF LTD</t>
  </si>
  <si>
    <t>HDFC LIFE INSURANCE CO. LTD</t>
  </si>
  <si>
    <t>AMBUJA CEMENTS LTD</t>
  </si>
  <si>
    <t>CIPLA LTD</t>
  </si>
  <si>
    <t>DABUR INDIA LTD</t>
  </si>
  <si>
    <t>ACC LTD</t>
  </si>
  <si>
    <t>MPHASIS LTD</t>
  </si>
  <si>
    <t>LAURUS LABS LTD</t>
  </si>
  <si>
    <t>TITAN COMPANY LTD</t>
  </si>
  <si>
    <t>BIOCON LTD</t>
  </si>
  <si>
    <t>LIC HOUSING FINANCE LTD</t>
  </si>
  <si>
    <t>DIVI LABORATORIES LTD</t>
  </si>
  <si>
    <t>SBI CARDS AND PAYMENT SERVICES LTD</t>
  </si>
  <si>
    <t>SHRIRAM TRANSPORT FINANCE CO LTD</t>
  </si>
  <si>
    <t>TRENT LTD</t>
  </si>
  <si>
    <t>TATA STEEL LTD</t>
  </si>
  <si>
    <t>ULTRATECH CEMENT LTD</t>
  </si>
  <si>
    <t>INDIAN OIL CORPORATION LTD</t>
  </si>
  <si>
    <t>TATA CONSUMER PRODUCTS LTD</t>
  </si>
  <si>
    <t>ICICI LOMBARD GENERAL INSURANCE CO. LTD</t>
  </si>
  <si>
    <t>STEEL AUTHORITY INDIA LTD</t>
  </si>
  <si>
    <t>CONTAINER CORPORATION OF INDIA LTD</t>
  </si>
  <si>
    <t>IDFC FIRST BANK LTD</t>
  </si>
  <si>
    <t>LUPIN LTD</t>
  </si>
  <si>
    <t>CHOLAMANDALAM INVESTMENT &amp; FINANCE CO LTD</t>
  </si>
  <si>
    <t>SBI LIFE INSURANCE COMPANY LTD</t>
  </si>
  <si>
    <t>INTERGLOBE AVIATION LTD</t>
  </si>
  <si>
    <t>IDFC  LTD</t>
  </si>
  <si>
    <t>POWER FINANCE CORPORATION  LTD</t>
  </si>
  <si>
    <t>MUTHOOT FINANCE LTD</t>
  </si>
  <si>
    <t>ESCORTS LTD</t>
  </si>
  <si>
    <t>UNITED SPIRITS LTD</t>
  </si>
  <si>
    <t>TATA MOTORS LTD</t>
  </si>
  <si>
    <t>SIEMENS LTD</t>
  </si>
  <si>
    <t>HINDALCO INDUSTRIES LTD</t>
  </si>
  <si>
    <t>MULTI COMMODITY EXCHANGE OF IND LTD</t>
  </si>
  <si>
    <t>ZYDUS LIFESCIENCES LTD</t>
  </si>
  <si>
    <t>INDIABULLS HOUSING FINANCE LTD</t>
  </si>
  <si>
    <t>PETRONET LNG LTD</t>
  </si>
  <si>
    <t>GODREJ CONSUMER PRODUCTS LTD</t>
  </si>
  <si>
    <t>TATA COMMUNICATIONS LTD</t>
  </si>
  <si>
    <t>INFOSYS LTD</t>
  </si>
  <si>
    <t>GRASIM INDUSTRIES LTD</t>
  </si>
  <si>
    <t>REC LTD</t>
  </si>
  <si>
    <t>COAL INDIA LTD</t>
  </si>
  <si>
    <t>TATA CHEMICALS LTD</t>
  </si>
  <si>
    <t>JUBILANT FOODWORKS LTD</t>
  </si>
  <si>
    <t>PERSISTENT SYSTEMS LTD</t>
  </si>
  <si>
    <t>L&amp;T TECHNOLOGY SERVICES LTD</t>
  </si>
  <si>
    <t>AMARA RAJA BATTERIES LTD</t>
  </si>
  <si>
    <t>DALMIA BHARAT LTD</t>
  </si>
  <si>
    <t>DR REDDYs LABORATORIES LTD</t>
  </si>
  <si>
    <t>BALRAMPUR CHINI MILLS LTD</t>
  </si>
  <si>
    <t>PI INDUSTRIES LTD</t>
  </si>
  <si>
    <t>DEEPAK NITRITE LTD</t>
  </si>
  <si>
    <t>INDIAN HOTELS CO. LTD</t>
  </si>
  <si>
    <t>WIPRO LTD</t>
  </si>
  <si>
    <t>EXIDE INDUSTRIES LTD</t>
  </si>
  <si>
    <t>GLENMARK PHARMACEUTICALS LTD</t>
  </si>
  <si>
    <t>MANAPPURAM FINANCE LTD</t>
  </si>
  <si>
    <t>BHARAT FORGE LTD</t>
  </si>
  <si>
    <t>THE RAMCO CEMENTS LTD</t>
  </si>
  <si>
    <t>GRANULES INDIA LTD</t>
  </si>
  <si>
    <t>WHIRLPOOL OF INDIA LTD</t>
  </si>
  <si>
    <t>BHARAT HEAVY ELECTRICALS LTD</t>
  </si>
  <si>
    <t>PVR LTD</t>
  </si>
  <si>
    <t>BHARAT PETROLEUM CORPORATION LTD</t>
  </si>
  <si>
    <t>L&amp;T FINANCE HOLDINGS LTD</t>
  </si>
  <si>
    <t>PAGE INDUSTRIES LTD</t>
  </si>
  <si>
    <t>NATIONAL ALUMINIUM CO. LTD</t>
  </si>
  <si>
    <t>MAHINDRA &amp; MAHINDRA LTD</t>
  </si>
  <si>
    <t>OBEROI REALTY LTD</t>
  </si>
  <si>
    <t>RBL BANK LTD</t>
  </si>
  <si>
    <t>NMDC LTD</t>
  </si>
  <si>
    <t>MAHANAGAR GAS LTD</t>
  </si>
  <si>
    <t>VODAFONE IDEA LTD</t>
  </si>
  <si>
    <t>APOLLO TYRES LTD</t>
  </si>
  <si>
    <t>CUMMINS INDIA LTD</t>
  </si>
  <si>
    <t>SUN TV NETWORK LTD</t>
  </si>
  <si>
    <t>BALKRISHNA INDUSTRIES LTD</t>
  </si>
  <si>
    <t>MOTHERSON SUMI SYSTEMS LTD</t>
  </si>
  <si>
    <t>INDIA CEMENTS LTD</t>
  </si>
  <si>
    <t>BIRLASOFT LTD</t>
  </si>
  <si>
    <t>ICICI PRUDENTIAL LIFE INSURANCE COMPANY LTD</t>
  </si>
  <si>
    <t>GAIL ( INDIA ) LTD</t>
  </si>
  <si>
    <t>CITY UNION BANK LTD</t>
  </si>
  <si>
    <t>APOLLO HOSPITALS ENTERPRISE LTD</t>
  </si>
  <si>
    <t>NTPC LTD</t>
  </si>
  <si>
    <t>ASHOK LEYLAND LTD</t>
  </si>
  <si>
    <t>GUJARAT STATE PETRONET LTD</t>
  </si>
  <si>
    <t>MARICO LTD</t>
  </si>
  <si>
    <t>TVS MOTOR COMPANY LTD</t>
  </si>
  <si>
    <t>TORRENT PHARMACEUTICALS LTD</t>
  </si>
  <si>
    <t>BATA INDIA LTD</t>
  </si>
  <si>
    <t>JSW STEEL LTD</t>
  </si>
  <si>
    <t>SUN PHARMACEUTICAL INDUSTRIES LTD</t>
  </si>
  <si>
    <t>BERGER PAINTS INDIA LTD</t>
  </si>
  <si>
    <t>BOSCH LTD</t>
  </si>
  <si>
    <t>MAX FINANCIAL SERVICES LTD</t>
  </si>
  <si>
    <t>ADITYA BIRLA FASHION &amp; RETAIL LTD</t>
  </si>
  <si>
    <t>AARTI INDUSTRIES LTD</t>
  </si>
  <si>
    <t>UNITED BREWERIES LTD</t>
  </si>
  <si>
    <t>ABBOTT INDIA LTD</t>
  </si>
  <si>
    <t>ABBOTT INDIA LTD^</t>
  </si>
  <si>
    <t>UNITED BREWERIES LTD^</t>
  </si>
  <si>
    <t>AARTI INDUSTRIES LTD^</t>
  </si>
  <si>
    <t>ADITYA BIRLA FASHION &amp; RETAIL LTD^</t>
  </si>
  <si>
    <t>MAX FINANCIAL SERVICES LTD^</t>
  </si>
  <si>
    <t>TATA CONSULTANCY SERVICES LTD^</t>
  </si>
  <si>
    <t>BOSCH LTD^</t>
  </si>
  <si>
    <t>BERGER PAINTS INDIA LTD^</t>
  </si>
  <si>
    <t>SUN PHARMACEUTICAL INDUSTRIES LTD^</t>
  </si>
  <si>
    <t>JSW STEEL LTD^</t>
  </si>
  <si>
    <t>BATA INDIA LTD^</t>
  </si>
  <si>
    <t>TORRENT PHARMACEUTICALS LTD^</t>
  </si>
  <si>
    <t>TVS MOTOR COMPANY LTD^</t>
  </si>
  <si>
    <t>MARICO LTD^</t>
  </si>
  <si>
    <t>GUJARAT STATE PETRONET LTD^</t>
  </si>
  <si>
    <t>ASHOK LEYLAND LTD^</t>
  </si>
  <si>
    <t>NTPC LTD^</t>
  </si>
  <si>
    <t>APOLLO HOSPITALS ENTERPRISE LTD^</t>
  </si>
  <si>
    <t>CITY UNION BANK LTD^</t>
  </si>
  <si>
    <t>GAIL ( INDIA ) LTD^</t>
  </si>
  <si>
    <t>ICICI PRUDENTIAL LIFE INSURANCE COMPANY LTD^</t>
  </si>
  <si>
    <t>BIRLASOFT LTD^</t>
  </si>
  <si>
    <t>INDIA CEMENTS LTD^</t>
  </si>
  <si>
    <t>MOTHERSON SUMI SYSTEMS LTD^</t>
  </si>
  <si>
    <t>BALKRISHNA INDUSTRIES LTD^</t>
  </si>
  <si>
    <t>SUN TV NETWORK LTD^</t>
  </si>
  <si>
    <t>CUMMINS INDIA LTD^</t>
  </si>
  <si>
    <t>APOLLO TYRES LTD^</t>
  </si>
  <si>
    <t>VODAFONE IDEA LTD^</t>
  </si>
  <si>
    <t>MAHANAGAR GAS LTD^</t>
  </si>
  <si>
    <t>NMDC LTD^</t>
  </si>
  <si>
    <t>RBL BANK LTD^</t>
  </si>
  <si>
    <t>OBEROI REALTY LTD^</t>
  </si>
  <si>
    <t>MAHINDRA &amp; MAHINDRA LTD^</t>
  </si>
  <si>
    <t>NATIONAL ALUMINIUM CO. LTD^</t>
  </si>
  <si>
    <t>PAGE INDUSTRIES LTD^</t>
  </si>
  <si>
    <t>L&amp;T FINANCE HOLDINGS LTD^</t>
  </si>
  <si>
    <t>BHARAT PETROLEUM CORPORATION LTD^</t>
  </si>
  <si>
    <t>PVR LTD^</t>
  </si>
  <si>
    <t>BHARAT HEAVY ELECTRICALS LTD^</t>
  </si>
  <si>
    <t>WHIRLPOOL OF INDIA LTD^</t>
  </si>
  <si>
    <t>GRANULES INDIA LTD^</t>
  </si>
  <si>
    <t>THE RAMCO CEMENTS LTD^</t>
  </si>
  <si>
    <t>MANAPPURAM FINANCE LTD^</t>
  </si>
  <si>
    <t>BHARAT FORGE LTD^</t>
  </si>
  <si>
    <t>GLENMARK PHARMACEUTICALS LTD^</t>
  </si>
  <si>
    <t>EXIDE INDUSTRIES LTD^</t>
  </si>
  <si>
    <t>WIPRO LTD^</t>
  </si>
  <si>
    <t>INDIAN HOTELS CO. LTD^</t>
  </si>
  <si>
    <t>DEEPAK NITRITE LTD^</t>
  </si>
  <si>
    <t>PI INDUSTRIES LTD^</t>
  </si>
  <si>
    <t>BALRAMPUR CHINI MILLS LTD^</t>
  </si>
  <si>
    <t>DR REDDYs LABORATORIES LTD^</t>
  </si>
  <si>
    <t>AMARA RAJA BATTERIES LTD^</t>
  </si>
  <si>
    <t>L&amp;T TECHNOLOGY SERVICES LTD^</t>
  </si>
  <si>
    <t>DALMIA BHARAT LTD^</t>
  </si>
  <si>
    <t>PERSISTENT SYSTEMS LTD^</t>
  </si>
  <si>
    <t>JUBILANT FOODWORKS LTD^</t>
  </si>
  <si>
    <t>TATA CHEMICALS LTD^</t>
  </si>
  <si>
    <t>COAL INDIA LTD^</t>
  </si>
  <si>
    <t>REC LTD^</t>
  </si>
  <si>
    <t>GRASIM INDUSTRIES LTD^</t>
  </si>
  <si>
    <t>INFOSYS LTD^</t>
  </si>
  <si>
    <t>TATA COMMUNICATIONS LTD^</t>
  </si>
  <si>
    <t>GODREJ CONSUMER PRODUCTS LTD^</t>
  </si>
  <si>
    <t>PETRONET LNG LTD^</t>
  </si>
  <si>
    <t>HOUSING DEVELOPMENT FINANCE CORPORATION LTD^</t>
  </si>
  <si>
    <t>INDIABULLS HOUSING FINANCE LTD^</t>
  </si>
  <si>
    <t>ZYDUS LIFESCIENCES LTD^</t>
  </si>
  <si>
    <t>MULTI COMMODITY EXCHANGE OF IND LTD^</t>
  </si>
  <si>
    <t>HINDALCO INDUSTRIES LTD^</t>
  </si>
  <si>
    <t>SIEMENS LTD^</t>
  </si>
  <si>
    <t>TATA MOTORS LTD^</t>
  </si>
  <si>
    <t>UNITED SPIRITS LTD^</t>
  </si>
  <si>
    <t>ESCORTS LTD^</t>
  </si>
  <si>
    <t>MUTHOOT FINANCE LTD^</t>
  </si>
  <si>
    <t>POWER FINANCE CORPORATION  LTD^</t>
  </si>
  <si>
    <t>INTERGLOBE AVIATION LTD^</t>
  </si>
  <si>
    <t>IDFC  LTD^</t>
  </si>
  <si>
    <t>SBI LIFE INSURANCE COMPANY LTD^</t>
  </si>
  <si>
    <t>CHOLAMANDALAM INVESTMENT &amp; FINANCE CO LTD^</t>
  </si>
  <si>
    <t>LUPIN LTD^</t>
  </si>
  <si>
    <t>IDFC FIRST BANK LTD^</t>
  </si>
  <si>
    <t>CONTAINER CORPORATION OF INDIA LTD^</t>
  </si>
  <si>
    <t>STEEL AUTHORITY INDIA LTD^</t>
  </si>
  <si>
    <t>ICICI LOMBARD GENERAL INSURANCE CO. LTD^</t>
  </si>
  <si>
    <t>TATA CONSUMER PRODUCTS LTD^</t>
  </si>
  <si>
    <t>INDIAN OIL CORPORATION LTD^</t>
  </si>
  <si>
    <t>ULTRATECH CEMENT LTD^</t>
  </si>
  <si>
    <t>TATA STEEL LTD^</t>
  </si>
  <si>
    <t>TRENT LTD^</t>
  </si>
  <si>
    <t>SHRIRAM TRANSPORT FINANCE CO LTD^</t>
  </si>
  <si>
    <t>SBI CARDS AND PAYMENT SERVICES LTD^</t>
  </si>
  <si>
    <t>DIVI LABORATORIES LTD^</t>
  </si>
  <si>
    <t>LIC HOUSING FINANCE LTD^</t>
  </si>
  <si>
    <t>BIOCON LTD^</t>
  </si>
  <si>
    <t>TITAN COMPANY LTD^</t>
  </si>
  <si>
    <t>LAURUS LABS LTD^</t>
  </si>
  <si>
    <t>MPHASIS LTD^</t>
  </si>
  <si>
    <t>ACC LTD^</t>
  </si>
  <si>
    <t>DABUR INDIA LTD^</t>
  </si>
  <si>
    <t>CIPLA LTD^</t>
  </si>
  <si>
    <t>AMBUJA CEMENTS LTD^</t>
  </si>
  <si>
    <t>HDFC LIFE INSURANCE CO. LTD^</t>
  </si>
  <si>
    <t>DLF LTD^</t>
  </si>
  <si>
    <t>INFO EDGE (INDIA) LTD^</t>
  </si>
  <si>
    <t>NESTLE INDIA LTD^</t>
  </si>
  <si>
    <t>MARUTI SUZUKI INDIA LTD^</t>
  </si>
  <si>
    <t>ICICI BANK LTD^</t>
  </si>
  <si>
    <t>MINDTREE LTD^</t>
  </si>
  <si>
    <t>GODREJ PROPERTIES LTD^</t>
  </si>
  <si>
    <t>BHARAT ELECTRONICS LTD^</t>
  </si>
  <si>
    <t>LARSEN &amp; TOUBRO INFOTECH LTD^</t>
  </si>
  <si>
    <t>ITC LTD^</t>
  </si>
  <si>
    <t>HINDUSTAN UNILEVER LTD^</t>
  </si>
  <si>
    <t>POWER GRID CORPORATION OF INDIA LTD^</t>
  </si>
  <si>
    <t>KOTAK MAHINDRA BANK LTD^</t>
  </si>
  <si>
    <t>INDIAN ENERGY EXCHANGE LTD^</t>
  </si>
  <si>
    <t>AUROBINDO PHARMA LTD^</t>
  </si>
  <si>
    <t>HAVELLS INDIA LTD^</t>
  </si>
  <si>
    <t>BAJAJ FINANCE LTD^</t>
  </si>
  <si>
    <t>INDUSIND BANK LTD^</t>
  </si>
  <si>
    <t>SRF LTD^</t>
  </si>
  <si>
    <t>HERO MOTOCORP LTD^</t>
  </si>
  <si>
    <t>TECH MAHINDRA LTD^</t>
  </si>
  <si>
    <t>UPL LTD^</t>
  </si>
  <si>
    <t>BANDHAN BANK LTD^</t>
  </si>
  <si>
    <t>TATA POWER COMPANY LTD^</t>
  </si>
  <si>
    <t>AXIS BANK LTD^</t>
  </si>
  <si>
    <t>ZEE ENTERTAINMENT ENTERPRISES LTD^</t>
  </si>
  <si>
    <t>EICHER MOTORS LTD^</t>
  </si>
  <si>
    <t>VEDANTA LTD^</t>
  </si>
  <si>
    <t>BAJAJ FINSERV LTD^</t>
  </si>
  <si>
    <t>ADANI PORTS AND SPECIAL ECONOMIC ZONE LTD^</t>
  </si>
  <si>
    <t>HDFC BANK LTD^</t>
  </si>
  <si>
    <t>LARSEN &amp; TOUBRO LTD^</t>
  </si>
  <si>
    <t>ADANI ENTERPRISES LTD^</t>
  </si>
  <si>
    <t>HCL TECHNOLOGIES LTD^</t>
  </si>
  <si>
    <t>RELIANCE INDUSTRIES LTD^</t>
  </si>
  <si>
    <t>** 05.35 % LIC HOUSING FINANCE LTD - 20/03/2023</t>
  </si>
  <si>
    <t>** 04.95 % HDFC LTD - 09/09/2022</t>
  </si>
  <si>
    <t>** 04.50 % HDFC LTD - 14/12/2022</t>
  </si>
  <si>
    <t>** 07.39 % LIC HOUSING FINANCE LTD - 30/08/2022</t>
  </si>
  <si>
    <t>** 07.61 % HOUSING &amp; URBAN DEVELOPMENT CORPORATION LTD - 22/06/2022</t>
  </si>
  <si>
    <t>** 07.62 % HOUSING &amp; URBAN DEVELOPMENT CORPORATION LTD - 15/07/2022</t>
  </si>
  <si>
    <t>** 08.45 % SIKKA PORTS AND TERMINALS LTD - 12/06/2023</t>
  </si>
  <si>
    <t>** 07.90 % INDIA INFRADEBT LTD - 31/10/2022</t>
  </si>
  <si>
    <t>BHARTI AIRTEL LTD</t>
  </si>
  <si>
    <t>ASIAN PAINTS (INDIA) LTD</t>
  </si>
  <si>
    <t>COROMANDEL INTERNATIONAL LTD</t>
  </si>
  <si>
    <t>VARUN BEVERAGES LTD</t>
  </si>
  <si>
    <t>POLYCAB INDIA LTD</t>
  </si>
  <si>
    <t>ABB INDIA LTD</t>
  </si>
  <si>
    <t>CESC LTD</t>
  </si>
  <si>
    <t>KEC INTERNATIONAL LTD</t>
  </si>
  <si>
    <t>SUPREME INDUSTRIES LTD</t>
  </si>
  <si>
    <t>HDFC ASSET MANAGEMENT COMPANY LTD</t>
  </si>
  <si>
    <t>AMBER ENTERPRISES INDIA LTD</t>
  </si>
  <si>
    <t>CROMPTON GREAVES CONSUMER ELECTRICALS LTD</t>
  </si>
  <si>
    <t>AKZO NOBEL INDIA LTD</t>
  </si>
  <si>
    <t>KNR CONSTRUCTIONS LTD</t>
  </si>
  <si>
    <t>LINDE INDIA LTD</t>
  </si>
  <si>
    <t>BHARTI AIRTEL LTD (RIGHT 14/10/2021) (PARTLY PAID)</t>
  </si>
  <si>
    <t>ASIAN PAINTS (INDIA) LTD^</t>
  </si>
  <si>
    <t>** 05.75 % BAJAJ FINANCE LTD - 16/02/2024</t>
  </si>
  <si>
    <t>** 06.40 % JAMNAGAR UTILITIES &amp; POWER PVT. LTD - 29/09/2026</t>
  </si>
  <si>
    <t>** 07.15 % MUTHOOT FINANCE LTD - 25/11/2022</t>
  </si>
  <si>
    <t>** 08.30 % MUTHOOT FINANCE LTD - 08/08/2022</t>
  </si>
  <si>
    <t>** 07.99 % HDFC LTD - 11/07/2024</t>
  </si>
  <si>
    <t>** 06.44 % INDIAN OIL CORP LTD - 14/04/2023</t>
  </si>
  <si>
    <t>** 05.69 % REC LTD - 30/09/2023</t>
  </si>
  <si>
    <t>** 07.45 % LIC HOUSING FINANCE LTD - 10/02/2023</t>
  </si>
  <si>
    <t>** 06.92 % REC LTD - 21/04/2023</t>
  </si>
  <si>
    <t>** 05.84 % TATA CAPITAL FINANCIAL SERVICES LTD - 17/03/2023</t>
  </si>
  <si>
    <t>** 06.45 % L&amp;T FINANCE LTD - 10/05/2024</t>
  </si>
  <si>
    <t>** 05.35 % TELESONIC NETWORKS LTD - 28/04/2023</t>
  </si>
  <si>
    <t>** VARANASI SANGAM EXPRESSWAY PVT. LTD - 29/12/2034 - FRB</t>
  </si>
  <si>
    <t>** 09.25 % TATA CAPITAL FINANCIAL SERVICES LTD - 19/12/2023</t>
  </si>
  <si>
    <t>** 07.70 % BAJAJ FINANCE LTD - 28/12/2022</t>
  </si>
  <si>
    <t>** 08.30 % REC LTD - 10/04/2025</t>
  </si>
  <si>
    <t>** 06.49 % YARROW INFRASTRUCTURE PVT LTD - 01/07/2024</t>
  </si>
  <si>
    <t>** 07.55 % REC LTD - 26/09/2023</t>
  </si>
  <si>
    <t>** 10.21 % BAJAJ FINANCE LTD - 22/08/2022</t>
  </si>
  <si>
    <t>** 07.65 % JAMNAGAR UTILITIES &amp; POWER PVT. LTD - 29/08/2022</t>
  </si>
  <si>
    <t>** 07.13 % NHPC LTD - 11/02/2028</t>
  </si>
  <si>
    <t>** 07.00 % HDFC LTD - 19/05/2022</t>
  </si>
  <si>
    <t>** 05.74 % REC LTD - 20/06/2024</t>
  </si>
  <si>
    <t>** 06.49 % SEPSET CONSTRUCTION LTD - 01/07/2024</t>
  </si>
  <si>
    <t>** 06.65 % MOTHERSON SUMI SYSTEMS LTD - 14/09/2023</t>
  </si>
  <si>
    <t>** 06.49 % CITRA REAL ESTATE LTD - 01/07/2024</t>
  </si>
  <si>
    <t>** - PANATONE FINVEST LTD - CP - 30/08/2022</t>
  </si>
  <si>
    <t>ATUL LTD</t>
  </si>
  <si>
    <t>VOLTAS LTD</t>
  </si>
  <si>
    <t>BAJAJ AUTO LTD</t>
  </si>
  <si>
    <t>TORRENT POWER LTD</t>
  </si>
  <si>
    <t>J K CEMENT LTD</t>
  </si>
  <si>
    <t>IPCA LABORATORIES LTD</t>
  </si>
  <si>
    <t>** 09.75 % JAMNAGAR UTILITIES &amp; POWER PVT. LTD - 02/08/2024</t>
  </si>
  <si>
    <t>THERMAX LTD</t>
  </si>
  <si>
    <t>BRIGADE ENTERPRISES LTD</t>
  </si>
  <si>
    <t>CHAMBAL FERTILISER &amp; CHEMICALS LTD</t>
  </si>
  <si>
    <t>MASTEK LTD</t>
  </si>
  <si>
    <t>NAVIN FLUORINE INTERNATIONAL LTD</t>
  </si>
  <si>
    <t>GANESHA ECOSPHERE LTD</t>
  </si>
  <si>
    <t>3M INDIA LTD</t>
  </si>
  <si>
    <t>PNB HOUSING FINANCE LTD</t>
  </si>
  <si>
    <t>BHARTI AIRTEL LTD^</t>
  </si>
  <si>
    <t>** HDFC LTD - 30/09/2024 - FRB</t>
  </si>
  <si>
    <t>** 06.45 % ICICI BANK LTD - 15/06/2028</t>
  </si>
  <si>
    <t>BASF INDIA LTD</t>
  </si>
  <si>
    <t>REDINGTON (INDIA) LTD</t>
  </si>
  <si>
    <t>TUBE INVESTMENTS OF INDIA LTD</t>
  </si>
  <si>
    <t xml:space="preserve">QUESS CORP LTD </t>
  </si>
  <si>
    <t>ORACLE FINANCIALS SERVICES SOFT LTD</t>
  </si>
  <si>
    <t>NATCO PHARMA LTD</t>
  </si>
  <si>
    <t>SUNDRAM FASTENERS LTD</t>
  </si>
  <si>
    <t>AGRO TECH FOODS LTD</t>
  </si>
  <si>
    <t>GUJARAT PIPAVAV PORT LTD</t>
  </si>
  <si>
    <t>AJANTA PHARMA LTD</t>
  </si>
  <si>
    <t>** 09.15 % GREEN INFRA WIND ENERGY LTD - 04/08/2023</t>
  </si>
  <si>
    <t>** REC LTD - 31/10/2024 - FRB</t>
  </si>
  <si>
    <t>** 05.70 % BAJAJ HOUSING FINANCE LTD - 10/06/2024</t>
  </si>
  <si>
    <t>** 07.70 % TATA STEEL LTD - 13/03/2025</t>
  </si>
  <si>
    <t>** 07.95 % SIKKA PORTS AND TERMINALS LTD - 28/10/2026</t>
  </si>
  <si>
    <t>** 07.55 % REC LTD - 26/09/2022</t>
  </si>
  <si>
    <t>** 07.25 % NUVOCO VISTAS CORPORATION LTD - 25/09/2023</t>
  </si>
  <si>
    <t>** 07.70 % JAMNAGAR UTILITIES &amp; POWER PVT. LTD - 29/06/2023</t>
  </si>
  <si>
    <t>** 07.13 % NHPC LTD - 09/02/2029</t>
  </si>
  <si>
    <t>** 06.75 % SIKKA PORTS AND TERMINALS LTD - 22/04/2026</t>
  </si>
  <si>
    <t>** 06.92 % INDIAN RAILWAYS FINANCE CORPORATION LTD - 31/08/2031</t>
  </si>
  <si>
    <t>** - CHOLAMANDALAM INVT &amp; FIN  CO LTD - CP - 16/06/2022</t>
  </si>
  <si>
    <t>COFORGE LTD</t>
  </si>
  <si>
    <t>FORTIS HEALTHCARE LTD</t>
  </si>
  <si>
    <t>BRITANNIA INDUSTRIES LTD</t>
  </si>
  <si>
    <t>GLAND PHARMA LTD</t>
  </si>
  <si>
    <t>CYIENT LTD</t>
  </si>
  <si>
    <t>SANOFI INDIA LTD</t>
  </si>
  <si>
    <t>CENTRAL DEPOSITORY SERVICES (INDIA) LTD</t>
  </si>
  <si>
    <t>ICICI SECURITIES LTD</t>
  </si>
  <si>
    <t>DIXON TECHNOLOGIES (INDIA) LTD</t>
  </si>
  <si>
    <t>DIXON TECHNOLOGIES (INDIA) LTD^</t>
  </si>
  <si>
    <t>** 05.50 % BRITANNIA INDUSTRIES LTD - 03/06/2024</t>
  </si>
  <si>
    <t>HONEYWELL AUTOMATION INDIA LTD</t>
  </si>
  <si>
    <t>J.B.CHEMICALS &amp; PHARMACEUTICALS LTD</t>
  </si>
  <si>
    <t>COLGATE-PALMOLIVE INDIA LTD</t>
  </si>
  <si>
    <t>AVENUE SUPERMARTS LTD</t>
  </si>
  <si>
    <t>ENDURANCE TECHNOLOGIES LTD</t>
  </si>
  <si>
    <t>KAJARIA CERAMICS LTD</t>
  </si>
  <si>
    <t>FINO PAYMENTS BANK LTD</t>
  </si>
  <si>
    <t>AIA ENGINEERING LTD</t>
  </si>
  <si>
    <t>ELANTAS BECK INDIA LTD</t>
  </si>
  <si>
    <t>SYNGENE INTERNATIONAL LTD</t>
  </si>
  <si>
    <t>NUVOCO VISTAS CORPORATION LTD</t>
  </si>
  <si>
    <t>ALKEM LABORATORIES LTD</t>
  </si>
  <si>
    <t>JINDAL STEEL &amp; POWER LTD</t>
  </si>
  <si>
    <t>FEDERAL BANK LTD</t>
  </si>
  <si>
    <t>THE PHOENIX MILLS LTD</t>
  </si>
  <si>
    <t>MINDA INDUSTRIES LTD</t>
  </si>
  <si>
    <t>MAHINDRA AND MAHINDRA FINANCIAL SERVICES LTD</t>
  </si>
  <si>
    <t>UTI ASSET MANAGEMENT COMPANY LTD</t>
  </si>
  <si>
    <t>ASTRAL LTD (ERSTWHILE ASTRAL POLY TECHNIK LTD)</t>
  </si>
  <si>
    <t>BAYER CROPSCIENCE LTD</t>
  </si>
  <si>
    <t>V-MART RETAIL LTD</t>
  </si>
  <si>
    <t>VESUVIUS INDIA LTD</t>
  </si>
  <si>
    <t>KAVERI SEED COMPANY LTD</t>
  </si>
  <si>
    <t>GUJARAT GAS LTD</t>
  </si>
  <si>
    <t>ALLCARGO GLOBAL LOGISTICS LTD</t>
  </si>
  <si>
    <t>GREENPLY INDUSTRIES LTD</t>
  </si>
  <si>
    <t>KRSNAA DIAGNOSTICS LTD</t>
  </si>
  <si>
    <t>DCB BANK LTD</t>
  </si>
  <si>
    <t>KIRLOSKAR PNEUMATIC COMPANY LTD</t>
  </si>
  <si>
    <t>HONDA INDIA POWER PRODUCTS LTD</t>
  </si>
  <si>
    <t>RADICO KHAITAN LTD</t>
  </si>
  <si>
    <t>GOKALDAS EXPORTS  LTD</t>
  </si>
  <si>
    <t>HEALTHCARE GLOBAL ENTERPRISES LTD</t>
  </si>
  <si>
    <t>DEVYANI INTERNATIONAL LTD</t>
  </si>
  <si>
    <t>MAHINDRA CIE AUTOMOTIVE LTD</t>
  </si>
  <si>
    <t>TRANSPORT CORPORATION OF INDIA LTD</t>
  </si>
  <si>
    <t>RALLIS INDIA LTD</t>
  </si>
  <si>
    <t>RAMCO INDUSTRIES LTD</t>
  </si>
  <si>
    <t>FINOLEX CABLES LTD</t>
  </si>
  <si>
    <t>HIKAL LTD</t>
  </si>
  <si>
    <t>NCC LTD</t>
  </si>
  <si>
    <t>EVEREADY INDUSTRIES INDIA LTD</t>
  </si>
  <si>
    <t>S H KELKAR AND COMPANY LTD</t>
  </si>
  <si>
    <t>TD POWER SYSTEMS LTD</t>
  </si>
  <si>
    <t>FINE ORGANIC INDUSTRIES LTD</t>
  </si>
  <si>
    <t>KSB  LTD</t>
  </si>
  <si>
    <t>FINOLEX INDUSTRIES LTD</t>
  </si>
  <si>
    <t>CRAFTSMAN AUTOMATION LTD</t>
  </si>
  <si>
    <t>SHOPPERS STOP LTD</t>
  </si>
  <si>
    <t>VST INDUSTRIES LTD</t>
  </si>
  <si>
    <t>MM FORGINGS LTD</t>
  </si>
  <si>
    <t>ENTERTAINMENT NETWORK ( I ) LTD</t>
  </si>
  <si>
    <t>C.E. INFO SYSTEMS LTD</t>
  </si>
  <si>
    <t>GREENPANEL INDUSTRIES LTD</t>
  </si>
  <si>
    <t>HINDUSTAN AERONAUTICS LTD</t>
  </si>
  <si>
    <t>INDRAPRASTHA GAS LTD</t>
  </si>
  <si>
    <t>CEAT LTD</t>
  </si>
  <si>
    <t>GRINDWELL NORTON LTD</t>
  </si>
  <si>
    <t>MATRIMONY.COM LTD</t>
  </si>
  <si>
    <t>CERA SANITARYWARE LTD</t>
  </si>
  <si>
    <t>ASTEC LIFESCIENCES LTD</t>
  </si>
  <si>
    <t>PROCTER &amp; GAMBLE HEALTH LTD</t>
  </si>
  <si>
    <t>ZOMATO LTD</t>
  </si>
  <si>
    <t>CENTURY PLYBOARDS (INDIA) LTD</t>
  </si>
  <si>
    <t>SOMANY CERAMICS LTD</t>
  </si>
  <si>
    <t>BHARAT DYNAMICS LTD</t>
  </si>
  <si>
    <t>KANSAI NEROLAC PAINTS LTD</t>
  </si>
  <si>
    <t>KEI INDUSTRIES  LTD</t>
  </si>
  <si>
    <t>GRAPHITE INDIA LTD</t>
  </si>
  <si>
    <t>INOX LEISURE LTD</t>
  </si>
  <si>
    <t>ERIS LIFESCIENCES LTD</t>
  </si>
  <si>
    <t>K.P.R. MILL LTD</t>
  </si>
  <si>
    <t>WELSPUN INDIA LTD</t>
  </si>
  <si>
    <t>MOTHERSON SUMI WIRING INDIA LTD</t>
  </si>
  <si>
    <t>KARUR VYSA BANK LTD</t>
  </si>
  <si>
    <t>IIFL WEALTH MANAGEMENT LTD</t>
  </si>
  <si>
    <t>CHOLAMANDALAM FINANCIAL HOLDINGS LTD</t>
  </si>
  <si>
    <t>PIRAMAL ENTERPRISES LTD</t>
  </si>
  <si>
    <t>EQUITAS SMALL FINANCE BANK LTD</t>
  </si>
  <si>
    <t>FIRSTSOURCE SOLUTIONS LTD</t>
  </si>
  <si>
    <t>ECLERX SERVICES LTD</t>
  </si>
  <si>
    <t>SONATA SOFTWARE LTD</t>
  </si>
  <si>
    <t>RAILTEL CORPORATION OF INDIA LTD</t>
  </si>
  <si>
    <t>ZENSAR TECHNOLOGIES LTD</t>
  </si>
  <si>
    <t>NIIT LTD</t>
  </si>
  <si>
    <t>INDIAMART INTERMESH LTD</t>
  </si>
  <si>
    <t>METRO BRANDS LTD</t>
  </si>
  <si>
    <t>ZYDUS WELLNESS LTD</t>
  </si>
  <si>
    <t>BAJAJ ELECTRICALS LTD</t>
  </si>
  <si>
    <t>BLUE STAR LTD</t>
  </si>
  <si>
    <t>CCL PRODUCTS INDIA LTD</t>
  </si>
  <si>
    <t>KRISHNA INSTITUTE OF MEDICAL SCIENCES LTD</t>
  </si>
  <si>
    <t>FDC LTD</t>
  </si>
  <si>
    <t>NARAYANA HRUDAYALAYA LTD</t>
  </si>
  <si>
    <t>INDOCO REMEDIES LTD</t>
  </si>
  <si>
    <t>GLAXOSMITHKLINE PHARMACEUTICALS LTD</t>
  </si>
  <si>
    <t>JINDAL STAINLESS LTD</t>
  </si>
  <si>
    <t>HINDUSTAN PETROLEUM CORPORATION LTD</t>
  </si>
  <si>
    <t>APL APOLLO TUBES LTD</t>
  </si>
  <si>
    <t>SHARDA CROPCHEM LTD</t>
  </si>
  <si>
    <t>BIRLA CORPORATION LTD</t>
  </si>
  <si>
    <t>CHEMCON SPECIALITY CHEMICALS LTD</t>
  </si>
  <si>
    <t>SCHAEFFLER (I) LTD</t>
  </si>
  <si>
    <t>TIMKEN INDIA LTD</t>
  </si>
  <si>
    <t>CENTURY TEXTILES &amp; INDUSTRIES LTD</t>
  </si>
  <si>
    <t>SHREE CEMENT LTD</t>
  </si>
  <si>
    <t>INGERSOLL RAND (INDIA) LTD</t>
  </si>
  <si>
    <t>PNC INFRATECH LTD</t>
  </si>
  <si>
    <t>PTC INDIA LTD</t>
  </si>
  <si>
    <t>YES BANK LTD (LOCKED-IN)</t>
  </si>
  <si>
    <t>INDIAN RAILWAY CATERING AND TOURISM CORPORATION LTD</t>
  </si>
  <si>
    <t>PB FINTECH LTD</t>
  </si>
  <si>
    <t>ONE 97 COMMUNICATIONS LTD</t>
  </si>
  <si>
    <t>TATA ELXSI LTD</t>
  </si>
  <si>
    <t>TANLA PLATFORMS LTD</t>
  </si>
  <si>
    <t>INTELLECT DESIGN ARENA LTD</t>
  </si>
  <si>
    <t>HAPPIEST MINDS TECHNOLOGIES LTD</t>
  </si>
  <si>
    <t>CARBORUNDUM UNIVERSAL LTD</t>
  </si>
  <si>
    <t>KPIT TECHNOLOGIES LTD</t>
  </si>
  <si>
    <t>MRF LTD</t>
  </si>
  <si>
    <t>PFIZER LTD</t>
  </si>
  <si>
    <t>MACROTECH DEVELOPERS LTD</t>
  </si>
  <si>
    <t>ARVIND  LTD</t>
  </si>
  <si>
    <t>INDUS TOWERS LTD</t>
  </si>
  <si>
    <t>PRINCE PIPES AND FITTINGS LTD</t>
  </si>
  <si>
    <t>** 06.49 % MALWA SOLAR POWER GENERATION PVT LTD - 01/07/2024</t>
  </si>
  <si>
    <t>** 05.90 % BHARTI HEXACOM LTD - 30/04/2024</t>
  </si>
  <si>
    <t>** 07.13 % NHPC LTD - 11/02/2026</t>
  </si>
  <si>
    <t>** 06.49 % PRIAPUS INFRASTRUCTURE LTD - 01/07/2024</t>
  </si>
  <si>
    <t>** 08.10 % SBI CARDS &amp; PAYMENT SERVICES LTD - 17/10/2023</t>
  </si>
  <si>
    <t>COMMODITY &amp; EXCHANGE TRADED COMMODITY DERIVATIVES</t>
  </si>
  <si>
    <t>A) COMMODITIES PHYSICAL</t>
  </si>
  <si>
    <t>B) LISTED ON COMMODITY EXCHANGES (Quantity in Lots)</t>
  </si>
  <si>
    <t>COMMODITY &amp; COMMODITY RELATED TOTAL</t>
  </si>
  <si>
    <t>SILVER COMMODITY INDUSTRY</t>
  </si>
  <si>
    <t>SILVER (30 KG) COMMODITY - SILVERFUTMCXJUL2022CFUT</t>
  </si>
  <si>
    <t>AVERAGE MATURITY :   2.18 YEARS</t>
  </si>
  <si>
    <t>NAV AS ON 31-OCT-21: RS.28.0039 (DIRECT - GROWTH)</t>
  </si>
  <si>
    <t>NAV AS ON 31-OCT-21: RS.24.9918 (REGULAR - GROWTH)</t>
  </si>
  <si>
    <t>NAV AS ON 30-APR-22: RS.27.6950 (DIRECT - GROWTH)</t>
  </si>
  <si>
    <t>NAV AS ON 30-APR-22: RS.24.5753 (REGULAR - GROWTH)</t>
  </si>
  <si>
    <t>TOTAL OUTSTANDING EXPOSURE IN DERIVATIVE INSTRUMENTS</t>
  </si>
  <si>
    <t>TOTAL BELOW INVESTMENT GRADE OR DEFAULT PROVIDED FOR</t>
  </si>
  <si>
    <t>C) REPO</t>
  </si>
  <si>
    <t>INE556F08JN1</t>
  </si>
  <si>
    <t>** 06.99 % SMALL INDUST DEVLOP BANK  OF INDIA - 08/08/2022</t>
  </si>
  <si>
    <t>IN2220140155</t>
  </si>
  <si>
    <t>SDL MAHARASHTRA 8.44% (26/11/2024)</t>
  </si>
  <si>
    <t>IN0020120047</t>
  </si>
  <si>
    <t>GOI -  8.20% (24/09/2025)</t>
  </si>
  <si>
    <t>IN0020060078</t>
  </si>
  <si>
    <t>GOI 8.24% 15/02/2027</t>
  </si>
  <si>
    <t>Benchmark Risk-O-Meter</t>
  </si>
  <si>
    <t>Scheme Risk-O-Meter</t>
  </si>
  <si>
    <t>TRSF-CONSERVATIVE PLAN: • Long Term Capital Appreciation &amp; Current Income. • A debt oriented (between 70%-100%) savings scheme which provides tool for retirement planning to individual investors</t>
  </si>
  <si>
    <t>This product is suitable for investors who are seeking*:</t>
  </si>
  <si>
    <t>(An open ended retirement solution oriented scheme having a lock-in of 5 years or till retirement age (whichever is earlier))</t>
  </si>
  <si>
    <t>Tata Money Market Fund</t>
  </si>
  <si>
    <t>(An open ended debt scheme investing in money market instruments. A Relatively Low Interest Rate Risk and Moderate Credit Risk.)</t>
  </si>
  <si>
    <t>•Regular Income Over Short Term.</t>
  </si>
  <si>
    <t>•Investment in Money Market Instruments.</t>
  </si>
  <si>
    <t>Potential Risk Class</t>
  </si>
  <si>
    <t>Credit Risk →</t>
  </si>
  <si>
    <t>Relatively Low (Class A)</t>
  </si>
  <si>
    <t>Moderate (Class B)</t>
  </si>
  <si>
    <t>Relatively High (Class C)</t>
  </si>
  <si>
    <t>Interest Rate Risk ↓</t>
  </si>
  <si>
    <t>Relatively Low (Class I)</t>
  </si>
  <si>
    <t>B-I</t>
  </si>
  <si>
    <t>Moderate (Class II)</t>
  </si>
  <si>
    <t>Relatively High (Class III)</t>
  </si>
  <si>
    <t>SDL GUJARAT  6.68% (23/11/2022)</t>
  </si>
  <si>
    <t>IN1520160145</t>
  </si>
  <si>
    <t>SDL MAHARASHTRA 8.90% (21/11/2022)</t>
  </si>
  <si>
    <t>IN2220120066</t>
  </si>
  <si>
    <t>SDL TAMILNADU 8.89% (05/12/2022)</t>
  </si>
  <si>
    <t>IN3120120115</t>
  </si>
  <si>
    <t xml:space="preserve">SDL ANDHRA PRADESH 9.12% (23/05/2022) </t>
  </si>
  <si>
    <t>IN1020120037</t>
  </si>
  <si>
    <t>SDL BIHAR 8.97% (21/11/2022)</t>
  </si>
  <si>
    <t>IN1320120034</t>
  </si>
  <si>
    <t>SDL ANDHRA PRADESH 8.59% (23/01/2023)</t>
  </si>
  <si>
    <t>IN1020120177</t>
  </si>
  <si>
    <t>SDL GUJARAT 8.79% (25/10/2022)</t>
  </si>
  <si>
    <t>IN1520120107</t>
  </si>
  <si>
    <t>SDL MAHARASHTRA 8.90% (20/09/2022)</t>
  </si>
  <si>
    <t>IN2220120033</t>
  </si>
  <si>
    <t>SDL GUJARAT 8.58% (23/01/2023)</t>
  </si>
  <si>
    <t>IN1520120131</t>
  </si>
  <si>
    <t>SDL KARNATAKA 8.90% (19/12/2022)</t>
  </si>
  <si>
    <t>IN1920120079</t>
  </si>
  <si>
    <t>SDL KERALA 8.93% (19/12/2022)</t>
  </si>
  <si>
    <t>IN2020120076</t>
  </si>
  <si>
    <t>SDL MADHYA PRADESH 8.60% (23/01/2023)</t>
  </si>
  <si>
    <t>IN2120120026</t>
  </si>
  <si>
    <t>SDL KARNATAKA 7.97% (05/12/2022)</t>
  </si>
  <si>
    <t>IN1920180099</t>
  </si>
  <si>
    <t>SDL ANDHRA PRADESH 8.89% (20/09/2022)</t>
  </si>
  <si>
    <t>IN1020120110</t>
  </si>
  <si>
    <t>SDL PUNJAB 8.91% (04/07/2022)</t>
  </si>
  <si>
    <t>IN2820120060</t>
  </si>
  <si>
    <t>SDL RAJASTHAN UDAY 8.27% (23/06/2022)</t>
  </si>
  <si>
    <t>IN2920160081</t>
  </si>
  <si>
    <t>SDL MADHYA PRADESH 8.92% (08/08/2022)</t>
  </si>
  <si>
    <t>IN2120120018</t>
  </si>
  <si>
    <t>SDL WEST BENGAL 9.22% (23/05/2022)</t>
  </si>
  <si>
    <t>IN3420120039</t>
  </si>
  <si>
    <t>SDL GUJARAT  8.89% (19/12/2022)</t>
  </si>
  <si>
    <t>IN1520120123</t>
  </si>
  <si>
    <t>SDL TAMILNADU 9.10% (09/05/2022)</t>
  </si>
  <si>
    <t>IN3120120016</t>
  </si>
  <si>
    <t>SDL MAHARASHTRA 8.63% (09/01/2023)</t>
  </si>
  <si>
    <t>IN2220120082</t>
  </si>
  <si>
    <t>SDL ANDHRA PRADESH 8.72% (06/02/2023)</t>
  </si>
  <si>
    <t>IN1020120185</t>
  </si>
  <si>
    <t>SDL PUNJAB  8.93% (05/09/2022)</t>
  </si>
  <si>
    <t>IN2820120094</t>
  </si>
  <si>
    <t>SDL HARYANA  8.94% (21/11/2022)</t>
  </si>
  <si>
    <t>IN1620120098</t>
  </si>
  <si>
    <t>SDL KERALA 8.60% (23/01/2023)</t>
  </si>
  <si>
    <t>IN2020120092</t>
  </si>
  <si>
    <t>** - INDIAN BANK - CD - 29/06/2022</t>
  </si>
  <si>
    <t>IND-A1+</t>
  </si>
  <si>
    <t>INE562A16KH3</t>
  </si>
  <si>
    <t>** - ICICI SECURITIES LTD - CP - 16/09/2022</t>
  </si>
  <si>
    <t>INE763G14MA0</t>
  </si>
  <si>
    <t>** - AXIS BANK LTD - CD - 25/08/2022</t>
  </si>
  <si>
    <t>INE238A168Y1</t>
  </si>
  <si>
    <t>** TREASURY BILL 182 DAYS (25/08/2022)</t>
  </si>
  <si>
    <t>IN002021Y502</t>
  </si>
  <si>
    <t>** TREASURY BILL 182 DAYS (15/09/2022)</t>
  </si>
  <si>
    <t>IN002021Y536</t>
  </si>
  <si>
    <t>** - INDIAN OIL CORP LTD - CP - 13/05/2022</t>
  </si>
  <si>
    <t>INE242A14WE9</t>
  </si>
  <si>
    <t>** - INDIAN BANK - CD - 15/06/2022</t>
  </si>
  <si>
    <t>INE562A16KD2</t>
  </si>
  <si>
    <t>** - NABARD - CD - 17/02/2023</t>
  </si>
  <si>
    <t>INE261F16660</t>
  </si>
  <si>
    <t>** - SMALL INDUST DEVLOP BANK  OF INDIA - CD - 22/02/2023</t>
  </si>
  <si>
    <t>INE556F16937</t>
  </si>
  <si>
    <t>** - HDFC LTD - CP - 20/01/2023</t>
  </si>
  <si>
    <t>INE001A14YK2</t>
  </si>
  <si>
    <t>** - HDFC BANK LTD - CD - 27/12/2022</t>
  </si>
  <si>
    <t>CARE-A1+</t>
  </si>
  <si>
    <t>INE040A16CU0</t>
  </si>
  <si>
    <t>** - AXIS BANK LTD - CD - 02/05/2022</t>
  </si>
  <si>
    <t>INE238A160Y8</t>
  </si>
  <si>
    <t>** - RELIANCE RETAIL VENTURES LTD - CP - 26/08/2022</t>
  </si>
  <si>
    <t>INE929O14578</t>
  </si>
  <si>
    <t>** - EXIM - CP - 28/09/2022</t>
  </si>
  <si>
    <t>INE514E14QI6</t>
  </si>
  <si>
    <t>** - KOTAK SECURITIES LTD - CP - 28/09/2022</t>
  </si>
  <si>
    <t>INE028E14KB5</t>
  </si>
  <si>
    <t>** - HDFC BANK LTD - CD - 06/10/2022</t>
  </si>
  <si>
    <t>INE040A16DA0</t>
  </si>
  <si>
    <t>** - VEDANTA LTD - CP - 26/09/2022</t>
  </si>
  <si>
    <t>INE205A14WK3</t>
  </si>
  <si>
    <t>** - INDUSIND BANK LTD - CD - 31/01/2023</t>
  </si>
  <si>
    <t>INE095A16O29</t>
  </si>
  <si>
    <t>** TREASURY BILL 182 DAYS (29/09/2022)</t>
  </si>
  <si>
    <t>IN002021Y551</t>
  </si>
  <si>
    <t>** - CANARA BANK - CD - 17/08/2022</t>
  </si>
  <si>
    <t>INE476A16SS6</t>
  </si>
  <si>
    <t>** - BARCLAYS INVESTMENTS &amp; LOANS (INDIA) LTD - CP - 04/10/2022</t>
  </si>
  <si>
    <t>INE704I14FJ5</t>
  </si>
  <si>
    <t>** - AXIS BANK LTD - CD - 11/11/2022</t>
  </si>
  <si>
    <t>INE238A164Y0</t>
  </si>
  <si>
    <t>** - TATA TELESERVICES LTD - CP - 21/11/2022</t>
  </si>
  <si>
    <t>INE037E14AD3</t>
  </si>
  <si>
    <t>** - TATA TELESERVICES LTD - CP - 24/02/2023</t>
  </si>
  <si>
    <t>INE037E14AG6</t>
  </si>
  <si>
    <t>** - BARCLAYS INVESTMENTS &amp; LOANS (INDIA) LTD - CP - 29/07/2022</t>
  </si>
  <si>
    <t>INE704I14FD8</t>
  </si>
  <si>
    <t>** - PIRAMAL CAPITAL &amp; HOUSING FINANCE LTD - CP - 26/07/2022</t>
  </si>
  <si>
    <t>INE516Y14BR2</t>
  </si>
  <si>
    <t>** - IDFC FIRST BANK LTD - CD - 10/01/2023</t>
  </si>
  <si>
    <t>INE092T16RH6</t>
  </si>
  <si>
    <t>** - TATA TELESERVICES (MAHARASHTRA) LTD - CP - 10/03/2023</t>
  </si>
  <si>
    <t>INE517B14883</t>
  </si>
  <si>
    <t>** TREASURY BILL 91 DAYS (21/07/2022)</t>
  </si>
  <si>
    <t>IN002022X031</t>
  </si>
  <si>
    <t>** - CAN FIN HOMES LTD - CP - 25/07/2022</t>
  </si>
  <si>
    <t>ICRA-A1+</t>
  </si>
  <si>
    <t>INE477A14BR7</t>
  </si>
  <si>
    <t>** TREASURY BILL 182 DAYS (11/08/2022)</t>
  </si>
  <si>
    <t>IN002021Y486</t>
  </si>
  <si>
    <t>** - BAHADUR CHAND INVESTMENTS PVT. LTD - CP - 27/07/2022</t>
  </si>
  <si>
    <t>INE087M14AJ8</t>
  </si>
  <si>
    <t>** - SUNDARAM HOME FINANCE LTD - CP - 29/08/2022</t>
  </si>
  <si>
    <t>INE667F14FR3</t>
  </si>
  <si>
    <t>** - RELIANCE JIO INFOCOMM LTD - CP - 19/09/2022</t>
  </si>
  <si>
    <t>INE110L14QP3</t>
  </si>
  <si>
    <t>** - IIFL WEALTH PRIME LTD - CP - 01/09/2022</t>
  </si>
  <si>
    <t>INE248U14KU5</t>
  </si>
  <si>
    <t>** - SHAREKHAN BNP PARIBAS FINANCIAL SERVICES PVT. LTD - CP - 22/09/2022</t>
  </si>
  <si>
    <t>INE550X14904</t>
  </si>
  <si>
    <t>** - J.M. FINANCIAL PRODUCTS LTD - CP - 15/09/2022</t>
  </si>
  <si>
    <t>INE523H14Z07</t>
  </si>
  <si>
    <t>** - STANDARD CHARTERED CAPITAL LTD - CP - 18/10/2022</t>
  </si>
  <si>
    <t>INE403G14PK5</t>
  </si>
  <si>
    <t>** - AXIS BANK LTD - CD - 08/12/2022</t>
  </si>
  <si>
    <t>INE238A167X5</t>
  </si>
  <si>
    <t>** - LIC HOUSING FINANCE LTD - CP - 25/01/2023</t>
  </si>
  <si>
    <t>INE115A14DO6</t>
  </si>
  <si>
    <t>** - BANK OF BARODA - CD - 14/02/2023</t>
  </si>
  <si>
    <t>INE028A16CO8</t>
  </si>
  <si>
    <t>** - NABARD - CD - 14/02/2023</t>
  </si>
  <si>
    <t>INE261F16645</t>
  </si>
  <si>
    <t>** - HDFC BANK LTD - CD - 06/03/2023</t>
  </si>
  <si>
    <t>INE040A16CX4</t>
  </si>
  <si>
    <t>** - DEUTSCHE INVESTMENT INDIA PVT LTD - CP - 07/02/2023</t>
  </si>
  <si>
    <t>INE144H14FC1</t>
  </si>
  <si>
    <t>** TREASURY BILL 182 DAYS (01/09/2022)</t>
  </si>
  <si>
    <t>IN002021Y510</t>
  </si>
  <si>
    <t>** - HSBC INVESTDIRECT FINANCIAL SERVICES (I) LTD - CP - 19/10/2022</t>
  </si>
  <si>
    <t>INE790I14BW6</t>
  </si>
  <si>
    <t>** - TATA TELESERVICES (MAHARASHTRA) LTD - CP - 18/05/2022</t>
  </si>
  <si>
    <t>INE517B14826</t>
  </si>
  <si>
    <t>** TREASURY BILL 182 DAYS (21/07/2022)</t>
  </si>
  <si>
    <t>IN002021Y452</t>
  </si>
  <si>
    <t>** - IIFL WEALTH MANAGEMENT LTD - CP - 01/09/2022</t>
  </si>
  <si>
    <t>INE466L14AW9</t>
  </si>
  <si>
    <t>** - STANDARD CHARTERED CAPITAL LTD - CP - 06/09/2022</t>
  </si>
  <si>
    <t>INE403G14PM1</t>
  </si>
  <si>
    <t>** - CAN FIN HOMES LTD - CP - 27/09/2022</t>
  </si>
  <si>
    <t>INE477A14BO4</t>
  </si>
  <si>
    <t>** - CANARA BANK - CD - 03/10/2022</t>
  </si>
  <si>
    <t>INE476A16SZ1</t>
  </si>
  <si>
    <t>** - AXIS BANK LTD - CD - 07/03/2023</t>
  </si>
  <si>
    <t>INE238A161Z3</t>
  </si>
  <si>
    <t>** - STANDARD CHARTERED CAPITAL LTD - CP - 03/06/2022</t>
  </si>
  <si>
    <t>INE403G14OB7</t>
  </si>
  <si>
    <t>Provided in the below table</t>
  </si>
  <si>
    <t>NAV AS ON 30-APR-22: RS.3796.2270 (REGULAR - GROWTH)</t>
  </si>
  <si>
    <t>NAV AS ON 30-APR-22: RS.1114.6478 (REGULAR - DAILY IDCW)</t>
  </si>
  <si>
    <t>NAV AS ON 30-APR-22: RS.3836.4452 (DIRECT - GROWTH)</t>
  </si>
  <si>
    <t>NAV AS ON 30-APR-22: RS.1114.6553 (DIRECT - DAILY IDCW)</t>
  </si>
  <si>
    <t>NAV AS ON 31-OCT-21: RS.3720.3983 (REGULAR - GROWTH)</t>
  </si>
  <si>
    <t>NAV AS ON 31-OCT-21: RS.1114.6079 (REGULAR - DAILY IDCW)</t>
  </si>
  <si>
    <t>NAV AS ON 31-OCT-21: RS.3755.0162 (DIRECT - GROWTH)</t>
  </si>
  <si>
    <t>NAV AS ON 31-OCT-21: RS.1114.6453 (DIRECT - DAILY IDCW)</t>
  </si>
  <si>
    <t>DIVIDEND DECLARED: PLEASE REFER DIVIDEND HISTORY TABLE</t>
  </si>
  <si>
    <t>AVERAGE MATURITY :   5.25 MONTHS</t>
  </si>
  <si>
    <t>DETAILS OF INSTRUMENTS BELOW INVESTMENT GRADE OR DEFAULT</t>
  </si>
  <si>
    <t>Name  / Description Of The Security</t>
  </si>
  <si>
    <t>ISIN Number</t>
  </si>
  <si>
    <t>value of the security considered under net receivables  (value recognized in NAV in absolute terms. Rupees in Lakhs)</t>
  </si>
  <si>
    <t xml:space="preserve">value of the security considered under net receivables ( value recognized in NAV as % to NAV) </t>
  </si>
  <si>
    <t xml:space="preserve">Total Amount due ( principal and interest ) 
(Rupees in Lakhs) </t>
  </si>
  <si>
    <t>INFRASTRUCTURE LEASING &amp; FINANCIAL SERVICES LTD CP (29/10/2018)</t>
  </si>
  <si>
    <t>INE871D14KF1</t>
  </si>
  <si>
    <t>Nil</t>
  </si>
  <si>
    <t xml:space="preserve"> -   </t>
  </si>
  <si>
    <t>$</t>
  </si>
  <si>
    <t>$  - INFRASTRUCTURE LEASING &amp; FINANCIAL SERVICES LTD CP (29/10/2018) - Principal due on 29th October 2018 is Rs 5,000.00 Lakhs</t>
  </si>
  <si>
    <t>Tata Arbitrage Fund</t>
  </si>
  <si>
    <t>TATA SHORT TERM BOND FUND (The scheme had 1 segregated portfolio which was created under Tata Corporate Bond Fund ).</t>
  </si>
  <si>
    <t>Tata Short Term Bond Fund</t>
  </si>
  <si>
    <t>(An open ended short term debt scheme investing in instruments with Macaulay duration between 1 year and 3 years (Refer to page no. 15 of SID). A Relatively High Interest Rate Risk and Moderate Credit Risk.)</t>
  </si>
  <si>
    <t>•Regular Fixed Income for Short Term.</t>
  </si>
  <si>
    <t>•Investment in Debt / Money Market instruments / GovernmentSecurities.</t>
  </si>
  <si>
    <t xml:space="preserve">Interest Rate Risk </t>
  </si>
  <si>
    <t>↓</t>
  </si>
  <si>
    <t>B-III</t>
  </si>
  <si>
    <t>SDL RAJASTHAN 6.56% (30/10/2023)</t>
  </si>
  <si>
    <t>IN2920190245</t>
  </si>
  <si>
    <t>SDL GUJARAT  5.39% (31/03/2024)</t>
  </si>
  <si>
    <t>IN1520200313</t>
  </si>
  <si>
    <t>SDL GUJARAT  7.19% (25/01/2027)</t>
  </si>
  <si>
    <t>IN1520160186</t>
  </si>
  <si>
    <t>GOI - 5.79% (11/05/2030)</t>
  </si>
  <si>
    <t>IN0020200070</t>
  </si>
  <si>
    <t>SDL TAMILNADU 8.18% (19/12/2028)</t>
  </si>
  <si>
    <t>IN3120180192</t>
  </si>
  <si>
    <t>** 05.05 % INDIAN OIL CORP LTD - 25/11/2022</t>
  </si>
  <si>
    <t>INE242A08460</t>
  </si>
  <si>
    <t>** 07.24 % REC LTD - 31/12/2022</t>
  </si>
  <si>
    <t>INE020B08CG6</t>
  </si>
  <si>
    <t>** 08.70 % POWER GRID CORPORATION OF INDIA LTD - 15/07/2023</t>
  </si>
  <si>
    <t>INE752E07LB2</t>
  </si>
  <si>
    <t>** 06.64 % MANGALORE REFINERY &amp; PETROCHEMICALS LTD - 14/04/2023</t>
  </si>
  <si>
    <t>INE103A08027</t>
  </si>
  <si>
    <t>** 08.25 % INDIAN RAILWAYS FINANCE CORPORATION LTD - 28/02/2024</t>
  </si>
  <si>
    <t>INE053F07BB3</t>
  </si>
  <si>
    <t>** RELIANCE INDUSTRIES LTD - 21/09/2023 - FRB</t>
  </si>
  <si>
    <t>INE002A08658</t>
  </si>
  <si>
    <t>** 07.85 % LIC HOUSING FINANCE LTD - 23/09/2022</t>
  </si>
  <si>
    <t>INE115A07OG3</t>
  </si>
  <si>
    <t>** 07.42 % LIC HOUSING FINANCE LTD - 15/07/2022</t>
  </si>
  <si>
    <t>INE115A07MG7</t>
  </si>
  <si>
    <t>** 07.09 % REC LTD - 13/12/2022</t>
  </si>
  <si>
    <t>INE020B08CD3</t>
  </si>
  <si>
    <t>** 07.40 % LIC HOUSING FINANCE LTD - 06/09/2024</t>
  </si>
  <si>
    <t>INE115A07ML7</t>
  </si>
  <si>
    <t>** 07.05 % HOUSING &amp; URBAN DEVELOPMENT CORPORATION LTD - 13/10/2022</t>
  </si>
  <si>
    <t>INE031A08749</t>
  </si>
  <si>
    <t>** 06.70 % NABARD - 11/11/2022</t>
  </si>
  <si>
    <t>INE261F08BQ8</t>
  </si>
  <si>
    <t>** 06.90 % REC LTD - 30/06/2022</t>
  </si>
  <si>
    <t>INE020B08CE1</t>
  </si>
  <si>
    <t>** 05.84 % INDIAN OIL CORP LTD - 19/04/2024</t>
  </si>
  <si>
    <t>INE242A08510</t>
  </si>
  <si>
    <t>** 05.27 % NABARD - 23/07/2024</t>
  </si>
  <si>
    <t>INE261F08DF7</t>
  </si>
  <si>
    <t>** 06.49 % RATTANINDIA SOLAR 2 PVT LTD - 01/07/2024</t>
  </si>
  <si>
    <t>INE935V07012</t>
  </si>
  <si>
    <t>** 06.25 % EMBASSY OFFICE PARKS REIT - 18/10/2024</t>
  </si>
  <si>
    <t>INE041007076</t>
  </si>
  <si>
    <t>** 08.10 % TATA CAPITAL HOUSING FINANCE LTD - 14/01/2023</t>
  </si>
  <si>
    <t>INE033L07GM9</t>
  </si>
  <si>
    <t>** 07.20 % SIKKA PORTS AND TERMINALS LTD - 16/06/2023</t>
  </si>
  <si>
    <t>INE941D07190</t>
  </si>
  <si>
    <t>** 07.35 % HDFC LTD - 10/02/2025</t>
  </si>
  <si>
    <t>INE001A07SG6</t>
  </si>
  <si>
    <t>** 07.50 % NHPC LTD - 07/10/2026</t>
  </si>
  <si>
    <t>INE848E07AP1</t>
  </si>
  <si>
    <t>** 04.78 % HOUSING &amp; URBAN DEVELOPMENT CORPORATION LTD - 28/02/2024</t>
  </si>
  <si>
    <t>INE031A08822</t>
  </si>
  <si>
    <t>** 07.75 % INDIA INFRADEBT LTD - 30/08/2022</t>
  </si>
  <si>
    <t>INE537P07380</t>
  </si>
  <si>
    <t>** 09.25 % INDIA INFRADEBT LTD - 19/06/2023</t>
  </si>
  <si>
    <t>INE537P07430</t>
  </si>
  <si>
    <t>** 08.37 % INDIA INFRADEBT LTD - 28/02/2023</t>
  </si>
  <si>
    <t>INE537P07406</t>
  </si>
  <si>
    <t>** 08.27 % NATIONAL HIGHWAYS AUTHORITY OF INDIA - 28/03/2029</t>
  </si>
  <si>
    <t>INE906B07GP0</t>
  </si>
  <si>
    <t>** 08.30 % SBI CARDS &amp; PAYMENT SERVICES LTD - 17/05/2023</t>
  </si>
  <si>
    <t>INE018E08086</t>
  </si>
  <si>
    <t>** TREASURY BILL 182 DAYS (12/10/2022)</t>
  </si>
  <si>
    <t>IN002022Y021</t>
  </si>
  <si>
    <t>** - AXIS BANK LTD - CD - 10/02/2023</t>
  </si>
  <si>
    <t>INE238A165Y7</t>
  </si>
  <si>
    <t>NAV AS ON 30-APR-22: RS.17.7157 (REGULAR - MONTHLY IDCW)</t>
  </si>
  <si>
    <t>NAV AS ON 30-APR-22: RS.39.2271 (REGULAR - GROWTH)</t>
  </si>
  <si>
    <t>NAV AS ON 30-APR-22: RS.19.2006 (DIRECT - MONTHLY IDCW)</t>
  </si>
  <si>
    <t>NAV AS ON 30-APR-22: RS.42.2815 (DIRECT - GROWTH)</t>
  </si>
  <si>
    <t>NAV AS ON 30-APR-22: RS.20.7895 (REGULAR - PERIODIC IDCW)</t>
  </si>
  <si>
    <t>NAV AS ON 30-APR-22: RS.22.4323 (DIRECT - PERIODIC IDCW)</t>
  </si>
  <si>
    <t>NAV AS ON 31-OCT-21: RS.17.5141 (REGULAR - MONTHLY IDCW)</t>
  </si>
  <si>
    <t>NAV AS ON 31-OCT-21: RS.38.7695 (REGULAR - GROWTH)</t>
  </si>
  <si>
    <t>NAV AS ON 31-OCT-21: RS.18.8967 (DIRECT - MONTHLY IDCW)</t>
  </si>
  <si>
    <t>NAV AS ON 31-OCT-21: RS.41.6058 (DIRECT - GROWTH)</t>
  </si>
  <si>
    <t>NAV AS ON 31-OCT-21: RS.20.5563 (REGULAR - PERIODIC IDCW)</t>
  </si>
  <si>
    <t>NAV AS ON 31-OCT-21: RS.22.0771 (DIRECT - PERIODIC IDCW)</t>
  </si>
  <si>
    <t>AVERAGE MATURITY :   1.29 YEARS</t>
  </si>
  <si>
    <t>Hedging Position through Interest Rate Swaps as on 30th April 2022 is 2.06% of the net assets. (On Notional Value of IRS to Net Assets Basis)</t>
  </si>
  <si>
    <t>Hedging Positions through Interest Rate Swaps as on 30th April 2022</t>
  </si>
  <si>
    <t>Counter Parties to Interest Rate Swap</t>
  </si>
  <si>
    <t>Position</t>
  </si>
  <si>
    <t>Notional Value</t>
  </si>
  <si>
    <t>% To net assets</t>
  </si>
  <si>
    <t>IDFC First Bank - 8-Apr-2024</t>
  </si>
  <si>
    <t>Receive Fixed - Pay Floating</t>
  </si>
  <si>
    <t>IDFC First Bank - 4-Apr-2024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</si>
  <si>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</si>
  <si>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 xml:space="preserve">INFRASTRUCTURE LEASING &amp; FINANCIAL SERVICES LTD CP (26/09/2018)  </t>
  </si>
  <si>
    <t>INE871D14JS6</t>
  </si>
  <si>
    <t>INFRASTRUCTURE LEASING &amp; FINANCIAL SERVICES LTD CP (27/11/2018)</t>
  </si>
  <si>
    <t>INE871D14JU2</t>
  </si>
  <si>
    <t>$$</t>
  </si>
  <si>
    <t>IL &amp; FS FINANCIAL SERVICES LTD 8.54% NCD - 08/11/2019</t>
  </si>
  <si>
    <t>INE121H07BO7</t>
  </si>
  <si>
    <t>$$$</t>
  </si>
  <si>
    <t>$  - INFRASTRUCTURE LEASING &amp; FINANCIAL SERVICES LTD CP (26/09/2018) - Principal due on 26th September 2018 is Rs 2,500.00 Lakhs</t>
  </si>
  <si>
    <t>$$  - INFRASTRUCTURE LEASING &amp; FINANCIAL SERVICES LTD CP (27/11/2018) - Principal due on 27th November 2018 is Rs 14,500.00 Lakhs</t>
  </si>
  <si>
    <t>$$$  - IL &amp; FS FINANCIAL SERVICES LTD 8.54% NCD - (08/11/2019) - Principal due on 8th November 2019 is Rs 2,500.00 Lakhs and Interest is Rs.266.58 Lakhs</t>
  </si>
  <si>
    <t>Tata Equity Savings Fund</t>
  </si>
  <si>
    <t>TATA CORPORATE BOND FUND SEGREGATED PORTFOLIO 1</t>
  </si>
  <si>
    <t>RECOVERY PROCEEDINGS</t>
  </si>
  <si>
    <t>Exposure to Securites of Dewan Housing Finace corporation LTD (DHFL)</t>
  </si>
  <si>
    <t>Gross Exposure to DHFL  on the date of Maturity of the Security</t>
  </si>
  <si>
    <t>Less: Provisions made against DHFL Exposure due to default by DHFL</t>
  </si>
  <si>
    <t xml:space="preserve">Net Exposure accounted in the Net assets on the date of Maturity </t>
  </si>
  <si>
    <t>Recovery from DHFL pursuant the NCLT Order dt.07th June 2021.</t>
  </si>
  <si>
    <t>Cash Received (amount Credited to Bank Account of the Scheme)  - ( A )</t>
  </si>
  <si>
    <t>Face Value of the new security (PIRAMAL CAPITAL &amp; HOUSING FINANCE LTD 6.75 LOA 26SP31 FVRS1000) received</t>
  </si>
  <si>
    <t>Amount received on sale of (PIRAMAL CAPITAL &amp; HOUSING FINANCE LTD 6.75 LOA 26SP31 FVRS1000) (Incl interest) ( B )</t>
  </si>
  <si>
    <t>Net payout to Investors   ( A + B )</t>
  </si>
  <si>
    <t>Cash received from DHFL Procceds have been distributed to the unit holders in the month of October 2021 &amp; February 2022</t>
  </si>
  <si>
    <t>(The scheme has 1 segregated portfolio which was created under Tata Corporate Bond Fund. Main portfolio Tata Corporate Bond Fund was merged with Tata Short Term Bond Fund w.e.f. 14th December 2019)</t>
  </si>
  <si>
    <t xml:space="preserve">TATA TREASURY ADVANTAGE FUND ( SCHEME HAD 1 SEGRGRATED PORTFOLIO) ( MAIN PORTFOLIO ) </t>
  </si>
  <si>
    <t>Tata Treasury Advantage Fund</t>
  </si>
  <si>
    <t>(An open ended low duration debt scheme investing in instruments such that the Macaulay duration of portfolio is
between 6 months and 12 months. (Refer page 15 of the SID).A Moderate Interest Rate Risk and Moderate Credit Risk.)</t>
  </si>
  <si>
    <t>• Regular Fixed Income for Short Term.</t>
  </si>
  <si>
    <t>• Investment in Debt &amp; Money Market Instruments.</t>
  </si>
  <si>
    <t>B-II</t>
  </si>
  <si>
    <t>SDL TAMILNADU  8.13% (14/01/2025)</t>
  </si>
  <si>
    <t>IN3120140188</t>
  </si>
  <si>
    <t>SDL GUJARAT  8.07% (11/02/2025)</t>
  </si>
  <si>
    <t>IN1520140097</t>
  </si>
  <si>
    <t>SDL KARNATAKA 8.62% (20/02/2023)</t>
  </si>
  <si>
    <t>IN1920120087</t>
  </si>
  <si>
    <t>SDL MAHARASHTRA 4.54% (03/06/2022)</t>
  </si>
  <si>
    <t>IN2220200041</t>
  </si>
  <si>
    <t>SDL GUJARAT  9.37% (04/12/2023)</t>
  </si>
  <si>
    <t>IN1520130130</t>
  </si>
  <si>
    <t>SDL MAHARASHTRA 9.25% (09/10/2023)</t>
  </si>
  <si>
    <t>IN2220130099</t>
  </si>
  <si>
    <t>SDL KERALA 8.63% (06/03/2023)</t>
  </si>
  <si>
    <t>IN2020120100</t>
  </si>
  <si>
    <t>SDL KERALA 4.77% (24/03/2023)</t>
  </si>
  <si>
    <t>IN2020200282</t>
  </si>
  <si>
    <t>SDL MAHARASHTRA 9.24% (16/01/2024)</t>
  </si>
  <si>
    <t>IN2220130164</t>
  </si>
  <si>
    <t>SDL KARNATAKA 9.41% (30/01/2024)</t>
  </si>
  <si>
    <t>IN1920130094</t>
  </si>
  <si>
    <t>SDL HARYANA  9.71% (12/03/2024)</t>
  </si>
  <si>
    <t>IN1620130204</t>
  </si>
  <si>
    <t>SDL CHATTISGARH 7.57% (27/03/2023)</t>
  </si>
  <si>
    <t>IN3520180149</t>
  </si>
  <si>
    <t>SDL HIMACHAL PRADESH 7.55% (27/03/2023)</t>
  </si>
  <si>
    <t>IN1720180075</t>
  </si>
  <si>
    <t>SDL TAMILNADU  9.47% (26/03/2024)</t>
  </si>
  <si>
    <t>IN3120130197</t>
  </si>
  <si>
    <t>SDL HARYANA  9.80% (26/02/2024)</t>
  </si>
  <si>
    <t>IN1620130196</t>
  </si>
  <si>
    <t>SDL MADHYA PRADESH 9.40% (30/01/2024)</t>
  </si>
  <si>
    <t>IN2120130066</t>
  </si>
  <si>
    <t>SDL MAHARASHTRA 9.63% (12/02/2024)</t>
  </si>
  <si>
    <t>IN2220130180</t>
  </si>
  <si>
    <t>SDL KERALA 9.75% (26/02/2024)</t>
  </si>
  <si>
    <t>IN2020130166</t>
  </si>
  <si>
    <t>** 07.50 % SUNDARAM FIN LTD - 07/11/2022</t>
  </si>
  <si>
    <t>INE660A07QE8</t>
  </si>
  <si>
    <t>** 05.30 % HDFC LTD - 08/03/2023</t>
  </si>
  <si>
    <t>INE001A07SX1</t>
  </si>
  <si>
    <t>** 07.30 % HDB FINANCIAL SERVICES LTD - 29/06/2023</t>
  </si>
  <si>
    <t>INE756I07DC9</t>
  </si>
  <si>
    <t>** 07.35 % BAJAJ FINANCE LTD - 10/11/2022</t>
  </si>
  <si>
    <t>INE296A07QX1</t>
  </si>
  <si>
    <t>** 07.45 % LIC HOUSING FINANCE LTD - 17/10/2022</t>
  </si>
  <si>
    <t>INE115A07MO1</t>
  </si>
  <si>
    <t>** 05.06 % HDFC LTD - 16/06/2023</t>
  </si>
  <si>
    <t>INE001A07TH2</t>
  </si>
  <si>
    <t>** 07.99 % REC LTD - 23/02/2023</t>
  </si>
  <si>
    <t>INE020B08AT3</t>
  </si>
  <si>
    <t>** 06.55 % NTPC LTD - 17/04/2023</t>
  </si>
  <si>
    <t>INE733E08148</t>
  </si>
  <si>
    <t>** HDFC LTD - 28/10/2024 - FRB</t>
  </si>
  <si>
    <t>INE001A07TE9</t>
  </si>
  <si>
    <t>** 05.09 % NABARD - 12/02/2024</t>
  </si>
  <si>
    <t>INE261F08CV6</t>
  </si>
  <si>
    <t>** 05.53 % NABARD - 22/02/2024</t>
  </si>
  <si>
    <t>INE261F08CX2</t>
  </si>
  <si>
    <t>** 09.05 % HDFC LTD - 20/11/2023</t>
  </si>
  <si>
    <t>INE001A07RJ2</t>
  </si>
  <si>
    <t>** 07.60 % LIC HOUSING FINANCE LTD - 22/11/2022</t>
  </si>
  <si>
    <t>INE115A07OH1</t>
  </si>
  <si>
    <t>** 07.09 % REC LTD - 17/10/2022</t>
  </si>
  <si>
    <t>INE020B08AM8</t>
  </si>
  <si>
    <t>** 07.10 % POWER FINANCE CORPORATION - 08/08/2022</t>
  </si>
  <si>
    <t>INE134E08JD1</t>
  </si>
  <si>
    <t>** 04.66 % BAJAJ FINANCE LTD - 02/12/2022</t>
  </si>
  <si>
    <t>INE296A07RM2</t>
  </si>
  <si>
    <t>** 08.83 % INDIAN RAILWAYS FINANCE CORPORATION LTD - 25/03/2023</t>
  </si>
  <si>
    <t>INE053F07603</t>
  </si>
  <si>
    <t>** 07.00 % RELIANCE INDUSTRIES LTD - 31/08/2022</t>
  </si>
  <si>
    <t>INE002A08476</t>
  </si>
  <si>
    <t>** ICICI HOME FINANCE CO.LTD - 27/09/2024 - FRB</t>
  </si>
  <si>
    <t>INE071G07454</t>
  </si>
  <si>
    <t>** 08.50 % NHPC LTD - 14/07/2022</t>
  </si>
  <si>
    <t>INE848E07823</t>
  </si>
  <si>
    <t>** 07.29 % SMALL INDUST DEVLOP BANK  OF INDIA - 01/08/2022</t>
  </si>
  <si>
    <t>INE556F08JM3</t>
  </si>
  <si>
    <t>** - AXIS BANK LTD - CD - 06/05/2022</t>
  </si>
  <si>
    <t>INE238A168X3</t>
  </si>
  <si>
    <t>** TREASURY BILL 91 DAYS (12/05/2022)</t>
  </si>
  <si>
    <t>IN002021X520</t>
  </si>
  <si>
    <t>** - EXIM - CP - 30/09/2022</t>
  </si>
  <si>
    <t>INE514E14QH8</t>
  </si>
  <si>
    <t>** - AXIS BANK LTD - CD - 09/12/2022</t>
  </si>
  <si>
    <t>INE238A166X7</t>
  </si>
  <si>
    <t>** - TATA TELESERVICES (MAHARASHTRA) LTD - CP - 21/11/2022</t>
  </si>
  <si>
    <t>INE517B14859</t>
  </si>
  <si>
    <t>** - IIFL WEALTH MANAGEMENT LTD - CP - 14/06/2022</t>
  </si>
  <si>
    <t>INE466L14AY5</t>
  </si>
  <si>
    <t>** - HERO HOUSING FINANCE LTD - CP - 15/07/2022</t>
  </si>
  <si>
    <t>INE800X14101</t>
  </si>
  <si>
    <t>** - CAN FIN HOMES LTD - CP - 27/10/2022</t>
  </si>
  <si>
    <t>INE477A14BT3</t>
  </si>
  <si>
    <t>NAV AS ON 30-APR-22: RS.1003.6414 (REGULAR - DAILY IDCW)</t>
  </si>
  <si>
    <t>NAV AS ON 30-APR-22: RS.1008.3849 (REGULAR - WEEKLY IDCW)</t>
  </si>
  <si>
    <t>NAV AS ON 30-APR-22: RS.3202.2359 (REGULAR - GROWTH)</t>
  </si>
  <si>
    <t>NAV AS ON 30-APR-22: RS.2030.2844 (REGULAR - PERIODIC IDCW)</t>
  </si>
  <si>
    <t>NAV AS ON 30-APR-22: RS.1003.6523 (DIRECT - DAILY IDCW)</t>
  </si>
  <si>
    <t>NAV AS ON 30-APR-22: RS.1008.4170 (DIRECT - WEEKLY IDCW)</t>
  </si>
  <si>
    <t>NAV AS ON 30-APR-22: RS.3257.8947 (DIRECT - GROWTH)</t>
  </si>
  <si>
    <t>NAV AS ON 30-APR-22: RS.2066.0896 (DIRECT - PERIODIC IDCW)</t>
  </si>
  <si>
    <t>NAV AS ON 31-OCT-21: RS.1003.5499 (REGULAR - DAILY IDCW)</t>
  </si>
  <si>
    <t>NAV AS ON 31-OCT-21: RS.1008.1935 (REGULAR - WEEKLY IDCW)</t>
  </si>
  <si>
    <t>NAV AS ON 31-OCT-21: RS.3144.8788 (REGULAR - GROWTH)</t>
  </si>
  <si>
    <t>NAV AS ON 31-OCT-21: RS.1994.2029 (REGULAR - PERIODIC IDCW)</t>
  </si>
  <si>
    <t>NAV AS ON 31-OCT-21: RS.1003.5876 (DIRECT - DAILY IDCW)</t>
  </si>
  <si>
    <t>NAV AS ON 31-OCT-21: RS.1008.2278 (DIRECT - WEEKLY IDCW)</t>
  </si>
  <si>
    <t>NAV AS ON 31-OCT-21: RS.3194.6627 (DIRECT - GROWTH)</t>
  </si>
  <si>
    <t>NAV AS ON 31-OCT-21: RS.2026.6014 (DIRECT - PERIODIC IDCW)</t>
  </si>
  <si>
    <t>AVERAGE MATURITY :  9.29  MONTHS</t>
  </si>
  <si>
    <t>Hedging Position through Interest Rate Swaps as on 30th April 2022 is 1.97% of the net assets. (On Notional Value of IRS to Net Assets Basis)</t>
  </si>
  <si>
    <t>IDFC First Bank - 11-Apr-2024</t>
  </si>
  <si>
    <t>TATA TREASURY ADVANTAGE FUND SEGREGATED PORTFOLIO 1</t>
  </si>
  <si>
    <t>TATA MEDIUM TERM FUND ( SCHEME HAD 1 SEGRGRATED PORTFOLIO) ( MAIN PORTFOLIO )</t>
  </si>
  <si>
    <t>Tata Medium Term Fund</t>
  </si>
  <si>
    <t>(An open ended medium term debt scheme investing in instruments such that the Macaulay duration of the portfolio is between 3 years &amp; 4 years (Refer to page no. 15 of SID). A Relatively High Interest Rate Risk and Moderate Credit Risk.)</t>
  </si>
  <si>
    <t>•Income/Capital Appreciation over medium term.</t>
  </si>
  <si>
    <t>•Investment in Debt / Money Market Instruments / Government Securities.</t>
  </si>
  <si>
    <t xml:space="preserve">GOI - 6.68% (17/09/2031) </t>
  </si>
  <si>
    <t>IN0020170042</t>
  </si>
  <si>
    <t>** 07.75 % TMF HOLDINGS LTD - 30/12/2120</t>
  </si>
  <si>
    <t>CRISIL-AA-</t>
  </si>
  <si>
    <t>INE909H08337</t>
  </si>
  <si>
    <t>** 08.00 % ONGC PETRO-ADDITIONS LTD - 11/04/2025</t>
  </si>
  <si>
    <t>ICRA-AAA(CE)</t>
  </si>
  <si>
    <t>INE163N08131</t>
  </si>
  <si>
    <t>** 08.35 % INDIAN RAILWAYS FINANCE CORPORATION LTD - 13/03/2029</t>
  </si>
  <si>
    <t>INE053F07BC1</t>
  </si>
  <si>
    <t>** 07.97 % LIC HOUSING FINANCE LTD - 28/01/2030</t>
  </si>
  <si>
    <t>INE115A07OR0</t>
  </si>
  <si>
    <t>NAV AS ON 30-APR-22: RS.13.4449 (REGULAR - IDCW)</t>
  </si>
  <si>
    <t>NAV AS ON 30-APR-22: RS.29.5538 (REGULAR - GROWTH)</t>
  </si>
  <si>
    <t>NAV AS ON 30-APR-22: RS.15.0528 (DIRECT - IDCW)</t>
  </si>
  <si>
    <t>NAV AS ON 30-APR-22: RS.32.3852 (DIRECT - GROWTH)</t>
  </si>
  <si>
    <t>NAV AS ON 31-OCT-21: RS.13.3333 (REGULAR - IDCW)</t>
  </si>
  <si>
    <t>NAV AS ON 31-OCT-21: RS.29.3017 (REGULAR - GROWTH)</t>
  </si>
  <si>
    <t>NAV AS ON 31-OCT-21: RS.14.8589 (DIRECT - IDCW)</t>
  </si>
  <si>
    <t>NAV AS ON 31-OCT-21: RS.31.9625 (DIRECT - GROWTH)</t>
  </si>
  <si>
    <t>AVERAGE MATURITY :   3.29 YEARS</t>
  </si>
  <si>
    <t>TATA MEDIUM TERM FUND SEGREGATED PORTFOLIO 1</t>
  </si>
  <si>
    <t>Tata Floating Rate Fund</t>
  </si>
  <si>
    <t>(An open ended debt scheme investing predominantly in floating rate instruments (including fixed rate instruments converted to floating rate exposures using swaps/ derivatives), A Relatively High Interest Rate Risk and Moderate Credit Risk.))</t>
  </si>
  <si>
    <t xml:space="preserve">This product is suitable for investors who are seeking*: </t>
  </si>
  <si>
    <t>•Regular Income by investing predominantly in a portfolio of floating rate instruments (including fixed rate instruments converted for floating rate exposures using swaps / derivatives)</t>
  </si>
  <si>
    <t>GOI FLOATING RATE BOND -3.51% (07/11/2024)</t>
  </si>
  <si>
    <t>IN0020160084</t>
  </si>
  <si>
    <t>SDL HARYANA  9.71% (12/03/2024) #</t>
  </si>
  <si>
    <t>** 07.17 % RELIANCE INDUSTRIES LTD - 08/11/2022</t>
  </si>
  <si>
    <t>INE002A08500</t>
  </si>
  <si>
    <t>** 05.35 % TELESONIC NETWORKS LTD - 28/04/2023 #</t>
  </si>
  <si>
    <t>** 05.85 % TATA CAPITAL FINANCIAL SERVICES LTD - 04/10/2024 #</t>
  </si>
  <si>
    <t>INE306N07MK7</t>
  </si>
  <si>
    <t>** SHRIRAM TRANS. FIN. CO. LTD - 16/06/2023 - FRB</t>
  </si>
  <si>
    <t>INE721A07QK5</t>
  </si>
  <si>
    <t>** HERO FINCORP LTD - 19/07/2024 - FRB</t>
  </si>
  <si>
    <t>INE957N07625</t>
  </si>
  <si>
    <t>** 05.60 % BAJAJ HOUSING FINANCE LTD - 21/06/2024 #</t>
  </si>
  <si>
    <t>INE377Y07235</t>
  </si>
  <si>
    <t>** 06.49 % YARROW INFRASTRUCTURE PVT LTD - 01/07/2024 #</t>
  </si>
  <si>
    <t>** 08.90 % TATA CAPITAL FINANCIAL SERVICES LTD - 27/09/2023 #</t>
  </si>
  <si>
    <t>INE306N07KF1</t>
  </si>
  <si>
    <t>** 09.10 % MAHINDRA &amp; MAHINDRA FINANCIAL SERVICES LTD - 18/01/2024</t>
  </si>
  <si>
    <t>INE774D07ST5</t>
  </si>
  <si>
    <t>** 06.60 % MUTHOOT FINANCE LTD - 20/06/2023 #</t>
  </si>
  <si>
    <t>INE414G07FS0</t>
  </si>
  <si>
    <t>** - HDFC BANK LTD - CD - 10/02/2023</t>
  </si>
  <si>
    <t>INE040A16CV8</t>
  </si>
  <si>
    <t>NAV AS ON 30-APR-22: RS.10.2874 (REGULAR - MONTHLY IDCW)</t>
  </si>
  <si>
    <t>NAV AS ON 30-APR-22: RS.10.2874 (REGULAR - QUARTERLY IDCW)</t>
  </si>
  <si>
    <t>NAV AS ON 30-APR-22: RS.10.2874 (REGULAR - PERIODIC IDCW)</t>
  </si>
  <si>
    <t>NAV AS ON 30-APR-22: RS.10.2874 (REGULAR - GROWTH)</t>
  </si>
  <si>
    <t>NAV AS ON 30-APR-22: RS.10.3264 (DIRECT - MONTHLY IDCW)</t>
  </si>
  <si>
    <t>NAV AS ON 30-APR-22: RS.10.3265 (DIRECT - QUARTERLY IDCW)</t>
  </si>
  <si>
    <t>NAV AS ON 30-APR-22: RS.10.3264 (DIRECT - PERIODIC IDCW)</t>
  </si>
  <si>
    <t>NAV AS ON 30-APR-22: RS.10.3264 (DIRECT - GROWTH)</t>
  </si>
  <si>
    <t>NAV AS ON 31-OCT-21: RS.10.1193 (REGULAR - MONTHLY IDCW)</t>
  </si>
  <si>
    <t>NAV AS ON 31-OCT-21: RS.10.1193 (REGULAR - QUARTERLY IDCW)</t>
  </si>
  <si>
    <t>NAV AS ON 31-OCT-21: RS.10.1193 (REGULAR - PERIODIC IDCW)</t>
  </si>
  <si>
    <t>NAV AS ON 31-OCT-21: RS.10.1193 (REGULAR - GROWTH)</t>
  </si>
  <si>
    <t>NAV AS ON 31-OCT-21: RS.10.1347 (DIRECT - MONTHLY IDCW)</t>
  </si>
  <si>
    <t>NAV AS ON 31-OCT-21: RS.10.1348 (DIRECT - QUARTERLY IDCW)</t>
  </si>
  <si>
    <t>NAV AS ON 31-OCT-21: RS.10.1347 (DIRECT - PERIODIC IDCW)</t>
  </si>
  <si>
    <t>NAV AS ON 31-OCT-21: RS.10.1347 (DIRECT - GROWTH)</t>
  </si>
  <si>
    <t>Hedging Position through Interest Rate Swaps as on 30th April 2022 is 14.58% of the net assets. (On Notional Value of IRS to Net Assets Basis)</t>
  </si>
  <si>
    <t>IDFC First Bank - 23-Jul-2022</t>
  </si>
  <si>
    <t>Pay Fixed - Receive Floating</t>
  </si>
  <si>
    <t>HDFC Bank LTD - 31-July-2023</t>
  </si>
  <si>
    <t>IDFC FIRST BANK LTD - 05-Aug-2022</t>
  </si>
  <si>
    <t>HDFC BANK LTD - 05-Aug-2023</t>
  </si>
  <si>
    <t>HDFC BANK LTD - 11-Aug-2022</t>
  </si>
  <si>
    <t>ICICI SEC PRM DEALERSHIP LTD 18-Aug-2022</t>
  </si>
  <si>
    <t>YES BANK LTD - 28-Aug-23</t>
  </si>
  <si>
    <t xml:space="preserve">Hedging Position through Interest Rate Swaps as on 30th April 2022 : SDL HARYANA  9.71% (12/03/2024) of Notional Value Rs. 1,000.00  Lakhs  Pay Fixed &amp; Receive Floating. </t>
  </si>
  <si>
    <t xml:space="preserve">Hedging Position through Interest Rate Swaps as on 30th April 2022 : YARROW INFRASTRUCTURE PRIVATE LTD 6.49% NCD (01/07/2024) of Notional Value Rs. 1,500.00 Lakhs  Pay Fixed &amp; Receive Floating. </t>
  </si>
  <si>
    <t>Hedging Position through Interest Rate Swaps as on 30th April 2022 : TELESONIC NETWORK LTD 5.35% NCD (28/04/2023) of Notional Value Rs. 2,500.00 Lakhs Pay Fixed &amp; Receive Floating.</t>
  </si>
  <si>
    <t>Hedging Position through Interest Rate Swaps as on 30th April 2022 : BAJAJ HOUSING FINANCE LTD (SR.-25) 5.60% NCD (21/06/2024) of Notional Value Rs. 1,500.00 Lakhs Pay Fixed &amp; Receive Floating.</t>
  </si>
  <si>
    <t>Hedging Position through Interest Rate Swaps as on 30th April 2022 : MUTHOOT FINANCE LTD 6.60% NCD (SR-XXV OPTION III) (20/06/2023) of Notional Value Rs. 500.00 Lakhs Pay Fixed &amp; Receive Floating.</t>
  </si>
  <si>
    <t>Hedging Position through Interest Rate Swaps as on 30th April 2022 : TATA CAPITAL FINANCIAL SERVICES LTD NCD (TRANCHE -I SR-II) 8.9% (27/09/2023) of Notional Value Rs. 1,000.00 Lakhs Pay Fixed &amp; Receive Floating.</t>
  </si>
  <si>
    <t>Hedging Position through Interest Rate Swaps as on 30th April 2022 : TATA CAPITAL FINANCIAL SERVICES LTD NCD (SR - E  FY21-22 OPTION - II) 5.85% (04/10/2024) of Notional Value Rs. 2,500.00 Lakhs Pay Fixed &amp; Receive Floating.</t>
  </si>
  <si>
    <t>Tata liquid fund</t>
  </si>
  <si>
    <t>(An open ended Liquid Scheme. A Relatively Low Interest Rate Risk and Moderate Credit Risk)</t>
  </si>
  <si>
    <t>• Regular Income for Short Term.</t>
  </si>
  <si>
    <t>• Investment in Debt / Money Market Instruments.</t>
  </si>
  <si>
    <t>SDL GUJARAT  9.13% (09/05/2022)</t>
  </si>
  <si>
    <t>IN1520120016</t>
  </si>
  <si>
    <t>SDL UTTAR PRADESH 8.92% (20/06/2022)</t>
  </si>
  <si>
    <t>IN3320120022</t>
  </si>
  <si>
    <t>** TREASURY BILL 364 DAYS (02/06/2022)</t>
  </si>
  <si>
    <t>IN002021Z095</t>
  </si>
  <si>
    <t>** TREASURY BILL 91 DAYS (28/07/2022)</t>
  </si>
  <si>
    <t>IN002022X049</t>
  </si>
  <si>
    <t>** - NABARD - CP - 03/06/2022</t>
  </si>
  <si>
    <t>INE261F14IR9</t>
  </si>
  <si>
    <t>** - GRASIM INDUSTRIES LTD - CP - 28/06/2022</t>
  </si>
  <si>
    <t>INE047A14792</t>
  </si>
  <si>
    <t>** - RELIANCE JIO INFOCOMM LTD - CP - 28/06/2022</t>
  </si>
  <si>
    <t>INE110L14QR9</t>
  </si>
  <si>
    <t>** - HDFC LTD - CP - 12/07/2022</t>
  </si>
  <si>
    <t>INE001A14YN6</t>
  </si>
  <si>
    <t>** - EXIM - CP - 27/05/2022</t>
  </si>
  <si>
    <t>INE514E14QJ4</t>
  </si>
  <si>
    <t>** TREASURY BILL 91 DAYS (07/07/2022)</t>
  </si>
  <si>
    <t>IN002022X015</t>
  </si>
  <si>
    <t>** - NABARD - CP - 15/07/2022</t>
  </si>
  <si>
    <t>INE261F14IU3</t>
  </si>
  <si>
    <t>** - HDFC BANK LTD - CD - 25/07/2022</t>
  </si>
  <si>
    <t>INE040A16CW6</t>
  </si>
  <si>
    <t>** - TATA STEEL LTD - CP - 19/05/2022</t>
  </si>
  <si>
    <t>INE081A14CG8</t>
  </si>
  <si>
    <t>** - NABHA POWER LTD - CP - 17/05/2022</t>
  </si>
  <si>
    <t>INE445L14CF4</t>
  </si>
  <si>
    <t>** - STATE BANK OF INDIA - CD - 27/05/2022</t>
  </si>
  <si>
    <t>INE062A16440</t>
  </si>
  <si>
    <t>** - BHARTI AIRTEL LTD - CP - 31/05/2022</t>
  </si>
  <si>
    <t>INE397D14399</t>
  </si>
  <si>
    <t>** - RELIANCE JIO INFOCOMM LTD - CP - 17/06/2022</t>
  </si>
  <si>
    <t>INE110L14QA5</t>
  </si>
  <si>
    <t>** - H.P.C.L. - CP - 28/06/2022</t>
  </si>
  <si>
    <t>INE094A14IK0</t>
  </si>
  <si>
    <t>** - TATA STEEL LTD - CP - 12/07/2022</t>
  </si>
  <si>
    <t>INE081A14CM6</t>
  </si>
  <si>
    <t>** - AXIS BANK LTD - CD - 20/06/2022</t>
  </si>
  <si>
    <t>INE238A161Y6</t>
  </si>
  <si>
    <t>** - SIKKA PORTS AND TERMINALS LTD - CP - 21/06/2022</t>
  </si>
  <si>
    <t>INE941D14147</t>
  </si>
  <si>
    <t>** - BIRLA GROUP HOLDINGS PRIVATE LTD - CP - 18/05/2022</t>
  </si>
  <si>
    <t>INE09OL14AA1</t>
  </si>
  <si>
    <t>** - HDFC SECURITIES LTD - CP - 10/06/2022</t>
  </si>
  <si>
    <t>INE700G14AS9</t>
  </si>
  <si>
    <t>** - HDFC LTD - CP - 23/06/2022</t>
  </si>
  <si>
    <t>INE001A14YM8</t>
  </si>
  <si>
    <t>** - MOTILAL OSWAL FINVEST LTD - CP - 20/06/2022</t>
  </si>
  <si>
    <t>INE01WN14520</t>
  </si>
  <si>
    <t>** - NTPC LTD - CP - 11/07/2022</t>
  </si>
  <si>
    <t>INE733E14AV9</t>
  </si>
  <si>
    <t>** - HDFC BANK LTD - CD - 06/06/2022</t>
  </si>
  <si>
    <t>INE040A16CZ9</t>
  </si>
  <si>
    <t>** - PILANI INVESTMENT &amp; INDUSTRIES CORPORATION LTD - CP - 17/05/2022</t>
  </si>
  <si>
    <t>INE417C14256</t>
  </si>
  <si>
    <t>** - LIC HOUSING FINANCE LTD - CP - 20/05/2022</t>
  </si>
  <si>
    <t>INE115A14DH0</t>
  </si>
  <si>
    <t>** - JAMNAGAR UTILITIES &amp; POWER PVT. LTD - CP - 10/06/2022</t>
  </si>
  <si>
    <t>INE936D14147</t>
  </si>
  <si>
    <t>** - TATA STEEL LTD - CP - 02/05/2022</t>
  </si>
  <si>
    <t>INE081A14CI4</t>
  </si>
  <si>
    <t>** - JULIUS BAER CAPITAL IND PVT LTD - CP - 02/05/2022</t>
  </si>
  <si>
    <t>INE824H14GT0</t>
  </si>
  <si>
    <t>** - PIRAMAL ENTERPRISES LTD - CP - 02/05/2022</t>
  </si>
  <si>
    <t>INE140A14S55</t>
  </si>
  <si>
    <t>** - RELIANCE RETAIL VENTURES LTD - CP - 17/05/2022</t>
  </si>
  <si>
    <t>INE929O14537</t>
  </si>
  <si>
    <t>** - BARCLAYS INVESTMENTS &amp; LOANS (INDIA) LTD - CP - 17/05/2022</t>
  </si>
  <si>
    <t>INE704I14EW1</t>
  </si>
  <si>
    <t>** - JULIUS BAER CAPITAL IND PVT LTD - CP - 06/07/2022</t>
  </si>
  <si>
    <t>INE824H14HI1</t>
  </si>
  <si>
    <t>** - BIRLA GROUP HOLDINGS PRIVATE LTD - CP - 08/07/2022</t>
  </si>
  <si>
    <t>INE09OL14AK0</t>
  </si>
  <si>
    <t>** - JULIUS BAER CAPITAL IND PVT LTD - CP - 20/07/2022</t>
  </si>
  <si>
    <t>INE824H14HM3</t>
  </si>
  <si>
    <t>** - JULIUS BAER CAPITAL IND PVT LTD - CP - 22/07/2022</t>
  </si>
  <si>
    <t>INE824H14HL5</t>
  </si>
  <si>
    <t>** - GODREJ PROPERTIES LTD - CP - 27/05/2022</t>
  </si>
  <si>
    <t>INE484J14NU3</t>
  </si>
  <si>
    <t>** - JM FINANCIAL SERVICES LTD - CP - 03/06/2022</t>
  </si>
  <si>
    <t>INE012I14MV4</t>
  </si>
  <si>
    <t>** - STANDARD CHARTERED CAPITAL LTD - CP - 06/05/2022</t>
  </si>
  <si>
    <t>INE403G14OK8</t>
  </si>
  <si>
    <t>** - IIFL WEALTH PRIME LTD - CP - 30/05/2022</t>
  </si>
  <si>
    <t>INE248U14KR1</t>
  </si>
  <si>
    <t>** TREASURY BILL 91 DAYS (09/06/2022)</t>
  </si>
  <si>
    <t>IN002021X561</t>
  </si>
  <si>
    <t>** - AXIS BANK LTD - CD - 17/06/2022</t>
  </si>
  <si>
    <t>INE238A162X6</t>
  </si>
  <si>
    <t>** - IIFL WEALTH PRIME LTD - CP - 08/06/2022</t>
  </si>
  <si>
    <t>INE248U14KV3</t>
  </si>
  <si>
    <t>** - IIFL WEALTH MANAGEMENT LTD - CP - 09/06/2022</t>
  </si>
  <si>
    <t>INE466L14AX7</t>
  </si>
  <si>
    <t>** - IIFL WEALTH PRIME LTD - CP - 14/06/2022</t>
  </si>
  <si>
    <t>INE248U14KW1</t>
  </si>
  <si>
    <t>** - PILANI INVESTMENT &amp; INDUSTRIES CORPORATION LTD - CP - 25/07/2022</t>
  </si>
  <si>
    <t>INE417C14298</t>
  </si>
  <si>
    <t>** - STANDARD CHARTERED CAPITAL LTD - CP - 11/05/2022</t>
  </si>
  <si>
    <t>INE403G14OL6</t>
  </si>
  <si>
    <t>NAV AS ON 30-APR-22: RS.1001.5157 (REGULAR - DAILY IDCW)</t>
  </si>
  <si>
    <t>NAV AS ON 30-APR-22: RS.3342.6508 (REGULAR - GROWTH)</t>
  </si>
  <si>
    <t>NAV AS ON 30-APR-22: RS.1001.5187 (DIRECT - DAILY IDCW)</t>
  </si>
  <si>
    <t>NAV AS ON 30-APR-22: RS.3370.4327 (DIRECT - GROWTH)</t>
  </si>
  <si>
    <t>NAV AS ON 31-OCT-21: RS.1001.5157 (REGULAR - DAILY IDCW)</t>
  </si>
  <si>
    <t>NAV AS ON 31-OCT-21: RS.3284.3068 (REGULAR - GROWTH)</t>
  </si>
  <si>
    <t>NAV AS ON 31-OCT-21: RS.1001.5187 (DIRECT - DAILY IDCW)</t>
  </si>
  <si>
    <t>NAV AS ON 31-OCT-21: RS.3309.7946 (DIRECT - GROWTH)</t>
  </si>
  <si>
    <t>AVERAGE MATURITY :   1.53 MONTHS</t>
  </si>
  <si>
    <t>Tata Ultra Short Term Fund</t>
  </si>
  <si>
    <t>(An open ended ultra‐short term debt scheme investing in instruments such that the Macaulay duration (Refer page 17 of SID) of the portfolio is between 3 months and 6 months. A Relatively Low Interest Rate Risk and Moderate Credit Risk.)</t>
  </si>
  <si>
    <t>•Investment in Debt &amp; Money Market instruments such that the Macaulay Duration of the portfolio is between 3 months - 6 months.</t>
  </si>
  <si>
    <t xml:space="preserve">SDL ANDHRA PRADESH 8.91% (21/11/2022) </t>
  </si>
  <si>
    <t>IN1020120151</t>
  </si>
  <si>
    <t>** 07.55 % HDB FINANCIAL SERVICES LTD - 20/01/2023</t>
  </si>
  <si>
    <t>INE756I07CZ2</t>
  </si>
  <si>
    <t>** 07.03 % REC LTD - 07/09/2022</t>
  </si>
  <si>
    <t>INE020B08AK2</t>
  </si>
  <si>
    <t>** 08.00 % HDB FINANCIAL SERVICES LTD - 25/08/2022</t>
  </si>
  <si>
    <t>INE756I07CS7</t>
  </si>
  <si>
    <t>** TREASURY BILL 91 DAYS (30/06/2022)</t>
  </si>
  <si>
    <t>IN002021X595</t>
  </si>
  <si>
    <t>** TREASURY BILL 182 DAYS (18/08/2022)</t>
  </si>
  <si>
    <t>IN002021Y494</t>
  </si>
  <si>
    <t>** - ICICI SECURITIES LTD - CP - 27/05/2022</t>
  </si>
  <si>
    <t>INE763G14KW8</t>
  </si>
  <si>
    <t>** - HDFC LTD - CP - 16/09/2022</t>
  </si>
  <si>
    <t>INE001A14YO4</t>
  </si>
  <si>
    <t>** - HDFC BANK LTD - CD - 13/12/2022</t>
  </si>
  <si>
    <t>INE040A16CO3</t>
  </si>
  <si>
    <t>** TREASURY BILL 182 DAYS (14/07/2022)</t>
  </si>
  <si>
    <t>IN002021Y445</t>
  </si>
  <si>
    <t>** - INDIAN BANK - CD - 02/05/2022</t>
  </si>
  <si>
    <t>INE562A16KC4</t>
  </si>
  <si>
    <t>** - AXIS BANK LTD - CD - 16/06/2022</t>
  </si>
  <si>
    <t>INE238A164X2</t>
  </si>
  <si>
    <t>** - AXIS BANK LTD - CD - 07/12/2022</t>
  </si>
  <si>
    <t>INE238A165X9</t>
  </si>
  <si>
    <t>** - SMALL INDUST DEVLOP BANK  OF INDIA - CP - 16/12/2022</t>
  </si>
  <si>
    <t>INE556F14IB6</t>
  </si>
  <si>
    <t>NAV AS ON 30-APR-22: RS.10.3778 (REGULAR - WEEKLY IDCW)</t>
  </si>
  <si>
    <t>NAV AS ON 30-APR-22: RS.11.6680 (REGULAR - MONTHLY IDCW)</t>
  </si>
  <si>
    <t>NAV AS ON 30-APR-22: RS.11.6658 (REGULAR - GROWTH)</t>
  </si>
  <si>
    <t>NAV AS ON 30-APR-22: RS.10.4052 (DIRECT - WEEKLY IDCW)</t>
  </si>
  <si>
    <t>NAV AS ON 30-APR-22: RS.12.0137 (DIRECT - MONTHLY IDCW)</t>
  </si>
  <si>
    <t>NAV AS ON 30-APR-22: RS.11.9415 (DIRECT - GROWTH)</t>
  </si>
  <si>
    <t>NAV AS ON 31-OCT-21: RS.10.3790 (REGULAR - WEEKLY IDCW)</t>
  </si>
  <si>
    <t>NAV AS ON 31-OCT-21: RS.11.4756 (REGULAR - MONTHLY IDCW)</t>
  </si>
  <si>
    <t>NAV AS ON 31-OCT-21: RS.11.4732 (REGULAR - GROWTH)</t>
  </si>
  <si>
    <t>NAV AS ON 31-OCT-21: RS.10.4066 (DIRECT - WEEKLY IDCW)</t>
  </si>
  <si>
    <t>NAV AS ON 31-OCT-21: RS.11.7694 (DIRECT - MONTHLY IDCW)</t>
  </si>
  <si>
    <t>NAV AS ON 31-OCT-21: RS.11.7000 (DIRECT - GROWTH)</t>
  </si>
  <si>
    <t>AVERAGE MATURITY : 4.63 MONTHS</t>
  </si>
  <si>
    <t>Tata Balanced Advantage Fund</t>
  </si>
  <si>
    <t>Tata Hybrid Equity Fund</t>
  </si>
  <si>
    <t>Tata Corporate Bond Fund</t>
  </si>
  <si>
    <t>(An open-ended debt scheme predominantly investing in AA+ and above rated corporate bonds, with flexibility of any Macaulay Duration and relatively high interest rate risk and moderate credit risk)</t>
  </si>
  <si>
    <t>•Regular income for medium term.</t>
  </si>
  <si>
    <t>• Predominant investment in corporate debt securities</t>
  </si>
  <si>
    <t>SDL TAMILNADU 8.72% (19/09/2026)</t>
  </si>
  <si>
    <t>IN3120180127</t>
  </si>
  <si>
    <t>SDL PUNJAB  8.64% (09/01/2023)</t>
  </si>
  <si>
    <t>IN2820120144</t>
  </si>
  <si>
    <t>** 06.39 % INDIAN OIL CORP LTD - 06/03/2025</t>
  </si>
  <si>
    <t>INE242A08452</t>
  </si>
  <si>
    <t>** 05.44 % NABARD - 05/02/2024</t>
  </si>
  <si>
    <t>INE261F08CU8</t>
  </si>
  <si>
    <t>** 05.24 % SMALL INDUST DEVLOP BANK  OF INDIA - 26/03/2024</t>
  </si>
  <si>
    <t>INE556F08JS0</t>
  </si>
  <si>
    <t>NAV AS ON 30-APR-22: RS.10.0563 (REGULAR - MONTHLY IDCW)</t>
  </si>
  <si>
    <t>NAV AS ON 30-APR-22: RS.10.0563 (REGULAR - QUARTERLY IDCW)</t>
  </si>
  <si>
    <t>NAV AS ON 30-APR-22: RS.10.0563 (REGULAR - PERIODIC IDCW)</t>
  </si>
  <si>
    <t>NAV AS ON 30-APR-22: RS.10.0563 (REGULAR - GROWTH)</t>
  </si>
  <si>
    <t>NAV AS ON 30-APR-22: RS.10.0863 (DIRECT - MONTHLY IDCW)</t>
  </si>
  <si>
    <t>NAV AS ON 30-APR-22: RS.10.0863 (DIRECT - QUARTERLY IDCW)</t>
  </si>
  <si>
    <t>NAV AS ON 30-APR-22: RS.10.0863 (DIRECT - PERIODIC IDCW)</t>
  </si>
  <si>
    <t>NAV AS ON 30-APR-22: RS.10.0863 (DIRECT - GROWTH)</t>
  </si>
  <si>
    <t>AVERAGE MATURITY :   2.05 YEARS</t>
  </si>
  <si>
    <t>Tata Income Fund</t>
  </si>
  <si>
    <t>(An open ended medium term debt scheme investing in instruments such that the Macaulay duration of the portfolio is between 4 year &amp; 7 years (Refer to page no. 15 of SID). A Relatively High Interest Rate Risk and Moderate Credit Risk.)</t>
  </si>
  <si>
    <t>•Long Term Capital Appreciation &amp; Regular Income.</t>
  </si>
  <si>
    <t>•Investment in Debt &amp; Money Market Instruments / Government Securities.</t>
  </si>
  <si>
    <t>GOI - 7.69% (17/06/2043)</t>
  </si>
  <si>
    <t>IN0020190040</t>
  </si>
  <si>
    <t>** 09.10 % POWER FINANCE CORPORATION - 23/03/2029</t>
  </si>
  <si>
    <t>INE134E08JX9</t>
  </si>
  <si>
    <t>** 08.55 % INDIAN RAILWAYS FINANCE CORPORATION LTD - 21/02/2029</t>
  </si>
  <si>
    <t>INE053F07BA5</t>
  </si>
  <si>
    <t>** 07.55 % REC LTD - 11/05/2030</t>
  </si>
  <si>
    <t>INE020B08CU7</t>
  </si>
  <si>
    <t>** 07.32 % NTPC LTD - 17/07/2029</t>
  </si>
  <si>
    <t>INE733E07KL3</t>
  </si>
  <si>
    <t>** 07.35 % NATIONAL HIGHWAYS AUTHORITY OF INDIA - 28/04/2030</t>
  </si>
  <si>
    <t>INE906B07HP8</t>
  </si>
  <si>
    <t>** 08.70 % LIC HOUSING FINANCE LTD - 23/03/2029</t>
  </si>
  <si>
    <t>INE115A07OB4</t>
  </si>
  <si>
    <t>NAV AS ON 30-APR-22: RS.66.3848 (REGULAR - GROWTH)</t>
  </si>
  <si>
    <t>NAV AS ON 30-APR-22: RS.38.5227 (REGULAR - PERIODIC IDCW)</t>
  </si>
  <si>
    <t>NAV AS ON 30-APR-22: RS.15.2933 (REGULAR - HALF YEARLY IDCW)</t>
  </si>
  <si>
    <t>NAV AS ON 30-APR-22: RS.71.7168 (DIRECT - GROWTH)</t>
  </si>
  <si>
    <t>NAV AS ON 30-APR-22: RS.40.8222 (DIRECT - PERIODIC IDCW)</t>
  </si>
  <si>
    <t>NAV AS ON 30-APR-22: RS.16.7330 (DIRECT - HALF YEARLY IDCW)</t>
  </si>
  <si>
    <t>NAV AS ON 31-OCT-21: RS.66.4838 (REGULAR - GROWTH)</t>
  </si>
  <si>
    <t>NAV AS ON 31-OCT-21: RS.38.5900 (REGULAR - PERIODIC IDCW)</t>
  </si>
  <si>
    <t>NAV AS ON 31-OCT-21: RS.15.3190 (REGULAR - HALF YEARLY IDCW)</t>
  </si>
  <si>
    <t>NAV AS ON 31-OCT-21: RS.71.5770 (DIRECT - GROWTH)</t>
  </si>
  <si>
    <t>NAV AS ON 31-OCT-21: RS.40.7397 (DIRECT - PERIODIC IDCW)</t>
  </si>
  <si>
    <t>NAV AS ON 31-OCT-21: RS.16.7017 (DIRECT - HALF YEARLY IDCW)</t>
  </si>
  <si>
    <t>AVERAGE MATURITY :  5.53 YEARS</t>
  </si>
  <si>
    <t>Tata GILT Securities Fund</t>
  </si>
  <si>
    <t>(An open‐ended debt scheme investing predominantly in government securities across maturity. A Relatively High Interest Rate Risk and Relatively Low Credit Risk.)</t>
  </si>
  <si>
    <t>• Long Term Capital Appreciation &amp; Regular Income.</t>
  </si>
  <si>
    <t>• Predominant investments in Government Securities.</t>
  </si>
  <si>
    <t>A-III</t>
  </si>
  <si>
    <t>GOI - 7.10% (18/04/2029)</t>
  </si>
  <si>
    <t>IN0020220011</t>
  </si>
  <si>
    <t>SDL KERALA 7.99% (28/10/2025)</t>
  </si>
  <si>
    <t>IN2020150099</t>
  </si>
  <si>
    <t>GOI - 7.59% (11/01/2026)</t>
  </si>
  <si>
    <t>IN0020150093</t>
  </si>
  <si>
    <t>SDL MAHARASHTRA 9.79% (25/09/2023)</t>
  </si>
  <si>
    <t>IN2220130081</t>
  </si>
  <si>
    <t>SDL GOA 9.77 % (26/02/2024).</t>
  </si>
  <si>
    <t>IN1420130065</t>
  </si>
  <si>
    <t>SDL ANDHRA PRADESH 9.48% (26/03/2024)</t>
  </si>
  <si>
    <t>IN1020130176</t>
  </si>
  <si>
    <t>** TREASURY BILL 91 DAYS (16/06/2022)</t>
  </si>
  <si>
    <t>IN002021X579</t>
  </si>
  <si>
    <t>** TREASURY BILL 91 DAYS (26/05/2022)</t>
  </si>
  <si>
    <t>IN002021X546</t>
  </si>
  <si>
    <t>NAV AS ON 30-APR-22: RS.17.3404 (REGULAR - IDCW)</t>
  </si>
  <si>
    <t>NAV AS ON 30-APR-22: RS.28.4728 (RP280225 - IDCW)</t>
  </si>
  <si>
    <t>NAV AS ON 30-APR-22: RS.28.5194 (RP280225 - GROWTH)</t>
  </si>
  <si>
    <t>NAV AS ON 30-APR-22: RS.19.1070 (DIRECT - IDCW)</t>
  </si>
  <si>
    <t>NAV AS ON 30-APR-22: RS.67.8676 (DIRECT - GROWTH)</t>
  </si>
  <si>
    <t>NAV AS ON 30-APR-22: RS.62.5385 (REGULAR - GROWTH)</t>
  </si>
  <si>
    <t>NAV AS ON 31-OCT-21: RS.17.3801 (REGULAR - IDCW)</t>
  </si>
  <si>
    <t>NAV AS ON 31-OCT-21: RS.28.5020 (RP280225 - IDCW)</t>
  </si>
  <si>
    <t>NAV AS ON 31-OCT-21: RS.28.5485 (RP280225 - GROWTH)</t>
  </si>
  <si>
    <t>NAV AS ON 31-OCT-21: RS.19.0654 (DIRECT - IDCW)</t>
  </si>
  <si>
    <t>NAV AS ON 31-OCT-21: RS.67.7180 (DIRECT - GROWTH)</t>
  </si>
  <si>
    <t>NAV AS ON 31-OCT-21: RS.62.6725 (REGULAR - GROWTH)</t>
  </si>
  <si>
    <t>AVERAGE MATURITY :   2.31 YEARS</t>
  </si>
  <si>
    <t>Tata Overnight Fund</t>
  </si>
  <si>
    <t>(An open ended Debt scheme investing in Overnight Securities. A Relatively Low Interest Rate Risk and Relatively Low Credit Risk.)</t>
  </si>
  <si>
    <t>•To generate reasonable returns in line with overnight rates and high liquidity over short term.</t>
  </si>
  <si>
    <t>•Investment in debt and money market instruments havingmaturity of upto 1 business day.</t>
  </si>
  <si>
    <t>A-I</t>
  </si>
  <si>
    <t>NAV AS ON 30-APR-22: RS.1000.0000 (REGULAR - DAILY IDCW)</t>
  </si>
  <si>
    <t>NAV AS ON 30-APR-22: RS.1121.0616 (REGULAR - GROWTH)</t>
  </si>
  <si>
    <t>NAV AS ON 30-APR-22: RS.1000.0000 (DIRECT - DAILY IDCW)</t>
  </si>
  <si>
    <t>NAV AS ON 30-APR-22: RS.1124.7051 (DIRECT - GROWTH)</t>
  </si>
  <si>
    <t>NAV AS ON 31-OCT-21: RS.1000.0000 (REGULAR - DAILY IDCW)</t>
  </si>
  <si>
    <t>NAV AS ON 31-OCT-21: RS.1102.9687 (REGULAR - GROWTH)</t>
  </si>
  <si>
    <t>NAV AS ON 31-OCT-21: RS.1000.0000 (DIRECT - DAILY IDCW)</t>
  </si>
  <si>
    <t>NAV AS ON 31-OCT-21: RS.1105.9952 (DIRECT - GROWTH)</t>
  </si>
  <si>
    <t>AVERAGE MATURITY :   0.10 MONTHS</t>
  </si>
  <si>
    <t>Tata Dynamic Bond Fund</t>
  </si>
  <si>
    <t>(An open ended dynamic debt scheme investing across duration, A Relatively High Interest Rate Risk and Moderate Credit Risk.)</t>
  </si>
  <si>
    <t>•Short Term to Medium Capital Appreciation.</t>
  </si>
  <si>
    <t>** 04.96 % LIC HOUSING FINANCE LTD - 14/09/2023</t>
  </si>
  <si>
    <t>INE115A07OZ3</t>
  </si>
  <si>
    <t>NAV AS ON 30-APR-22: RS.19.4581 (REGULAR - IDCW)</t>
  </si>
  <si>
    <t>NAV AS ON 30-APR-22: RS.33.7865 (REGULAR - GROWTH)</t>
  </si>
  <si>
    <t>NAV AS ON 30-APR-22: RS.21.9137 (DIRECT - IDCW)</t>
  </si>
  <si>
    <t>NAV AS ON 30-APR-22: RS.36.9266 (DIRECT - GROWTH)</t>
  </si>
  <si>
    <t>NAV AS ON 31-OCT-21: RS.19.1155 (REGULAR - IDCW)</t>
  </si>
  <si>
    <t>NAV AS ON 31-OCT-21: RS.33.1740 (REGULAR - GROWTH)</t>
  </si>
  <si>
    <t>NAV AS ON 31-OCT-21: RS.21.4978 (DIRECT - IDCW)</t>
  </si>
  <si>
    <t>NAV AS ON 31-OCT-21: RS.36.2208 (DIRECT - GROWTH)</t>
  </si>
  <si>
    <t>AVERAGE MATURITY :  0.47 YEARS</t>
  </si>
  <si>
    <t>Tata Banking &amp; PSU Debt Fund</t>
  </si>
  <si>
    <t>(An open ended debt scheme predominantly investing in debt instruments of Banks, Public Sector Undertakings, Public Financial Institutions and Municipal Bonds. A Relatively High Interest Rate Risk and Moderate Credit Risk.)</t>
  </si>
  <si>
    <t>•Regular Income Over Short Term to Medium Term.</t>
  </si>
  <si>
    <t>•Predominant investment in Debt &amp; Money Market instruments issued by Banks, Public Sector Undertakings &amp; Financial Institutions.</t>
  </si>
  <si>
    <t>SDL WEST BENGAL 7.82% (19/06/2023)</t>
  </si>
  <si>
    <t>IN3420130038</t>
  </si>
  <si>
    <t>SDL MADHYA PRADESH 6.20% (15/04/2023)</t>
  </si>
  <si>
    <t>IN2120200067</t>
  </si>
  <si>
    <t>SDL GUJARAT  9.39% (20/11/2023)</t>
  </si>
  <si>
    <t>IN1520130122</t>
  </si>
  <si>
    <t>SDL MAHARASHTRA 9.60% (14/08/2023)</t>
  </si>
  <si>
    <t>IN2220130057</t>
  </si>
  <si>
    <t>SDL MADHYA PRADESH 9.53% (01/08/2023)</t>
  </si>
  <si>
    <t>IN2120130017</t>
  </si>
  <si>
    <t>SDL RAJASTHAN 8.29% (29/07/2025)</t>
  </si>
  <si>
    <t>IN2920150165</t>
  </si>
  <si>
    <t>SDL KARNATAKA 9.39% (04/12/2023)</t>
  </si>
  <si>
    <t>IN1920130060</t>
  </si>
  <si>
    <t>SDL KARNATAKA 9.55% (12/02/2024)</t>
  </si>
  <si>
    <t>IN1920130102</t>
  </si>
  <si>
    <t>SDL UTTAR PRADESH SDL SPECIAL 8.55% (04/10/2022)</t>
  </si>
  <si>
    <t>IN3320150078</t>
  </si>
  <si>
    <t>SDL ANDHRA PRADESH 9.39% (20/11/2023)</t>
  </si>
  <si>
    <t>IN1020130093</t>
  </si>
  <si>
    <t>SDL KERALA 9.46% (26/03/2024)</t>
  </si>
  <si>
    <t>IN2020130174</t>
  </si>
  <si>
    <t>SDL WEST BENGAL 9.84% (28/08/2023)</t>
  </si>
  <si>
    <t>IN3420130079</t>
  </si>
  <si>
    <t>SDL WEST BENGAL 9.72% (01/08/2023)</t>
  </si>
  <si>
    <t>IN3420130061</t>
  </si>
  <si>
    <t>SDL CHATTISGARH UDAY 8.53% (28/03/2024)</t>
  </si>
  <si>
    <t>IN3520150092</t>
  </si>
  <si>
    <t>SDL KARNATAKA 8.22% (09/12/2025)</t>
  </si>
  <si>
    <t>IN1920150050</t>
  </si>
  <si>
    <t>SDL KERALA 9.41% (30/01/2024)</t>
  </si>
  <si>
    <t>IN2020130141</t>
  </si>
  <si>
    <t>SDL KERALA 9.72% (28/08/2023)</t>
  </si>
  <si>
    <t>IN2020130075</t>
  </si>
  <si>
    <t>SDL PUNJAB  8.50% (30/03/2024)</t>
  </si>
  <si>
    <t>IN2820150190</t>
  </si>
  <si>
    <t>SDL TAMILNADU 8.00% (28/10/2025)</t>
  </si>
  <si>
    <t>IN3120150120</t>
  </si>
  <si>
    <t>SDL TAMILNADU 8.25% (25/04/2023)</t>
  </si>
  <si>
    <t>IN3120130015</t>
  </si>
  <si>
    <t>SDL MADHYA PRADESH 8.64% (20/02/2023)</t>
  </si>
  <si>
    <t>IN2120120034</t>
  </si>
  <si>
    <t>SDL BIHAR 8.64% (20/03/2023)</t>
  </si>
  <si>
    <t>IN1320120083</t>
  </si>
  <si>
    <t>SDL RAJASTHAN 8.21% (31/03/2024)</t>
  </si>
  <si>
    <t>IN2920150439</t>
  </si>
  <si>
    <t>** 06.80 % REC LTD - 30/06/2023</t>
  </si>
  <si>
    <t>INE020B08CN2</t>
  </si>
  <si>
    <t>** 06.91 % NHPC LTD - 15/09/2022</t>
  </si>
  <si>
    <t>INE848E07AH8</t>
  </si>
  <si>
    <t>** 06.24 % STATE BANK OF INDIA - 21/09/2030</t>
  </si>
  <si>
    <t>INE062A08256</t>
  </si>
  <si>
    <t>** 08.49 % NTPC LTD - 25/03/2025</t>
  </si>
  <si>
    <t>INE733E07JP6</t>
  </si>
  <si>
    <t>** 08.85 % HDFC BANK LTD - 12/05/2117</t>
  </si>
  <si>
    <t>INE040A08377</t>
  </si>
  <si>
    <t>(B) TREPS</t>
  </si>
  <si>
    <t>NAV AS ON 30-APR-22: RS.11.7115 (REGULAR - IDCW)</t>
  </si>
  <si>
    <t>NAV AS ON 30-APR-22: RS.11.7115 (REGULAR - GROWTH)</t>
  </si>
  <si>
    <t>NAV AS ON 30-APR-22: RS.11.8643 (DIRECT - IDCW)</t>
  </si>
  <si>
    <t>NAV AS ON 30-APR-22: RS.11.8643 (DIRECT - GROWTH)</t>
  </si>
  <si>
    <t>NAV AS ON 31-OCT-21: RS.11.5552 (REGULAR - IDCW)</t>
  </si>
  <si>
    <t>NAV AS ON 31-OCT-21: RS.11.5553 (REGULAR - GROWTH)</t>
  </si>
  <si>
    <t>NAV AS ON 31-OCT-21: RS.11.6783 (DIRECT - IDCW)</t>
  </si>
  <si>
    <t>NAV AS ON 31-OCT-21: RS.11.6782 (DIRECT - GROWTH)</t>
  </si>
  <si>
    <t>AVERAGE MATURITY :   1.92  YEARS</t>
  </si>
  <si>
    <t>TATA NIFTY SDL PLUS AAA PSU BOND DEC 2027 6040 INDEX FUND</t>
  </si>
  <si>
    <t>An open-ended Target Maturity Index Fund investing in constituents of Nifty SDL Plus AAA PSU Bond Dec 2027 60: 40 Index. A Scheme with Relatively High Interest Rate Risk and Relatively Low Credit Risk.</t>
  </si>
  <si>
    <t>•Income over the target maturity period.</t>
  </si>
  <si>
    <t>•Investing in constituents similar to composition of Nifty SDL Plus AAA PSU Bond Dec 2027 60:40 Index.</t>
  </si>
  <si>
    <t>SDL TAMILNADU 8.61% (03/09/2027)</t>
  </si>
  <si>
    <t>IN3120180119</t>
  </si>
  <si>
    <t>SDL WEST BENGAL 7.72% (20/12/2027)</t>
  </si>
  <si>
    <t>IN3420170158</t>
  </si>
  <si>
    <t>SDL UTTAR PRADESH 7.67% (29/11/2027)</t>
  </si>
  <si>
    <t>IN3320170142</t>
  </si>
  <si>
    <t>SDL RAJASTHAN 7.64% (01/11/2027)</t>
  </si>
  <si>
    <t>IN2920170098</t>
  </si>
  <si>
    <t>SDL RAJASTHAN 7.65% (29/11/2027)</t>
  </si>
  <si>
    <t>IN2920170106</t>
  </si>
  <si>
    <t>SDL GUJARAT  7.62% (01/11/2027)</t>
  </si>
  <si>
    <t>IN1520170110</t>
  </si>
  <si>
    <t>** 07.70 % REC LTD - 10/12/2027</t>
  </si>
  <si>
    <t>INE020B08AQ9</t>
  </si>
  <si>
    <t>** 07.65 % POWER FINANCE CORPORATION - 22/11/2027</t>
  </si>
  <si>
    <t>INE134E08JG4</t>
  </si>
  <si>
    <t>** 07.54 % INDIAN RAILWAYS FINANCE CORPORATION LTD - 31/10/2027</t>
  </si>
  <si>
    <t>INE053F07AD1</t>
  </si>
  <si>
    <t>NAV AS ON 30-APR-22: RS.9.9673 (REGULAR - IDCW)</t>
  </si>
  <si>
    <t>NAV AS ON 30-APR-22: RS.9.9673 (REGULAR - GROWTH)</t>
  </si>
  <si>
    <t>NAV AS ON 30-APR-22: RS.9.9698 (DIRECT - IDCW)</t>
  </si>
  <si>
    <t>NAV AS ON 30-APR-22: RS.9.9698 (DIRECT - GROWTH)</t>
  </si>
  <si>
    <t>AVERAGE MATURITY :  4.73 YEARS</t>
  </si>
  <si>
    <t>COPPER (1 MT-1000 KG) COMMODITY</t>
  </si>
  <si>
    <t>SILVER (30 KGS) COMMODITY</t>
  </si>
  <si>
    <t>SILVER MINI (5 KG) COMMODITY</t>
  </si>
  <si>
    <t>SILVER MICRO (1 KG) COMMODITY</t>
  </si>
  <si>
    <t>COPPERMCXMAY2022CFUT</t>
  </si>
  <si>
    <t>MCXBULLDEXMCXMAY2022CFUT</t>
  </si>
  <si>
    <t>COPPER (2500 KGS) COMMODITY - COPPERMCXJUN2022CFUT</t>
  </si>
  <si>
    <t>COPPER (2500 KGS) COMMODITY - COPPERMCXMAY2022CFUT</t>
  </si>
  <si>
    <t>COTTON SEED OIL CAKE AKOLA (10 MT 100 QTLS) COMM - COCUDAKLFUNCXJUN2022CFUT</t>
  </si>
  <si>
    <t>COTTON SEED OIL CAKE AKOLA (10 MT 100 QTLS) COMM - COCUDAKLFUNCXMAY2022CFUT</t>
  </si>
  <si>
    <t>GOLD (1 KG-1000 GMS) COMMODITY - GOLDFUTMCXJUN2022CFUT</t>
  </si>
  <si>
    <t>GOLD MINI (100 GRAMS) COMMODITY - GOLDMFUTMCXJUL2022CFUT</t>
  </si>
  <si>
    <t>GOLD MINI (100 GRAMS) COMMODITY - GOLDMFUTMCXJUN2022CFUT</t>
  </si>
  <si>
    <t>JEERA UNJHA (3 MT 30 QTLS) COMMODITY - JEERAUNJHFNCXJUN2022CFUT</t>
  </si>
  <si>
    <t>JEERA UNJHA (3 MT 30 QTLS) COMMODITY - JEERAUNJHFNCXMAY2022CFUT</t>
  </si>
  <si>
    <t>MCXBULLDEX - MCXBULLDEXMCXMAY2022CFUT</t>
  </si>
  <si>
    <t>SILVER (30 KG) COMMODITY - SILVERMCXMAY2022FUT</t>
  </si>
  <si>
    <t>SILVER MICRO (1 KGS) COMMODITY - SILVERMICFMCXJUN2022CFUT</t>
  </si>
  <si>
    <t>SILVER MINI (5 KGS) COMMODITY - SILVERMFUTMCXJUN2022CFUT</t>
  </si>
  <si>
    <t xml:space="preserve">GOLD COMMODITY </t>
  </si>
  <si>
    <t xml:space="preserve">GOLD </t>
  </si>
  <si>
    <t>GOLD COMMODITY INDUSTRY</t>
  </si>
  <si>
    <t>COPPER COMMODITY</t>
  </si>
  <si>
    <t>BULLION MCX INDEX</t>
  </si>
  <si>
    <t>BULLION</t>
  </si>
  <si>
    <t>COTTON COMMODITY</t>
  </si>
  <si>
    <t>COTTON</t>
  </si>
  <si>
    <t>JEERA UNJHA COMMODITY</t>
  </si>
  <si>
    <t xml:space="preserve">JEERA UNJHA </t>
  </si>
  <si>
    <t>Name Of The Bank</t>
  </si>
  <si>
    <t>Amount of Margins
( Rs. in Lakhs )</t>
  </si>
  <si>
    <t>Cash as Margin</t>
  </si>
  <si>
    <t>Fixed Deposits</t>
  </si>
  <si>
    <t>Government Securities (Face Value)</t>
  </si>
  <si>
    <t>T-Bills (Face Value)</t>
  </si>
  <si>
    <t>Mutual Fund Units(Amt)</t>
  </si>
  <si>
    <t>Total Gross Margin</t>
  </si>
  <si>
    <t>Disclosure of Margins as of 30th April,2022 is as given below   :</t>
  </si>
  <si>
    <t xml:space="preserve">^ Hedging positions through futures as on </t>
  </si>
  <si>
    <t>Underlying</t>
  </si>
  <si>
    <t>Long/(Short)</t>
  </si>
  <si>
    <t>Future price when purchased</t>
  </si>
  <si>
    <t>Current Price of the contract  </t>
  </si>
  <si>
    <t>Margin maintained in Rs.lakhs</t>
  </si>
  <si>
    <t>Total % of Existing assets hedged through equity futures :</t>
  </si>
  <si>
    <t>Total Number of Contracts where stock futures were Bought :</t>
  </si>
  <si>
    <t>No.</t>
  </si>
  <si>
    <t xml:space="preserve">For the period ended 30th April 2022 the following for hedging transactions through futures which have been squared off/expired </t>
  </si>
  <si>
    <t>Total Number of Contracts where stock futures were Sold :</t>
  </si>
  <si>
    <t>Gross Notional Value of Contracts where stock futures were Bought :</t>
  </si>
  <si>
    <t>Rs.</t>
  </si>
  <si>
    <t>Gross Notional Value of Contracts where stock futures were Sold :</t>
  </si>
  <si>
    <t>Net Profit/(Net Loss) on all contracts combined :</t>
  </si>
  <si>
    <t xml:space="preserve">^ Hedging positions through Commodity futures (ETCDs) as on </t>
  </si>
  <si>
    <t>@</t>
  </si>
  <si>
    <t>@ Included in Total Margins provided in Table 'Disclosure of Funds parked in short term deposits as Margin Deposit as of 30th April 2022.</t>
  </si>
  <si>
    <t>Total exposure due to commodity futures (ETCDs) (Hedging Positions)  as a % age of net assets:</t>
  </si>
  <si>
    <t xml:space="preserve">Other than Hedging positions through Commodity futures (ETCD) as on </t>
  </si>
  <si>
    <t>Long/Short (Lots)</t>
  </si>
  <si>
    <t xml:space="preserve">Total exposure due to Commodity futures (non hedging positions) as a %age of net assets </t>
  </si>
  <si>
    <t>AVERAGE MATURITY :  1.60 YEARS</t>
  </si>
  <si>
    <t>PORTFOLIO TURNOVER RATIO: 0.29 TIMES</t>
  </si>
  <si>
    <t>PORTFOLIO TURNOVER RATIO: 0.08 TIMES</t>
  </si>
  <si>
    <t>PORTFOLIO TURNOVER RATIO: 0.21 TIMES</t>
  </si>
  <si>
    <t xml:space="preserve">TOTAL INVESTMENTS IN FOREIGN SECURITIES / ADRS / GDRS: </t>
  </si>
  <si>
    <t>PORTFOLIO TURNOVER RATIO: 0.13 TIMES</t>
  </si>
  <si>
    <t>PORTFOLIO TURNOVER RATIO: 0.02 TIMES</t>
  </si>
  <si>
    <t>Note: As per the guidance issued by AMFI vide correspondence 35P/MEM-COR/57/2019-20,any realization of proceeds from the locked-in shares of Yes Bank LTD (which is 3 years from the commencement of the Revival scheme i.e March 13,2020) shall be distributed (post conclusion of the lock in period) among the set of investors existing in the unit holders’ register / BENPOS as on end of March 13, 2020.For further details refer our website
https://www.tatamutualfund.com/docs/default-source/statutory-disclosures/valuation-current-update/valuation-update-17-03-2020.pdf?sfvrsn=aa8cd899_2</t>
  </si>
  <si>
    <t>PORTFOLIO TURNOVER RATIO: 0.07 TIMES</t>
  </si>
  <si>
    <t>PORTFOLIO TURNOVER RATIO: 0.04 TIMES</t>
  </si>
  <si>
    <t>PORTFOLIO TURNOVER RATIO: 0.09 TIMES</t>
  </si>
  <si>
    <t>AARTI INDUSTRIES LTD.-FUT-26-MAY-22</t>
  </si>
  <si>
    <t>ABBOTT INDIA LTD.-FUT-26-MAY-22</t>
  </si>
  <si>
    <t>ACC LTD.-FUT-26-MAY-22</t>
  </si>
  <si>
    <t>ADANI ENTERPRISES LTD.-FUT-26-MAY-22</t>
  </si>
  <si>
    <t>ADANI PORTS AND SPECIAL ECONOMIC ZONE LTD.-FUT-26-MAY-22</t>
  </si>
  <si>
    <t>ADITYA BIRLA FASHION &amp; RETAIL LTD.-FUT-26-MAY-22</t>
  </si>
  <si>
    <t>AMARA RAJA BATTERIES LTD.-FUT-26-MAY-22</t>
  </si>
  <si>
    <t>AMBUJA CEMENTS LTD.-FUT-26-MAY-22</t>
  </si>
  <si>
    <t>APOLLO HOSPITALS ENTERPRISE LTD.-FUT-26-MAY-22</t>
  </si>
  <si>
    <t>APOLLO TYRES LTD.-FUT-26-MAY-22</t>
  </si>
  <si>
    <t>ASHOK LEYLAND LTD.-FUT-26-MAY-22</t>
  </si>
  <si>
    <t>AUROBINDO PHARMA LTD.-FUT-26-MAY-22</t>
  </si>
  <si>
    <t>AXIS BANK LTD.-FUT-26-MAY-22</t>
  </si>
  <si>
    <t>BAJAJ FINANCE LTD.-FUT-26-MAY-22</t>
  </si>
  <si>
    <t>BAJAJ FINSERV LTD.-FUT-26-MAY-22</t>
  </si>
  <si>
    <t>BALKRISHNA INDUSTRIES LTD.-FUT-26-MAY-22</t>
  </si>
  <si>
    <t>BALRAMPUR CHINI MILLS LTD.-FUT-26-MAY-22</t>
  </si>
  <si>
    <t>BANDHAN BANK LTD.-FUT-26-MAY-22</t>
  </si>
  <si>
    <t>BANK OF BARODA-FUT-26-MAY-22</t>
  </si>
  <si>
    <t>BATA INDIA LTD.-FUT-26-MAY-22</t>
  </si>
  <si>
    <t>BERGER PAINTS INDIA LTD.-FUT-26-MAY-22</t>
  </si>
  <si>
    <t>BHARAT ELECTRONICS LTD.-FUT-26-MAY-22</t>
  </si>
  <si>
    <t>BHARAT FORGE LTD.-FUT-26-MAY-22</t>
  </si>
  <si>
    <t>BHARAT HEAVY ELECTRICALS LTD.-FUT-26-MAY-22</t>
  </si>
  <si>
    <t>BHARAT PETROLEUM CORPORATION LTD.-FUT-26-MAY-22</t>
  </si>
  <si>
    <t>BIOCON LTD.-FUT-26-MAY-22</t>
  </si>
  <si>
    <t>BIRLASOFT LTD.-FUT-26-MAY-22</t>
  </si>
  <si>
    <t>BOSCH LTD.-FUT-26-MAY-22</t>
  </si>
  <si>
    <t>CANARA BANK-FUT-26-MAY-22</t>
  </si>
  <si>
    <t>CHOLAMANDALAM INVESTMENT &amp; FINANCE CO LTD.-FUT-26-MAY-22</t>
  </si>
  <si>
    <t>CIPLA LTD.-FUT-26-MAY-22</t>
  </si>
  <si>
    <t>CITY UNION BANK LTD.-FUT-26-MAY-22</t>
  </si>
  <si>
    <t>COAL INDIA LTD.-FUT-26-MAY-22</t>
  </si>
  <si>
    <t>CONTAINER CORPORATION OF INDIA LTD.-FUT-26-MAY-22</t>
  </si>
  <si>
    <t>CUMMINS INDIA LTD.-FUT-26-MAY-22</t>
  </si>
  <si>
    <t>DABUR INDIA LTD.-FUT-26-MAY-22</t>
  </si>
  <si>
    <t>DALMIA BHARAT LTD.-FUT-26-MAY-22</t>
  </si>
  <si>
    <t>DEEPAK NITRITE LTD.-FUT-26-MAY-22</t>
  </si>
  <si>
    <t>DIVI LABORATORIES LTD.-FUT-26-MAY-22</t>
  </si>
  <si>
    <t>DLF LTD.-FUT-26-MAY-22</t>
  </si>
  <si>
    <t>DR REDDYs LABORATORIES LTD.-FUT-26-MAY-22</t>
  </si>
  <si>
    <t>EICHER MOTORS LTD.-FUT-26-MAY-22</t>
  </si>
  <si>
    <t>ESCORTS LTD.-FUT-26-MAY-22</t>
  </si>
  <si>
    <t>EXIDE INDUSTRIES LTD.-FUT-26-MAY-22</t>
  </si>
  <si>
    <t>GAIL ( INDIA ) LTD.-FUT-26-MAY-22</t>
  </si>
  <si>
    <t>GLENMARK PHARMACEUTICALS LTD.-FUT-26-MAY-22</t>
  </si>
  <si>
    <t>GODREJ CONSUMER PRODUCTS LTD.-FUT-26-MAY-22</t>
  </si>
  <si>
    <t>GODREJ PROPERTIES LTD.-FUT-26-MAY-22</t>
  </si>
  <si>
    <t>GRANULES INDIA LTD.-FUT-26-MAY-22</t>
  </si>
  <si>
    <t>GRASIM INDUSTRIES LTD.-FUT-26-MAY-22</t>
  </si>
  <si>
    <t>GUJARAT STATE PETRONET LTD.-FUT-26-MAY-22</t>
  </si>
  <si>
    <t>HAVELLS INDIA LTD.-FUT-26-MAY-22</t>
  </si>
  <si>
    <t>HCL TECHNOLOGIES LTD.-FUT-26-MAY-22</t>
  </si>
  <si>
    <t>HDFC BANK LTD.-FUT-26-MAY-22</t>
  </si>
  <si>
    <t>HDFC LIFE INSURANCE CO. LTD.-FUT-26-MAY-22</t>
  </si>
  <si>
    <t>HERO MOTOCORP LTD.-FUT-26-MAY-22</t>
  </si>
  <si>
    <t>HINDALCO INDUSTRIES LTD.-FUT-26-MAY-22</t>
  </si>
  <si>
    <t>HINDUSTAN UNILEVER LTD.-FUT-26-MAY-22</t>
  </si>
  <si>
    <t>HOUSING DEVELOPMENT FINANCE CORPORATION LTD.-FUT-26-MAY-22</t>
  </si>
  <si>
    <t>HOUSING DEVELOPMENT FINANCE CORPORATION LTD.-FUT-30-JUN-22</t>
  </si>
  <si>
    <t>ICICI BANK LTD.-FUT-26-MAY-22</t>
  </si>
  <si>
    <t>ICICI LOMBARD GENERAL INSURANCE CO. LTD.-FUT-26-MAY-22</t>
  </si>
  <si>
    <t>ICICI PRUDENTIAL LIFE INSURANCE COMPANY LTD.-FUT-26-MAY-22</t>
  </si>
  <si>
    <t>IDFC  LTD.-FUT-26-MAY-22</t>
  </si>
  <si>
    <t>IDFC FIRST BANK LTD.-FUT-26-MAY-22</t>
  </si>
  <si>
    <t>INDIA CEMENTS LTD.-FUT-26-MAY-22</t>
  </si>
  <si>
    <t>INDIABULLS HOUSING FINANCE LTD.-FUT-26-MAY-22</t>
  </si>
  <si>
    <t>INDIAN ENERGY EXCHANGE LTD.-FUT-26-MAY-22</t>
  </si>
  <si>
    <t>INDIAN HOTELS CO. LTD.-FUT-26-MAY-22</t>
  </si>
  <si>
    <t>INDIAN OIL CORPORATION LTD.-FUT-26-MAY-22</t>
  </si>
  <si>
    <t>INDUSIND BANK LTD.-FUT-26-MAY-22</t>
  </si>
  <si>
    <t>INFO EDGE (INDIA) LTD.-FUT-26-MAY-22</t>
  </si>
  <si>
    <t>INFOSYS LTD.-FUT-26-MAY-22</t>
  </si>
  <si>
    <t>INTERGLOBE AVIATION LTD.-FUT-26-MAY-22</t>
  </si>
  <si>
    <t>ITC LTD.-FUT-26-MAY-22</t>
  </si>
  <si>
    <t>JSW STEEL LTD.-FUT-26-MAY-22</t>
  </si>
  <si>
    <t>JUBILANT FOODWORKS LTD.-FUT-26-MAY-22</t>
  </si>
  <si>
    <t>KOTAK MAHINDRA BANK LTD.-FUT-26-MAY-22</t>
  </si>
  <si>
    <t>L&amp;T FINANCE HOLDINGS LTD.-FUT-26-MAY-22</t>
  </si>
  <si>
    <t>L&amp;T TECHNOLOGY SERVICES LTD.-FUT-26-MAY-22</t>
  </si>
  <si>
    <t>LARSEN &amp; TOUBRO INFOTECH LTD.-FUT-26-MAY-22</t>
  </si>
  <si>
    <t>LARSEN &amp; TOUBRO LTD.-FUT-26-MAY-22</t>
  </si>
  <si>
    <t>LAURUS LABS LTD.-FUT-26-MAY-22</t>
  </si>
  <si>
    <t>LIC HOUSING FINANCE LTD.-FUT-26-MAY-22</t>
  </si>
  <si>
    <t>LUPIN LTD.-FUT-26-MAY-22</t>
  </si>
  <si>
    <t>MAHANAGAR GAS LTD.-FUT-26-MAY-22</t>
  </si>
  <si>
    <t>MAHINDRA &amp; MAHINDRA LTD.-FUT-26-MAY-22</t>
  </si>
  <si>
    <t>MANAPPURAM FINANCE LTD.-FUT-26-MAY-22</t>
  </si>
  <si>
    <t>MARICO LTD.-FUT-26-MAY-22</t>
  </si>
  <si>
    <t>MARUTI SUZUKI INDIA LTD.-FUT-26-MAY-22</t>
  </si>
  <si>
    <t>MAX FINANCIAL SERVICES LTD.-FUT-26-MAY-22</t>
  </si>
  <si>
    <t>MINDTREE LTD.-FUT-26-MAY-22</t>
  </si>
  <si>
    <t>MOTHERSON SUMI SYSTEMS LTD.-FUT-26-MAY-22</t>
  </si>
  <si>
    <t>MPHASIS LTD.-FUT-26-MAY-22</t>
  </si>
  <si>
    <t>MULTI COMMODITY EXCHANGE OF IND LTD.-FUT-26-MAY-22</t>
  </si>
  <si>
    <t>MUTHOOT FINANCE LTD.-FUT-26-MAY-22</t>
  </si>
  <si>
    <t>NATIONAL ALUMINIUM CO. LTD.-FUT-26-MAY-22</t>
  </si>
  <si>
    <t>NESTLE INDIA LTD.-FUT-26-MAY-22</t>
  </si>
  <si>
    <t>NMDC LTD.-FUT-26-MAY-22</t>
  </si>
  <si>
    <t>NTPC Ltd.-FUT-26-MAY-22</t>
  </si>
  <si>
    <t>OBEROI REALTY LTD.-FUT-26-MAY-22</t>
  </si>
  <si>
    <t>PAGE INDUSTRIES LTD.-FUT-26-MAY-22</t>
  </si>
  <si>
    <t>PERSISTENT SYSTEMS LTD.-FUT-26-MAY-22</t>
  </si>
  <si>
    <t>PETRONET LNG LTD.-FUT-26-MAY-22</t>
  </si>
  <si>
    <t>PI INDUSTRIES LTD.-FUT-26-MAY-22</t>
  </si>
  <si>
    <t>POWER FINANCE CORPORATION  LTD.-FUT-26-MAY-22</t>
  </si>
  <si>
    <t>POWER GRID CORPORATION OF INDIA LTD.-FUT-26-MAY-22</t>
  </si>
  <si>
    <t>PUNJAB NATIONAL BANK-FUT-26-MAY-22</t>
  </si>
  <si>
    <t>PVR LTD.-FUT-26-MAY-22</t>
  </si>
  <si>
    <t>RBL BANK LTD.-FUT-26-MAY-22</t>
  </si>
  <si>
    <t>REC LTD.-FUT-26-MAY-22</t>
  </si>
  <si>
    <t>RELIANCE INDUSTRIES LTD.-FUT-26-MAY-22</t>
  </si>
  <si>
    <t>SBI CARDS AND PAYMENT SERVICES LTD.-FUT-26-MAY-22</t>
  </si>
  <si>
    <t>SBI LIFE INSURANCE COMPANY LTD.-FUT-26-MAY-22</t>
  </si>
  <si>
    <t>SHRIRAM TRANSPORT FINANCE CO LTD.-FUT-26-MAY-22</t>
  </si>
  <si>
    <t>SIEMENS LTD.-FUT-26-MAY-22</t>
  </si>
  <si>
    <t>SRF LTD.-FUT-26-MAY-22</t>
  </si>
  <si>
    <t>STATE BANK OF INDIA-FUT-26-MAY-22</t>
  </si>
  <si>
    <t>STEEL AUTHORITY INDIA LTD.-FUT-26-MAY-22</t>
  </si>
  <si>
    <t>SUN PHARMACEUTICAL INDUSTRIES LTD.-FUT-26-MAY-22</t>
  </si>
  <si>
    <t>SUN TV NETWORK LTD.-FUT-26-MAY-22</t>
  </si>
  <si>
    <t>TATA CHEMICALS LTD.-FUT-26-MAY-22</t>
  </si>
  <si>
    <t>TATA COMMUNICATIONS LTD.-FUT-26-MAY-22</t>
  </si>
  <si>
    <t>TATA CONSULTANCY SERVICES LTD.-FUT-26-MAY-22</t>
  </si>
  <si>
    <t>TATA CONSULTANCY SERVICES LTD.-FUT-30-JUN-22</t>
  </si>
  <si>
    <t>TATA CONSUMER PRODUCTS LTD.-FUT-26-MAY-22</t>
  </si>
  <si>
    <t>TATA MOTORS LTD.-FUT-26-MAY-22</t>
  </si>
  <si>
    <t>TATA POWER COMPANY LTD.-FUT-26-MAY-22</t>
  </si>
  <si>
    <t>TATA STEEL LTD.-FUT-26-MAY-22</t>
  </si>
  <si>
    <t>TECH MAHINDRA LTD.-FUT-26-MAY-22</t>
  </si>
  <si>
    <t>THE RAMCO CEMENTS LTD.-FUT-26-MAY-22</t>
  </si>
  <si>
    <t>TITAN COMPANY LTD.-FUT-26-MAY-22</t>
  </si>
  <si>
    <t>TORRENT PHARMACEUTICALS LTD.-FUT-26-MAY-22</t>
  </si>
  <si>
    <t>TRENT LTD.-FUT-26-MAY-22</t>
  </si>
  <si>
    <t>TVS MOTOR COMPANY LTD.-FUT-26-MAY-22</t>
  </si>
  <si>
    <t>ULTRATECH CEMENT LTD.-FUT-26-MAY-22</t>
  </si>
  <si>
    <t>UNITED BREWERIES LTD.-FUT-26-MAY-22</t>
  </si>
  <si>
    <t>UNITED SPIRITS LTD.-FUT-26-MAY-22</t>
  </si>
  <si>
    <t>UPL LTD.-FUT-26-MAY-22</t>
  </si>
  <si>
    <t>VEDANTA LTD.-FUT-26-MAY-22</t>
  </si>
  <si>
    <t>VODAFONE IDEA LTD.-FUT-26-MAY-22</t>
  </si>
  <si>
    <t>WHIRLPOOL OF INDIA LTD.-FUT-26-MAY-22</t>
  </si>
  <si>
    <t>WIPRO LTD.-FUT-26-MAY-22</t>
  </si>
  <si>
    <t>ZEE ENTERTAINMENT ENTERPRISES LTD.-FUT-26-MAY-22</t>
  </si>
  <si>
    <t>ZYDUS LIFESCIENCES LTD.-FUT-26-MAY-22</t>
  </si>
  <si>
    <t>Total exposure due to futures ( hedging positions) as a % age of net assets:</t>
  </si>
  <si>
    <t xml:space="preserve"> Nos. </t>
  </si>
  <si>
    <t>ASTRAL LTD. (ERSTWHILE ASTRAL POLY TECHNIK LTD.)APR2022FUT</t>
  </si>
  <si>
    <t>ACC LTD.APR2022FUT</t>
  </si>
  <si>
    <t>ACC LTD.MAY2022FUT</t>
  </si>
  <si>
    <t>ADANI ENTERPRISES LTD.APR2022FUT</t>
  </si>
  <si>
    <t>ADANI PORTS AND SPECIAL ECONOMIC ZONE LTD.APR2022FUT</t>
  </si>
  <si>
    <t>ADANI PORTS AND SPECIAL ECONOMIC ZONE LTD.MAY2022FUT</t>
  </si>
  <si>
    <t>AMARA RAJA BATTERIES LTD.APR2022FUT</t>
  </si>
  <si>
    <t>AMBUJA CEMENTS LTD.APR2022FUT</t>
  </si>
  <si>
    <t>ALEMBIC PHARMACEUTICALS LTD.APR2022FUT</t>
  </si>
  <si>
    <t>APOLLO HOSPITALS ENTERPRISE LTD.APR2022FUT</t>
  </si>
  <si>
    <t>APOLLO TYRES LTD.APR2022FUT</t>
  </si>
  <si>
    <t>APOLLO TYRES LTD.MAY2022FUT</t>
  </si>
  <si>
    <t>ASHOK LEYLAND LTD.APR2022FUT</t>
  </si>
  <si>
    <t>ASHOK LEYLAND LTD.MAY2022FUT</t>
  </si>
  <si>
    <t>ASIAN PAINTS (INDIA) LTD.APR2022FUT</t>
  </si>
  <si>
    <t>ASIAN PAINTS (INDIA) LTD.MAY2022FUT</t>
  </si>
  <si>
    <t>AUROBINDO PHARMA LTD.APR2022FUT</t>
  </si>
  <si>
    <t>AUROBINDO PHARMA LTD.MAY2022FUT</t>
  </si>
  <si>
    <t>AXIS BANK LTD.APR2022FUT</t>
  </si>
  <si>
    <t>AXIS BANK LTD.MAY2022FUT</t>
  </si>
  <si>
    <t>BALRAMPUR CHINI MILLS LTD.APR2022FUT</t>
  </si>
  <si>
    <t>BAJAJ FINSERV LTD.APR2022FUT</t>
  </si>
  <si>
    <t>BAJAJ FINANCE LTD.APR2022FUT</t>
  </si>
  <si>
    <t>BALKRISHNA INDUSTRIES LTD.APR2022FUT</t>
  </si>
  <si>
    <t>BALKRISHNA INDUSTRIES LTD.MAY2022FUT</t>
  </si>
  <si>
    <t>BANDHAN BANK LTD.APR2022FUT</t>
  </si>
  <si>
    <t>BANDHAN BANK LTD.MAY2022FUT</t>
  </si>
  <si>
    <t>BANK OF BARODAAPR2022FUT</t>
  </si>
  <si>
    <t>BATA INDIA LTD.APR2022FUT</t>
  </si>
  <si>
    <t>BHARAT ELECTRONICS LTD.APR2022FUT</t>
  </si>
  <si>
    <t>BHARAT ELECTRONICS LTD.MAY2022FUT</t>
  </si>
  <si>
    <t>BERGER PAINTS INDIA LTD.APR2022FUT</t>
  </si>
  <si>
    <t>BHARAT FORGE LTD.APR2022FUT</t>
  </si>
  <si>
    <t>BHARTI AIRTEL LTD.APR2022FUT</t>
  </si>
  <si>
    <t>BHARTI AIRTEL LTD.MAY2022FUT</t>
  </si>
  <si>
    <t>BHARAT HEAVY ELECTRICALS LTD.APR2022FUT</t>
  </si>
  <si>
    <t>BIOCON LTD.APR2022FUT</t>
  </si>
  <si>
    <t>BIOCON LTD.MAY2022FUT</t>
  </si>
  <si>
    <t>BHARAT PETROLEUM CORPORATION LTD.APR2022FUT</t>
  </si>
  <si>
    <t>BHARAT PETROLEUM CORPORATION LTD.MAY2022FUT</t>
  </si>
  <si>
    <t>CROMPTON GREAVES CONSUMER ELECTRICALS LTD.APR2022FUT</t>
  </si>
  <si>
    <t>CROMPTON GREAVES CONSUMER ELECTRICALS LTD.MAY2022FUT</t>
  </si>
  <si>
    <t>ZYDUS LIFESCIENCES LTD.APR2022FUT</t>
  </si>
  <si>
    <t>ZYDUS LIFESCIENCES LTD.MAY2022FUT</t>
  </si>
  <si>
    <t>CANARA BANKAPR2022FUT</t>
  </si>
  <si>
    <t>CANARA BANKMAY2022FUT</t>
  </si>
  <si>
    <t>CHOLAMANDALAM INVESTMENT &amp; FINANCE CO LTD.APR2022FUT</t>
  </si>
  <si>
    <t>CIPLA LTD.APR2022FUT</t>
  </si>
  <si>
    <t>CIPLA LTD.MAY2022FUT</t>
  </si>
  <si>
    <t>COAL INDIA LTD.APR2022FUT</t>
  </si>
  <si>
    <t>COAL INDIA LTD.MAY2022FUT</t>
  </si>
  <si>
    <t>COLGATE-PALMOLIVE INDIA LTD.APR2022FUT</t>
  </si>
  <si>
    <t>CONTAINER CORPORATION OF INDIA LTD.APR2022FUT</t>
  </si>
  <si>
    <t>CONTAINER CORPORATION OF INDIA LTD.MAY2022FUT</t>
  </si>
  <si>
    <t>CITY UNION BANK LTD.APR2022FUT</t>
  </si>
  <si>
    <t>CITY UNION BANK LTD.MAY2022FUT</t>
  </si>
  <si>
    <t>CUMMINS INDIA LTD.APR2022FUT</t>
  </si>
  <si>
    <t>CUMMINS INDIA LTD.MAY2022FUT</t>
  </si>
  <si>
    <t>DABUR INDIA LTD.APR2022FUT</t>
  </si>
  <si>
    <t>DEEPAK NITRITE LTD.APR2022FUT</t>
  </si>
  <si>
    <t>DEEPAK NITRITE LTD.MAY2022FUT</t>
  </si>
  <si>
    <t>DIVI LABORATORIES LTD.APR2022FUT</t>
  </si>
  <si>
    <t>DIVI LABORATORIES LTD.MAY2022FUT</t>
  </si>
  <si>
    <t>DLF LTD.APR2022FUT</t>
  </si>
  <si>
    <t>DR REDDYs LABORATORIES LTD.APR2022FUT</t>
  </si>
  <si>
    <t>DR REDDYs LABORATORIES LTD.MAY2022FUT</t>
  </si>
  <si>
    <t>EICHER MOTORS LTD.APR2022FUT</t>
  </si>
  <si>
    <t>EICHER MOTORS LTD.MAY2022FUT</t>
  </si>
  <si>
    <t>ESCORTS LTD.APR2022FUT</t>
  </si>
  <si>
    <t>EXIDE INDUSTRIES LTD.APR2022FUT</t>
  </si>
  <si>
    <t>FIRSTSOURCE SOLUTIONS LTD.APR2022FUT</t>
  </si>
  <si>
    <t>FEDERAL BANK LTD.APR2022FUT</t>
  </si>
  <si>
    <t>GUJARAT STATE PETRONET LTD.APR2022FUT</t>
  </si>
  <si>
    <t>GODREJ PROPERTIES LTD.APR2022FUT</t>
  </si>
  <si>
    <t>GAIL ( INDIA ) LTD.APR2022FUT</t>
  </si>
  <si>
    <t>GLENMARK PHARMACEUTICALS LTD.APR2022FUT</t>
  </si>
  <si>
    <t>GLENMARK PHARMACEUTICALS LTD.MAY2022FUT</t>
  </si>
  <si>
    <t>GODREJ CONSUMER PRODUCTS LTD.APR2022FUT</t>
  </si>
  <si>
    <t>GRANULES INDIA LTD.APR2022FUT</t>
  </si>
  <si>
    <t>GRANULES INDIA LTD.MAY2022FUT</t>
  </si>
  <si>
    <t>GRASIM INDUSTRIES LTD.APR2022FUT</t>
  </si>
  <si>
    <t>GUJARAT GAS LTD.APR2022FUT</t>
  </si>
  <si>
    <t>HDFC BANK LTD.APR2022FUT</t>
  </si>
  <si>
    <t>HAVELLS INDIA LTD.APR2022FUT</t>
  </si>
  <si>
    <t>HCL TECHNOLOGIES LTD.APR2022FUT</t>
  </si>
  <si>
    <t>HCL TECHNOLOGIES LTD.MAY2022FUT</t>
  </si>
  <si>
    <t>HDFC LIFE INSURANCE CO. LTD.APR2022FUT</t>
  </si>
  <si>
    <t>HDFC LIFE INSURANCE CO. LTD.MAY2022FUT</t>
  </si>
  <si>
    <t>HOUSING DEVELOPMENT FINANCE CORPORATION LTD.APR2022FUT</t>
  </si>
  <si>
    <t>HERO MOTOCORP LTD.APR2022FUT</t>
  </si>
  <si>
    <t>HERO MOTOCORP LTD.MAY2022FUT</t>
  </si>
  <si>
    <t>HINDALCO INDUSTRIES LTD.APR2022FUT</t>
  </si>
  <si>
    <t>HINDALCO INDUSTRIES LTD.MAY2022FUT</t>
  </si>
  <si>
    <t>HINDUSTAN PETROLEUM CORPORATION LTD.APR2022FUT</t>
  </si>
  <si>
    <t>HINDUSTAN UNILEVER LTD.APR2022FUT</t>
  </si>
  <si>
    <t>HINDUSTAN UNILEVER LTD.MAY2022FUT</t>
  </si>
  <si>
    <t>INDIAN HOTELS CO. LTD.APR2022FUT</t>
  </si>
  <si>
    <t>INDIAN HOTELS CO. LTD.MAY2022FUT</t>
  </si>
  <si>
    <t>INDUSIND BANK LTD.APR2022FUT</t>
  </si>
  <si>
    <t>INDIAN ENERGY EXCHANGE LTD.APR2022FUT</t>
  </si>
  <si>
    <t>INDIABULLS HOUSING FINANCE LTD.APR2022FUT</t>
  </si>
  <si>
    <t>ICICI BANK LTD.APR2022FUT</t>
  </si>
  <si>
    <t>ICICI LOMBARD GENERAL INSURANCE CO. LTD.APR2022FUT</t>
  </si>
  <si>
    <t>ICICI PRUDENTIAL LIFE INSURANCE COMPANY LTD.APR2022FUT</t>
  </si>
  <si>
    <t>VODAFONE IDEA LTD.APR2022FUT</t>
  </si>
  <si>
    <t>IDFC FIRST BANK LTD.APR2022FUT</t>
  </si>
  <si>
    <t>IDFC  LTD.APR2022FUT</t>
  </si>
  <si>
    <t>INDRAPRASTHA GAS LTD.APR2022FUT</t>
  </si>
  <si>
    <t>INDIA CEMENTS LTD.APR2022FUT</t>
  </si>
  <si>
    <t>INDIA CEMENTS LTD.MAY2022FUT</t>
  </si>
  <si>
    <t>INTERGLOBE AVIATION LTD.APR2022FUT</t>
  </si>
  <si>
    <t>INTERGLOBE AVIATION LTD.MAY2022FUT</t>
  </si>
  <si>
    <t>INDUS TOWERS LTD.APR2022FUT</t>
  </si>
  <si>
    <t>INFOSYS LTD.APR2022FUT</t>
  </si>
  <si>
    <t>INDIAN OIL CORPORATION LTD.APR2022FUT</t>
  </si>
  <si>
    <t>ITC LTD.APR2022FUT</t>
  </si>
  <si>
    <t>JSW STEEL LTD.APR2022FUT</t>
  </si>
  <si>
    <t>JSW STEEL LTD.MAY2022FUT</t>
  </si>
  <si>
    <t>JINDAL STEEL &amp; POWER LTD.APR2022FUT</t>
  </si>
  <si>
    <t>JUBILANT FOODWORKS LTD.APR2022FUT</t>
  </si>
  <si>
    <t>KOTAK MAHINDRA BANK LTD.APR2022FUT</t>
  </si>
  <si>
    <t>KOTAK MAHINDRA BANK LTD.MAY2022FUT</t>
  </si>
  <si>
    <t>BIRLASOFT LTD.APR2022FUT</t>
  </si>
  <si>
    <t>L&amp;T FINANCE HOLDINGS LTD.APR2022FUT</t>
  </si>
  <si>
    <t>LAURUS LABS LTD.APR2022FUT</t>
  </si>
  <si>
    <t>LIC HOUSING FINANCE LTD.APR2022FUT</t>
  </si>
  <si>
    <t>LIC HOUSING FINANCE LTD.MAY2022FUT</t>
  </si>
  <si>
    <t>LARSEN &amp; TOUBRO INFOTECH LTD.APR2022FUT</t>
  </si>
  <si>
    <t>LARSEN &amp; TOUBRO INFOTECH LTD.MAY2022FUT</t>
  </si>
  <si>
    <t>LARSEN &amp; TOUBRO LTD.APR2022FUT</t>
  </si>
  <si>
    <t>L&amp;T TECHNOLOGY SERVICES LTD.APR2022FUT</t>
  </si>
  <si>
    <t>L&amp;T TECHNOLOGY SERVICES LTD.MAY2022FUT</t>
  </si>
  <si>
    <t>LUPIN LTD.APR2022FUT</t>
  </si>
  <si>
    <t>MAHINDRA AND MAHINDRA FINANCIAL SERVICES LTD.APR2022FUT</t>
  </si>
  <si>
    <t>MAHINDRA AND MAHINDRA FINANCIAL SERVICES LTD.MAY2022FUT</t>
  </si>
  <si>
    <t>MAHINDRA &amp; MAHINDRA LTD.APR2022FUT</t>
  </si>
  <si>
    <t>MARUTI SUZUKI INDIA LTD.APR2022FUT</t>
  </si>
  <si>
    <t>MANAPPURAM FINANCE LTD.APR2022FUT</t>
  </si>
  <si>
    <t>MANAPPURAM FINANCE LTD.MAY2022FUT</t>
  </si>
  <si>
    <t>MARICO LTD.APR2022FUT</t>
  </si>
  <si>
    <t>MARICO LTD.MAY2022FUT</t>
  </si>
  <si>
    <t>UNITED SPIRITS LTD.APR2022FUT</t>
  </si>
  <si>
    <t>UNITED SPIRITS LTD.MAY2022FUT</t>
  </si>
  <si>
    <t>MULTI COMMODITY EXCHANGE OF IND LTD.APR2022FUT</t>
  </si>
  <si>
    <t>MULTI COMMODITY EXCHANGE OF IND LTD.MAY2022FUT</t>
  </si>
  <si>
    <t>MAHANAGAR GAS LTD.APR2022FUT</t>
  </si>
  <si>
    <t>MAHANAGAR GAS LTD.MAY2022FUT</t>
  </si>
  <si>
    <t>MINDTREE LTD.APR2022FUT</t>
  </si>
  <si>
    <t>MOTHERSON SUMI SYSTEMS LTD.APR2022FUT</t>
  </si>
  <si>
    <t>MPHASIS LTD.APR2022FUT</t>
  </si>
  <si>
    <t>MPHASIS LTD.MAY2022FUT</t>
  </si>
  <si>
    <t>MUTHOOT FINANCE LTD.APR2022FUT</t>
  </si>
  <si>
    <t>NATIONAL ALUMINIUM CO. LTD.APR2022FUT</t>
  </si>
  <si>
    <t>NATIONAL ALUMINIUM CO. LTD.MAY2022FUT</t>
  </si>
  <si>
    <t>INFO EDGE (INDIA) LTD.APR2022FUT</t>
  </si>
  <si>
    <t>NESTLE INDIA LTD.APR2022FUT</t>
  </si>
  <si>
    <t>COFORGE LTD.APR2022FUT</t>
  </si>
  <si>
    <t>NMDC LTD.APR2022FUT</t>
  </si>
  <si>
    <t>NTPC Ltd.APR2022FUT</t>
  </si>
  <si>
    <t>NTPC Ltd.MAY2022FUT</t>
  </si>
  <si>
    <t>OBEROI REALTY LTD.APR2022FUT</t>
  </si>
  <si>
    <t>DALMIA BHARAT LTD.APR2022FUT</t>
  </si>
  <si>
    <t>ORACLE FINANCIALS SERVICES SOFT LTD.APR2022FUT</t>
  </si>
  <si>
    <t>PERSISTENT SYSTEMS LTD.APR2022FUT</t>
  </si>
  <si>
    <t>PERSISTENT SYSTEMS LTD.MAY2022FUT</t>
  </si>
  <si>
    <t>PI INDUSTRIES LTD.APR2022FUT</t>
  </si>
  <si>
    <t>PI INDUSTRIES LTD.MAY2022FUT</t>
  </si>
  <si>
    <t>ADITYA BIRLA FASHION &amp; RETAIL LTD.APR2022FUT</t>
  </si>
  <si>
    <t>ADITYA BIRLA FASHION &amp; RETAIL LTD.MAY2022FUT</t>
  </si>
  <si>
    <t>PAGE INDUSTRIES LTD.APR2022FUT</t>
  </si>
  <si>
    <t>PETRONET LNG LTD.APR2022FUT</t>
  </si>
  <si>
    <t>POWER FINANCE CORPORATION  LTD.APR2022FUT</t>
  </si>
  <si>
    <t>POWER FINANCE CORPORATION  LTD.MAY2022FUT</t>
  </si>
  <si>
    <t>PFIZER LTD.APR2022FUT</t>
  </si>
  <si>
    <t>PUNJAB NATIONAL BANKAPR2022FUT</t>
  </si>
  <si>
    <t>POWER GRID CORPORATION OF INDIA LTD.APR2022FUT</t>
  </si>
  <si>
    <t>PVR LTD.APR2022FUT</t>
  </si>
  <si>
    <t>PVR LTD.MAY2022FUT</t>
  </si>
  <si>
    <t>THE RAMCO CEMENTS LTD.APR2022FUT</t>
  </si>
  <si>
    <t>THE RAMCO CEMENTS LTD.MAY2022FUT</t>
  </si>
  <si>
    <t>RBL BANK LTD.APR2022FUT</t>
  </si>
  <si>
    <t>REC LTD.APR2022FUT</t>
  </si>
  <si>
    <t>REC LTD.MAY2022FUT</t>
  </si>
  <si>
    <t>RELIANCE INDUSTRIES LTD.APR2022FUT</t>
  </si>
  <si>
    <t>RELIANCE INDUSTRIES LTD.MAY2022FUT</t>
  </si>
  <si>
    <t>SYNGENE INTERNATIONAL LTD.APR2022FUT</t>
  </si>
  <si>
    <t>SBI LIFE INSURANCE COMPANY LTD.APR2022FUT</t>
  </si>
  <si>
    <t>SBI LIFE INSURANCE COMPANY LTD.MAY2022FUT</t>
  </si>
  <si>
    <t>SBI CARDS AND PAYMENT SERVICES LTD.APR2022FUT</t>
  </si>
  <si>
    <t>SBI CARDS AND PAYMENT SERVICES LTD.MAY2022FUT</t>
  </si>
  <si>
    <t>STEEL AUTHORITY INDIA LTD.APR2022FUT</t>
  </si>
  <si>
    <t>STEEL AUTHORITY INDIA LTD.MAY2022FUT</t>
  </si>
  <si>
    <t>STATE BANK OF INDIAAPR2022FUT</t>
  </si>
  <si>
    <t>SHREE CEMENT LTD.APR2022FUT</t>
  </si>
  <si>
    <t>SIEMENS LTD.APR2022FUT</t>
  </si>
  <si>
    <t>SRF LTD.APR2022FUT</t>
  </si>
  <si>
    <t>SRF LTD.MAY2022FUT</t>
  </si>
  <si>
    <t>SHRIRAM TRANSPORT FINANCE CO LTD.APR2022FUT</t>
  </si>
  <si>
    <t>SHRIRAM TRANSPORT FINANCE CO LTD.MAY2022FUT</t>
  </si>
  <si>
    <t>SUN PHARMACEUTICAL INDUSTRIES LTD.MAY2022FUT</t>
  </si>
  <si>
    <t>SUN TV NETWORK LTD.APR2022FUT</t>
  </si>
  <si>
    <t>TATA CHEMICALS LTD.APR2022FUT</t>
  </si>
  <si>
    <t>TATA CHEMICALS LTD.MAY2022FUT</t>
  </si>
  <si>
    <t>TATA COMMUNICATIONS LTD.APR2022FUT</t>
  </si>
  <si>
    <t>TATA COMMUNICATIONS LTD.MAY2022FUT</t>
  </si>
  <si>
    <t>TATA CONSUMER PRODUCTS LTD.APR2022FUT</t>
  </si>
  <si>
    <t>TATA MOTORS LTD.APR2022FUT</t>
  </si>
  <si>
    <t>TATA POWER COMPANY LTD.APR2022FUT</t>
  </si>
  <si>
    <t>TATA POWER COMPANY LTD.MAY2022FUT</t>
  </si>
  <si>
    <t>TATA STEEL LTD.APR2022FUT</t>
  </si>
  <si>
    <t>TATA STEEL LTD.MAY2022FUT</t>
  </si>
  <si>
    <t>TATA CONSULTANCY SERVICES LTD.APR2022FUT</t>
  </si>
  <si>
    <t>TECH MAHINDRA LTD.APR2022FUT</t>
  </si>
  <si>
    <t>TITAN COMPANY LTD.APR2022FUT</t>
  </si>
  <si>
    <t>TORRENT PHARMACEUTICALS LTD.APR2022FUT</t>
  </si>
  <si>
    <t>TRENT LTD.APR2022FUT</t>
  </si>
  <si>
    <t>UNITED BREWERIES LTD.APR2022FUT</t>
  </si>
  <si>
    <t>UNITED BREWERIES LTD.MAY2022FUT</t>
  </si>
  <si>
    <t>ULTRATECH CEMENT LTD.APR2022FUT</t>
  </si>
  <si>
    <t>UPL LTD.APR2022FUT</t>
  </si>
  <si>
    <t>UPL LTD.MAY2022FUT</t>
  </si>
  <si>
    <t>VEDANTA LTD.APR2022FUT</t>
  </si>
  <si>
    <t>VOLTAS LTD.APR2022FUT</t>
  </si>
  <si>
    <t>WHIRLPOOL OF INDIA LTD.APR2022FUT</t>
  </si>
  <si>
    <t>WHIRLPOOL OF INDIA LTD.MAY2022FUT</t>
  </si>
  <si>
    <t>WIPRO LTD.APR2022FUT</t>
  </si>
  <si>
    <t>WIPRO LTD.MAY2022FUT</t>
  </si>
  <si>
    <t>ZEE ENTERTAINMENT ENTERPRISES LTD.APR2022FUT</t>
  </si>
  <si>
    <t>Total Number of Contracts where stock futures were sold :</t>
  </si>
  <si>
    <t xml:space="preserve"> Rs. </t>
  </si>
  <si>
    <t>Net Profit/(Net Loss) on all contracts combined  :</t>
  </si>
  <si>
    <t>* This reflects profit/loss only on one leg of arbitrage position. This does not reflect actual profit/loss incurred to the Scheme.</t>
  </si>
  <si>
    <t xml:space="preserve">Other than Hedging positions through futures as on </t>
  </si>
  <si>
    <t>Long/Short (Units)</t>
  </si>
  <si>
    <t xml:space="preserve">Total exposure due to futures (non hedging positions) as a %age of net assets </t>
  </si>
  <si>
    <t>Total Number of Contracts where stock futures  were bought :</t>
  </si>
  <si>
    <t>Nos.</t>
  </si>
  <si>
    <t>Gross Notional Value of Contracts where stock futures were bought:</t>
  </si>
  <si>
    <t>Gross Notional Value of Contracts where stock futures were sold:</t>
  </si>
  <si>
    <t>Net Profit/(Net Loss) on all contracts combined  (Rs):</t>
  </si>
  <si>
    <t xml:space="preserve">For the period ended 30th April 2022 the following for non hedging transactions through futures which have been squared off/expired </t>
  </si>
  <si>
    <t>ASIAN PAINTS (INDIA) LTD.-FUT-26-MAY-22</t>
  </si>
  <si>
    <t>IND29F-FUT-26-MAY-22</t>
  </si>
  <si>
    <t>INFOSYS LTD.MAY2022FUT</t>
  </si>
  <si>
    <t>LARSEN &amp; TOUBRO LTD.MAY2022FUT</t>
  </si>
  <si>
    <t>LUPIN LTD.MAY2022FUT</t>
  </si>
  <si>
    <t>SUN PHARMACEUTICAL INDUSTRIES LTD.APR2022FUT</t>
  </si>
  <si>
    <t>TATA CONSULTANCY SERVICES LTD.JUN2022FUT</t>
  </si>
  <si>
    <t>BANK NIFTY -FUT-MAY-22</t>
  </si>
  <si>
    <t>Total Number of Contracts where  futures  were bought :</t>
  </si>
  <si>
    <t>Total Number of Contracts where  futures were sold :</t>
  </si>
  <si>
    <t>Gross Notional Value of Contracts where  futures were bought:</t>
  </si>
  <si>
    <t>Gross Notional Value of Contracts where  futures were sold:</t>
  </si>
  <si>
    <t>INDEX NIFTYAPR2022FUT</t>
  </si>
  <si>
    <t>BANK NIFTY APR2022FUT</t>
  </si>
  <si>
    <t>SILVER (30 KG) COMMODITYMAY2022FUT</t>
  </si>
  <si>
    <t>BHARTI AIRTEL LTD.-FUT-26-MAY-22</t>
  </si>
  <si>
    <t>ALUMINIUM (5 MT-5000 GMS) COMMODITYAPR2022CFUT</t>
  </si>
  <si>
    <t>COPPER (2500 KGS) COMMODITYAPR2022CFUT</t>
  </si>
  <si>
    <t>COPPER (2500 KGS) COMMODITY2022CFUT</t>
  </si>
  <si>
    <t>COTTON 29MM (25 BALES 170 KG EACH) COMMAPR2022CFUT</t>
  </si>
  <si>
    <t>COTTON 29MM (25 BALES 170 KG EACH) COMMAY2022CFUT</t>
  </si>
  <si>
    <t>CRUDE OIL (100 BARRELS) COMMODITYAPR2022CFUT</t>
  </si>
  <si>
    <t>CRUDE OIL (100 BARRELS) COMMODITYMCXMAY2022CFUT</t>
  </si>
  <si>
    <t>GOLD (1 KG-1000 GMS) COMMODITYAUG2022CFUT</t>
  </si>
  <si>
    <t>GOLD (1 KG-1000 GMS) COMMODITYJUN2022CFUT</t>
  </si>
  <si>
    <t>GOLD MINI (100 GRAMS) COMMODITYJUN2022CFUT</t>
  </si>
  <si>
    <t>GOLD MINI (100 GRAMS) COMMODITYMAY2022CFUT</t>
  </si>
  <si>
    <t>LEAD (5 MT 5000 GMS) COMMODITYAPR2022CFUT</t>
  </si>
  <si>
    <t>LEAD (5 MT 5000 GMS) COMMODITYMAY2022CFUT</t>
  </si>
  <si>
    <t>MCXBULLDEXAPR2022CFUT</t>
  </si>
  <si>
    <t>MCXBULLDEXLLDEXMCXMAY2022</t>
  </si>
  <si>
    <t>SILVER (30 KG) COMMODITYUL2022CFUT</t>
  </si>
  <si>
    <t>SILVER (30 KG) COMMODITY022FUT</t>
  </si>
  <si>
    <t>SILVER MINI (5 KGS) COMMODITYN2022CFUT</t>
  </si>
  <si>
    <t>SILVER MICRO (1 KGS) COMMODITYN2022CFUT</t>
  </si>
  <si>
    <t>SILVER MICRO (1 KGS) COMMODITYAPR2022FUT</t>
  </si>
  <si>
    <t>SILVER MINI (5 KGS) COMMODITYAPR2022FUT</t>
  </si>
  <si>
    <t>Total Number of Contracts where Commodities futures (ETCDs) were Bought:</t>
  </si>
  <si>
    <t>Total Number of Contracts where Commodities futures (ETCDs) were Sold:</t>
  </si>
  <si>
    <t>Gross Notional Value of Contracts where Commodities futures (ETCDs) were Bought:</t>
  </si>
  <si>
    <t>Gross Notional Value of Contracts where Commodities futures (ETCDs) were Sold:</t>
  </si>
  <si>
    <t>$$ - This Security has been kept as Margin for Derivatives</t>
  </si>
  <si>
    <t>GOI - 3.96% (09/11/2022) $$</t>
  </si>
  <si>
    <t>GOI - 4.26% (17/05/2023) $$</t>
  </si>
  <si>
    <t>GOI - 4.48% (02/11/2023) $$</t>
  </si>
  <si>
    <t>GOI 6.30% 9/4/2023 $$</t>
  </si>
  <si>
    <t>GOI - 6.84% (19/12/2022) $$</t>
  </si>
  <si>
    <t>GOI - 7.16% (20/05/2023) $$</t>
  </si>
  <si>
    <t>GOI - 7.32% (28/01/2024) $$</t>
  </si>
  <si>
    <t>GOI - 7.37% (16/04/2023) $$</t>
  </si>
  <si>
    <t>GOI - 7.68% (15/12/2023) $$</t>
  </si>
  <si>
    <t>GOI -  8.08% (02/08/2022) $$</t>
  </si>
  <si>
    <t>GOI -  8.13% (21/09/2022) $$</t>
  </si>
  <si>
    <t>GOI -  8.15% (11/06/2022) $$</t>
  </si>
  <si>
    <t>GOI 8.35% 14/5/2022 $$</t>
  </si>
  <si>
    <t>GOI - 8.83% (25/11/2023) $$</t>
  </si>
  <si>
    <t>GOI - 6.97% (06/09/2026) $$</t>
  </si>
  <si>
    <t>GOI - 5.22% (15/06/2025) $$</t>
  </si>
  <si>
    <t>GOI - 5.63% (12/04/2026) $$</t>
  </si>
  <si>
    <t>GOI - 5.15% (09/11/2025) $$</t>
  </si>
  <si>
    <t>GOI - 5.74% (15/11/2026) $$</t>
  </si>
  <si>
    <t xml:space="preserve">GOI - 7.37% (16/04/2023) $$ </t>
  </si>
  <si>
    <t>N.A</t>
  </si>
  <si>
    <t>DIXON TECHNOLOGIES (INDIA) LTD.-FUT-26-MAY-22</t>
  </si>
  <si>
    <t>INDEX NIFTY -FUT-MAY-22</t>
  </si>
  <si>
    <t>BANK NIFTY FUTUREAPR2022FUT</t>
  </si>
  <si>
    <t>PORTFOLIO TURNOVER RATIO: 9.88 TIMES</t>
  </si>
  <si>
    <t>PORTFOLIO TURNOVER RATIO: 2.98 TIMES</t>
  </si>
  <si>
    <t>PORTFOLIO TURNOVER RATIO: 5.00 TIMES</t>
  </si>
  <si>
    <t>PORTFOLIO TURNOVER RATIO: 3.93 TIMES</t>
  </si>
  <si>
    <t>PORTFOLIO TURNOVER RATIO: 0.11 TIMES</t>
  </si>
  <si>
    <t>PORTFOLIO TURNOVER RATIO: 0.31 TIMES</t>
  </si>
  <si>
    <t>PORTFOLIO TURNOVER RATIO: 0.01 TIMES</t>
  </si>
  <si>
    <t>PORTFOLIO TURNOVER RATIO: 0.36 TIMES</t>
  </si>
  <si>
    <t>PORTFOLIO TURNOVER RATIO: 0.05 TIMES</t>
  </si>
  <si>
    <t>PORTFOLIO TURNOVER RATIO: 0.33 TIMES</t>
  </si>
  <si>
    <t>PORTFOLIO TURNOVER RATIO: 0.16 TIMES</t>
  </si>
  <si>
    <t>PORTFOLIO TURNOVER RATIO: 0.38 TIMES</t>
  </si>
  <si>
    <t>PORTFOLIO TURNOVER RATIO: 0.00 TIMES</t>
  </si>
  <si>
    <t>PORTFOLIO TURNOVER RATIO: 0.14 TIMES</t>
  </si>
  <si>
    <t>PORTFOLIO TURNOVER RATIO: 0.10 TIMES</t>
  </si>
  <si>
    <t>PORTFOLIO TURNOVER RATIO: 4.26 TIMES</t>
  </si>
  <si>
    <t>PORTFOLIO TURNOVER RATIO: 0.30 TIMES</t>
  </si>
  <si>
    <t>AVERAGE MATURITY :   2.53 YEARS</t>
  </si>
  <si>
    <t>AVERAGE MATURITY :  2.08 YEARS</t>
  </si>
  <si>
    <t>AVERAGE MATURITY :   0.99 YEARS</t>
  </si>
  <si>
    <t>AVERAGE MATURITY :   1.23 YEARS</t>
  </si>
  <si>
    <t>AVERAGE MATURITY :   1.52 YEARS</t>
  </si>
  <si>
    <t>AVERAGE MATURITY :   0.45 MONTHS</t>
  </si>
  <si>
    <t>TOTAL INVESTMENTS IN FOREIGN SECURITIES - ETF RS: RS.8,230.89 LACS and 1.47% OF AUM</t>
  </si>
  <si>
    <t>TOTAL INVESTMENTS IN FOREIGN SECURITIES : RS.24,747.25 LACS and 4.44% OF AUM</t>
  </si>
  <si>
    <t>Tata Hybrid Equity Fund Regular Plan - IDCW Monthly</t>
  </si>
  <si>
    <t>RECORD_DATE</t>
  </si>
  <si>
    <t>NAV As on Record Date</t>
  </si>
  <si>
    <t>DIVIDEND PER UNIT(HUF &amp; INDIVIDUALS)</t>
  </si>
  <si>
    <t>DIVIDEND PER UNIT(OTHERS)</t>
  </si>
  <si>
    <t>Tata Hybrid Equity Fund Direct Plan - IDCW Monthly</t>
  </si>
  <si>
    <t>Tata Treasury Advantage Fund  Regular Plan - Daily IDCW</t>
  </si>
  <si>
    <t>Nov'21</t>
  </si>
  <si>
    <t>1003.5288-1003.5288</t>
  </si>
  <si>
    <t>Dec'21</t>
  </si>
  <si>
    <t>Jan'22</t>
  </si>
  <si>
    <t>Feb'22</t>
  </si>
  <si>
    <t>Mar'22</t>
  </si>
  <si>
    <t>APR'22</t>
  </si>
  <si>
    <t>Tata Treasury Advantage Fund Direct Plan - Daily IDCW</t>
  </si>
  <si>
    <t>1003.5316-1003.5316</t>
  </si>
  <si>
    <t xml:space="preserve">Dec'21 </t>
  </si>
  <si>
    <t>Tata Treasury Advantage Fund Regular Plan - IDCW Weekly</t>
  </si>
  <si>
    <t>Tata Treasury Advantage Fund Direct Plan - IDCW Weekly</t>
  </si>
  <si>
    <t>Tata Equity Savings Fund Regular Plan - IDCW Monthly</t>
  </si>
  <si>
    <t>Tata Equity Savings Fund Direct Plan - IDCW Monthly</t>
  </si>
  <si>
    <t>Tata Money Market Fund  Regular Plan - Daily IDCW</t>
  </si>
  <si>
    <t>1114.5200-1114.5200</t>
  </si>
  <si>
    <t>Apr'22</t>
  </si>
  <si>
    <t>Tata Money Market Fund Direct Plan - Daily IDCW</t>
  </si>
  <si>
    <t>Tata Liquid Fund Regular Plan - Daily IDCW</t>
  </si>
  <si>
    <t>1001.5157-1001.5157</t>
  </si>
  <si>
    <t>Tata Liquid Fund Direct Plan - Daily IDCW</t>
  </si>
  <si>
    <t>1001.5187-1001.5187</t>
  </si>
  <si>
    <t>Tata Overnight Fund - Regular Plan - IDCW</t>
  </si>
  <si>
    <t>1000.000-1000.000</t>
  </si>
  <si>
    <t>Tata Overnight Fund - Direct Plan- IDCW</t>
  </si>
  <si>
    <t>Tata Ultra Short Term Fund - Regular Plan - IDCW Weekly</t>
  </si>
  <si>
    <t>Tata Ultra Short Term Fund - Direct Plan - IDCW Weekly</t>
  </si>
  <si>
    <t>IDCW</t>
  </si>
  <si>
    <t>Income Distribution cum capital withdrawal</t>
  </si>
  <si>
    <t>TATA MEDIUM TERM FUND ( Scheme had 1 Segregrated Portfolio )</t>
  </si>
  <si>
    <t>TATA TREASURY ADVANTAGE FUND ( Scheme had 1 Segregrated Portfolio )</t>
  </si>
  <si>
    <t>Dividend History</t>
  </si>
  <si>
    <t>NOTE:</t>
  </si>
  <si>
    <t>There are no investments in Partly Paid up Debentures.</t>
  </si>
  <si>
    <t>MUTUAL FUND INVESTMENTS ARE SUBJECT TO MARKET RISKS, READ ALL SCHEME RELATED DOCUMENTS CAREFULLY.</t>
  </si>
  <si>
    <t>None of the schemes of Tata Mutual Fund have participated in Credit Default Swaps (CDS) from 1st April 2022 to 30th April 2022.</t>
  </si>
  <si>
    <t>There were no Repo Transactions in Corporate Debt Securities from 1st April 2022 to 30th April 2022.</t>
  </si>
  <si>
    <t>There were No transactions in Interest Rate Futures (IRFs) from 1st April 2022 to 30th April 2022.</t>
  </si>
  <si>
    <t>There were Intra - Scheme Investments from from 1st April 2022 to 30th April 2022.</t>
  </si>
  <si>
    <t>There were no Covered Call Transactions from 1st April 2022 to 30th April 2022.</t>
  </si>
  <si>
    <t>(An open ended scheme investing in arbitrage opportunities)</t>
  </si>
  <si>
    <t>•Income over a short term investment horizon</t>
  </si>
  <si>
    <t>•Investments predominantly in arbitrage opportunities in the cash and derivative segments of the equity markets and by investing the balance in debt and money market instruments.</t>
  </si>
  <si>
    <t>(An Open Ended Dynamic Asset Allocation Fund)</t>
  </si>
  <si>
    <t>•Capital Appreciation along with generation of income over medium to long term period.</t>
  </si>
  <si>
    <t>• Predominant investment in equity and equity related instruments as well as in debt and money market instruments.</t>
  </si>
  <si>
    <t>(An open-ended scheme investing in equity, arbitrage and debt)</t>
  </si>
  <si>
    <t>•Long Term Capital Appreciation by investing in equity and equityrelatedinstruments</t>
  </si>
  <si>
    <t>•Income distribution by investing in equity arbitrage opportunities and debt &amp; money market instruments.</t>
  </si>
  <si>
    <t>Tata Multi Asset Opportunities Fund</t>
  </si>
  <si>
    <t>(An open ended scheme investing in equity, debt &amp; exchange traded commodity derivatives)</t>
  </si>
  <si>
    <t>•Long Term Capital Appreciation</t>
  </si>
  <si>
    <t>•Investment in equity &amp; equity related instruments, debt instruments, exchange traded commodity derivatives and other instruments.</t>
  </si>
  <si>
    <t>(An open-ended hybrid scheme investing predominantly in equity &amp; equity related instruments)</t>
  </si>
  <si>
    <t>•Long Term Capital Appreciation.</t>
  </si>
  <si>
    <t>•Investment predominantly in equity &amp; equity related instruments (65% - 80%) &amp; some portion (between 20% to 35%) in fixed income instruments.</t>
  </si>
  <si>
    <t>An open ended equity scheme predominatly  investing in dividend yielding stocks.</t>
  </si>
  <si>
    <t>•An open ended equity scheme that aims for growth by primarily investing in equity and equity related instruments of dividend yielding companies.</t>
  </si>
  <si>
    <t>Tata large Cap Fund</t>
  </si>
  <si>
    <t>(An open-ended equity scheme predominantly investing in large cap stock)</t>
  </si>
  <si>
    <t>•Investment predominantly in equity &amp; equity related securities of large cap companies.</t>
  </si>
  <si>
    <t>Tata large &amp; Mid Cap Fund</t>
  </si>
  <si>
    <t>(An open ended equity scheme investing in both large cap and mid cap stocks)</t>
  </si>
  <si>
    <t>•Investment in equity and equity related instruments of well researched value and growth oriented Large &amp; Mid Cap Companies.</t>
  </si>
  <si>
    <t>Tata Mid Cap Growth Fund</t>
  </si>
  <si>
    <t>(An open-ended equity scheme predominantly investing in mid cap stocks)</t>
  </si>
  <si>
    <t>• Long Term Capital Appreciation</t>
  </si>
  <si>
    <t>• Investment predominantly in equity &amp; equity related instruments of growth oriented mid cap companies.</t>
  </si>
  <si>
    <t>Tata Small Cap Fund</t>
  </si>
  <si>
    <t>(An open ended equity scheme predominantly investing in small cap stocks)</t>
  </si>
  <si>
    <t>•Predominant investment in equity/equity related instruments of small cap companies.</t>
  </si>
  <si>
    <t>Tata Equity P/E Fund</t>
  </si>
  <si>
    <t>(An open ended equity scheme following a value investment strategy)</t>
  </si>
  <si>
    <t>•Investment (minimum 70%) in equity &amp; equity related instruments of companies whose rolling P/E is lower than rolling P/E of S&amp;PBSE Sensex.</t>
  </si>
  <si>
    <t>Tata Flexi Cap Fund</t>
  </si>
  <si>
    <t>(An open ended dynamic equity scheme investing across large cap, mid cap, small cap stocks)</t>
  </si>
  <si>
    <t>• Capital Appreciation over long term.</t>
  </si>
  <si>
    <t>•Investment in a diversified portfolio consisting of equity and equity related instruments across market capitalization</t>
  </si>
  <si>
    <t>Tata Focused Equity Fund</t>
  </si>
  <si>
    <t>(An Open Ended Equity Scheme Investing in maximum 30 stocks across market caps (i.e Multi Cap))</t>
  </si>
  <si>
    <t>•Investment in equity/equity related instruments in a concentrated portfolio of maximum 30 stocks across market capitalisation.</t>
  </si>
  <si>
    <t>Tata India Tax Saving Fund</t>
  </si>
  <si>
    <t>(An open ended equity linked savings scheme with a statutory lock-in of 3 years &amp; tax benefit)</t>
  </si>
  <si>
    <t>•An equity linked savings scheme (ELSS) Investing predominantly in Equity &amp; Equity related instruments.</t>
  </si>
  <si>
    <t>Tata Banking &amp; Financial Service Fund</t>
  </si>
  <si>
    <t>(An open ended equity scheme investing in Banking &amp; Financial Services Sector)</t>
  </si>
  <si>
    <t>•Investment in equity/equity related instruments of the companies in Banking and Financial Services sector in India.</t>
  </si>
  <si>
    <t>Tata Digital India Fund</t>
  </si>
  <si>
    <t>(An open-ended equity scheme investing in Information Technology Sector)</t>
  </si>
  <si>
    <t>•Investment in equity/equity related instruments of the companies in Information Technology Sector.</t>
  </si>
  <si>
    <t>Tata India Consumer Fund</t>
  </si>
  <si>
    <t>(An open ended equity scheme investing in Consumption Oriented Sector)</t>
  </si>
  <si>
    <t>•Investment in equity/equity related instruments of the companies in the Consumption Oriented sector in India.</t>
  </si>
  <si>
    <t>Tata India Pharma &amp; Healthcare Fund</t>
  </si>
  <si>
    <t>(An open-ended equity scheme investing in Pharma &amp; Healthcare Services Sector)</t>
  </si>
  <si>
    <t>•Investment in equity/equity related instruments of the companies in the Pharma &amp; Healthcare sector in India.</t>
  </si>
  <si>
    <t>Tata Resources &amp; Energy Fund</t>
  </si>
  <si>
    <t>(An open-ended equity scheme investing in Resources &amp; Energy Sector)</t>
  </si>
  <si>
    <t>•Investment in equity/equity related instruments of the companies in the Resources &amp; Energy sector in India.</t>
  </si>
  <si>
    <t>Tata Infrastructure Fund</t>
  </si>
  <si>
    <t>(An open-ended equity scheme investing in Infrastructure sector)</t>
  </si>
  <si>
    <t>•Investment Predominantly in equity / equity related instruments of the companies in the Infrastructure sector in India.</t>
  </si>
  <si>
    <t>Tata Index Fund (Sensex)</t>
  </si>
  <si>
    <t>(An open-ended equity scheme tracking S&amp;P BSE Sensex)</t>
  </si>
  <si>
    <t>•To reflect / mirror the S&amp;P BSE Sensex returns by investing in the same stocks which comprises of S&amp;PBSE Sensex.</t>
  </si>
  <si>
    <t>Tata Index Fund (Nifty )</t>
  </si>
  <si>
    <t>(An open-ended equity scheme tracking Nifty 50 Index)</t>
  </si>
  <si>
    <t>•To reflect / mirror the Nifty 50 returns by investing in the same stocks which comprises of NIFTY50.</t>
  </si>
  <si>
    <t>Tata Nifty Private Bank Exchange Traded Fund</t>
  </si>
  <si>
    <t>(An Open-Ended Exchange Traded Fund replicating/ tracking -Nifty Private Bank Index)</t>
  </si>
  <si>
    <t>•Long Term Capital Growth.</t>
  </si>
  <si>
    <t>•An exchange traded fund that aims to provide returns that closely correspond to the returns provided by Nifty Private Bank Index, subject to tracking error</t>
  </si>
  <si>
    <t>Tata Nifty Exchange Traded Fund</t>
  </si>
  <si>
    <t>(An Open Ended Exchange Traded Fund)</t>
  </si>
  <si>
    <t>•Investments in Equity &amp; Equity related instruments covered by Nifty 50 Index.</t>
  </si>
  <si>
    <t>(An Open-Ended Exchange Traded Fund replicating/tracking Nifty India Digital Index)</t>
  </si>
  <si>
    <t>•An exchange traded fund that aims to provide returns that corresponds to the returns provided by Nifty India Digital Index, subject to tracking error.</t>
  </si>
  <si>
    <t>(An Open ended fund of fund scheme investing in Tata Nifty India Digital Exchange Traded Fund)</t>
  </si>
  <si>
    <t>•Investment in Tata Nifty India Digital Exchange Traded Fund.</t>
  </si>
  <si>
    <t>Tata Ethical Fund</t>
  </si>
  <si>
    <t>(An open-ended equity scheme following Shariah principles)</t>
  </si>
  <si>
    <t>•Investment predominantly in equity &amp; equity related instruments of shariah principles compliant companies and in other instruments allowed under shariah principles.</t>
  </si>
  <si>
    <t>Tata Young Citizens' Fund</t>
  </si>
  <si>
    <t>(An open-ended fund for investment for children having a lock-in for at least 5 years or till the child attains age of majority (whichever is earlier))</t>
  </si>
  <si>
    <t>•Long Term Capital Appreciation by investing predominantly in equity &amp; equity related instruments.</t>
  </si>
  <si>
    <t>(An open-ended equity scheme following business cycles  based investing theme.)</t>
  </si>
  <si>
    <t>•An equity scheme that invests predominantly in Indian markets with focus on riding business cycles through dynamic   allocation between various sectors and stocks at different stages of business cycles.</t>
  </si>
  <si>
    <t>Tata Quant Fund</t>
  </si>
  <si>
    <t>(An open-ended equity scheme following quant based investing theme)</t>
  </si>
  <si>
    <t>•Medium to Long Term Capital Appreciation.</t>
  </si>
  <si>
    <t>•Investment in equity &amp; equity related instruments selected based on quant model.</t>
  </si>
  <si>
    <t>Tata Retirement Savings Fund</t>
  </si>
  <si>
    <t>TRSF-PROGRESSIVE PLAN: • Long Term Capital Appreciation. • An equity oriented (between 85%-100%) savings scheme which provides tool for retirement planning to individual investors.</t>
  </si>
  <si>
    <t>TRSF-MODERATE PLAN: • Long Term Capital Appreciation &amp; Current Income. •   A predominantly equity oriented (between 65%-85%) savings scheme which provides tool for retirement planning to individual investors.</t>
  </si>
  <si>
    <t>PRC Matrix is as on 30th April 2022</t>
  </si>
  <si>
    <t>SILVER (30 KG) COMMODITY-CFUT-05-JUL-22</t>
  </si>
  <si>
    <t>Scheme Risk-O-Meter and Scheme Benchmark Risk-O-Meter as of 30th April 2022</t>
  </si>
  <si>
    <t>Serial No.</t>
  </si>
  <si>
    <t>Scheme Name</t>
  </si>
  <si>
    <t>Scheme             Risk- O-Meter</t>
  </si>
  <si>
    <t>Scheme Bench Mark</t>
  </si>
  <si>
    <t>Bench Mark   Risk-O-Meter</t>
  </si>
  <si>
    <t>1</t>
  </si>
  <si>
    <t>Low</t>
  </si>
  <si>
    <t>NIFTY 50 Arbitrage</t>
  </si>
  <si>
    <t>LOW</t>
  </si>
  <si>
    <t>Moderately High</t>
  </si>
  <si>
    <t>CRISIL Hybrid 50+50 - Moderate Index</t>
  </si>
  <si>
    <t>High</t>
  </si>
  <si>
    <t>Very High</t>
  </si>
  <si>
    <t>Nifty Financial Services</t>
  </si>
  <si>
    <t>VERY HIGH</t>
  </si>
  <si>
    <t>Low to Moderate</t>
  </si>
  <si>
    <t>CRISIL Banking and PSU Debt Index</t>
  </si>
  <si>
    <t>Moderate</t>
  </si>
  <si>
    <t>Nifty 500</t>
  </si>
  <si>
    <t>CRISIL Corporate Bond Fund BII Index</t>
  </si>
  <si>
    <t>Nifty IT</t>
  </si>
  <si>
    <t>CRISIL Dynamic Bond Fund AIII Index</t>
  </si>
  <si>
    <t>NIFTY Equity Savings Index</t>
  </si>
  <si>
    <t>MODERATE</t>
  </si>
  <si>
    <t>Nifty500 Shariah</t>
  </si>
  <si>
    <t>CRISIL Short Term Bond Fund Index</t>
  </si>
  <si>
    <t>CRISIL Dynamic Gilt Index</t>
  </si>
  <si>
    <t>CRISIL Hybrid 35+65 - Aggressive Index</t>
  </si>
  <si>
    <t>CRISIL Medium to Long Duration Fund AIII Index</t>
  </si>
  <si>
    <t>Nifty 50</t>
  </si>
  <si>
    <t>S&amp;P BSE Sensex</t>
  </si>
  <si>
    <t>Nifty India Consumption</t>
  </si>
  <si>
    <t>Nifty Pharma</t>
  </si>
  <si>
    <t>S&amp;P BSE India Infrastructure Index</t>
  </si>
  <si>
    <t>NIFTY LargeMidcap 250</t>
  </si>
  <si>
    <t>Nifty 100</t>
  </si>
  <si>
    <t>CRISIL Liquid Fund AI Index</t>
  </si>
  <si>
    <t>TATA MEDIUM TERM FUND</t>
  </si>
  <si>
    <t>CRISIL Medium Duration Fund BIII Index</t>
  </si>
  <si>
    <t>Nifty Midcap 150</t>
  </si>
  <si>
    <t>CRISIL Money Market Fund BI Index</t>
  </si>
  <si>
    <t>CRISIL Short Term Bond Fund Index,I Comdex composite index*,S&amp;P BSE 200</t>
  </si>
  <si>
    <t>Nifty India Digital</t>
  </si>
  <si>
    <t>Nifty Private Bank</t>
  </si>
  <si>
    <t>Nifty SDL Plus AAA PSU Bond Dec 2027 60:40 Index</t>
  </si>
  <si>
    <t>CRISIL Overnight Fund AI Index</t>
  </si>
  <si>
    <t>S&amp;P BSE 200</t>
  </si>
  <si>
    <t>Nifty Commodities</t>
  </si>
  <si>
    <t>CRISIL Short Term Debt Hybrid 75+25 Fund Index</t>
  </si>
  <si>
    <t>CRISIL Hybrid 25+75 - Aggressive Index</t>
  </si>
  <si>
    <t>CRISIL Short Duration Fund AII Index</t>
  </si>
  <si>
    <t>Nifty Smallcap 250</t>
  </si>
  <si>
    <t>CRISIL Low Duration Fund AI Index</t>
  </si>
  <si>
    <t>CRISIL Ultra Short Duration Fund BI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</si>
</sst>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409]dd\-mmm\-yy;@"/>
    <numFmt numFmtId="165" formatCode="[$-409]d\-mmm\-yyyy;@"/>
    <numFmt numFmtId="166" formatCode="#,##0.00000"/>
    <numFmt numFmtId="167" formatCode="0.00000"/>
    <numFmt numFmtId="168" formatCode="0.0000"/>
    <numFmt numFmtId="169" formatCode="######0.00000"/>
    <numFmt numFmtId="170" formatCode="#,##0.0000"/>
  </numFmts>
  <fonts count="44">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name val="Rupee Foradian"/>
    </font>
    <font>
      <sz val="10"/>
      <name val="Rupee Foradian"/>
    </font>
    <font>
      <u/>
      <sz val="10"/>
      <color indexed="12"/>
      <name val="Arial"/>
      <family val="2"/>
    </font>
    <font>
      <sz val="10"/>
      <name val="Rupee Foradian"/>
      <family val="2"/>
    </font>
    <font>
      <sz val="10"/>
      <name val="Arial"/>
      <family val="2"/>
    </font>
    <font>
      <b/>
      <sz val="10"/>
      <name val="Rupee Foradian"/>
      <family val="2"/>
    </font>
    <font>
      <b/>
      <sz val="10"/>
      <color theme="1"/>
      <name val="Rupee Foradian"/>
    </font>
    <font>
      <sz val="10"/>
      <color theme="1"/>
      <name val="Times New Roman"/>
      <family val="1"/>
    </font>
    <font>
      <b/>
      <sz val="11"/>
      <color theme="1"/>
      <name val="Calibri"/>
      <family val="2"/>
    </font>
    <font>
      <i/>
      <sz val="11"/>
      <name val="Calibri"/>
      <family val="2"/>
    </font>
    <font>
      <sz val="11"/>
      <name val="Calibri"/>
      <family val="2"/>
    </font>
    <font>
      <b/>
      <sz val="11"/>
      <name val="Calibri"/>
      <family val="2"/>
    </font>
    <font>
      <b/>
      <sz val="10"/>
      <name val="Arial"/>
      <family val="2"/>
    </font>
    <font>
      <b/>
      <sz val="11"/>
      <name val="Times New Roman"/>
      <family val="1"/>
    </font>
    <font>
      <b/>
      <sz val="11"/>
      <color rgb="FF000000"/>
      <name val="Calibri"/>
      <family val="2"/>
      <scheme val="minor"/>
    </font>
    <font>
      <sz val="11"/>
      <color rgb="FF000000"/>
      <name val="Calibri"/>
      <family val="2"/>
      <scheme val="minor"/>
    </font>
    <font>
      <sz val="11"/>
      <name val="Calibri"/>
      <family val="2"/>
      <scheme val="minor"/>
    </font>
    <font>
      <b/>
      <sz val="12"/>
      <name val="Calibri"/>
      <family val="2"/>
    </font>
    <font>
      <b/>
      <sz val="11"/>
      <color theme="1"/>
      <name val="Calibri"/>
      <family val="2"/>
      <scheme val="minor"/>
    </font>
    <font>
      <b/>
      <sz val="11"/>
      <color indexed="8"/>
      <name val="Calibri"/>
      <family val="2"/>
    </font>
    <font>
      <b/>
      <sz val="11"/>
      <name val="Calibri"/>
      <family val="2"/>
      <scheme val="minor"/>
    </font>
    <font>
      <b/>
      <sz val="11"/>
      <color indexed="8"/>
      <name val="Calibri"/>
      <family val="2"/>
      <scheme val="minor"/>
    </font>
    <font>
      <b/>
      <sz val="12"/>
      <color indexed="8"/>
      <name val="Calibri"/>
      <family val="2"/>
      <scheme val="minor"/>
    </font>
    <font>
      <b/>
      <sz val="12"/>
      <name val="Calibri"/>
      <family val="2"/>
      <scheme val="minor"/>
    </font>
    <font>
      <b/>
      <sz val="11"/>
      <color indexed="8"/>
      <name val="Times New Roman"/>
      <family val="1"/>
    </font>
    <font>
      <sz val="11"/>
      <color indexed="8"/>
      <name val="Calibri"/>
      <family val="2"/>
    </font>
    <font>
      <sz val="11"/>
      <color indexed="8"/>
      <name val="Calibri"/>
      <family val="2"/>
      <scheme val="minor"/>
    </font>
    <font>
      <sz val="11"/>
      <color theme="1"/>
      <name val="Times New Roman"/>
      <family val="1"/>
    </font>
    <font>
      <sz val="10"/>
      <color indexed="8"/>
      <name val="Arial"/>
      <family val="2"/>
    </font>
    <font>
      <b/>
      <sz val="10"/>
      <color indexed="8"/>
      <name val="Arial"/>
      <family val="2"/>
    </font>
    <font>
      <sz val="8"/>
      <color indexed="8"/>
      <name val="Times New Roman"/>
      <family val="1"/>
    </font>
    <font>
      <sz val="10"/>
      <color indexed="8"/>
      <name val="Calibri"/>
      <family val="2"/>
      <scheme val="minor"/>
    </font>
    <font>
      <b/>
      <sz val="14"/>
      <color theme="1"/>
      <name val="Calibri"/>
      <family val="2"/>
      <scheme val="minor"/>
    </font>
    <font>
      <b/>
      <sz val="11"/>
      <name val="Rupee Foradian"/>
      <family val="2"/>
    </font>
    <font>
      <b/>
      <sz val="14"/>
      <name val="Calibri"/>
      <family val="2"/>
      <scheme val="minor"/>
    </font>
  </fonts>
  <fills count="4">
    <fill>
      <patternFill patternType="none"/>
    </fill>
    <fill>
      <patternFill patternType="gray125"/>
    </fill>
    <fill>
      <patternFill patternType="solid">
        <fgColor indexed="44"/>
        <bgColor indexed="64"/>
      </patternFill>
    </fill>
    <fill>
      <patternFill patternType="solid">
        <fgColor theme="4" tint="0.39997558519241921"/>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bottom style="medium">
        <color indexed="64"/>
      </bottom>
      <diagonal/>
    </border>
    <border>
      <left style="medium">
        <color rgb="FF000000"/>
      </left>
      <right style="medium">
        <color indexed="64"/>
      </right>
      <top/>
      <bottom style="medium">
        <color indexed="64"/>
      </bottom>
      <diagonal/>
    </border>
    <border>
      <left style="medium">
        <color indexed="64"/>
      </left>
      <right style="medium">
        <color rgb="FF000000"/>
      </right>
      <top/>
      <bottom style="medium">
        <color indexed="64"/>
      </bottom>
      <diagonal/>
    </border>
    <border>
      <left style="medium">
        <color indexed="64"/>
      </left>
      <right style="medium">
        <color indexed="64"/>
      </right>
      <top/>
      <bottom/>
      <diagonal/>
    </border>
    <border>
      <left style="medium">
        <color rgb="FF000000"/>
      </left>
      <right style="medium">
        <color indexed="64"/>
      </right>
      <top/>
      <bottom/>
      <diagonal/>
    </border>
    <border>
      <left style="medium">
        <color indexed="64"/>
      </left>
      <right style="medium">
        <color rgb="FF000000"/>
      </right>
      <top/>
      <bottom/>
      <diagonal/>
    </border>
    <border>
      <left style="medium">
        <color indexed="64"/>
      </left>
      <right style="medium">
        <color indexed="64"/>
      </right>
      <top style="medium">
        <color indexed="64"/>
      </top>
      <bottom/>
      <diagonal/>
    </border>
    <border>
      <left style="medium">
        <color rgb="FF000000"/>
      </left>
      <right style="medium">
        <color indexed="64"/>
      </right>
      <top style="medium">
        <color indexed="64"/>
      </top>
      <bottom/>
      <diagonal/>
    </border>
    <border>
      <left style="medium">
        <color indexed="64"/>
      </left>
      <right style="medium">
        <color rgb="FF000000"/>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rgb="FF000000"/>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top/>
      <bottom/>
      <diagonal/>
    </border>
    <border>
      <left style="medium">
        <color indexed="64"/>
      </left>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top style="thin">
        <color indexed="64"/>
      </top>
      <bottom style="thin">
        <color indexed="64"/>
      </bottom>
      <diagonal/>
    </border>
    <border>
      <left style="thin">
        <color indexed="64"/>
      </left>
      <right style="medium">
        <color indexed="64"/>
      </right>
      <top/>
      <bottom/>
      <diagonal/>
    </border>
    <border>
      <left style="medium">
        <color indexed="64"/>
      </left>
      <right/>
      <top style="thin">
        <color indexed="64"/>
      </top>
      <bottom style="medium">
        <color indexed="64"/>
      </bottom>
      <diagonal/>
    </border>
    <border>
      <left style="thin">
        <color indexed="64"/>
      </left>
      <right style="medium">
        <color indexed="64"/>
      </right>
      <top/>
      <bottom style="medium">
        <color indexed="64"/>
      </bottom>
      <diagonal/>
    </border>
    <border>
      <left style="medium">
        <color rgb="FF000000"/>
      </left>
      <right/>
      <top style="medium">
        <color indexed="64"/>
      </top>
      <bottom/>
      <diagonal/>
    </border>
    <border>
      <left style="medium">
        <color rgb="FF000000"/>
      </left>
      <right/>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medium">
        <color rgb="FF000000"/>
      </top>
      <bottom/>
      <diagonal/>
    </border>
    <border>
      <left/>
      <right/>
      <top/>
      <bottom style="medium">
        <color rgb="FF000000"/>
      </bottom>
      <diagonal/>
    </border>
  </borders>
  <cellStyleXfs count="15">
    <xf numFmtId="0" fontId="0" fillId="0" borderId="0"/>
    <xf numFmtId="0" fontId="11" fillId="0" borderId="0" applyNumberFormat="0" applyFill="0" applyBorder="0" applyAlignment="0" applyProtection="0">
      <alignment vertical="top"/>
      <protection locked="0"/>
    </xf>
    <xf numFmtId="0" fontId="13" fillId="0" borderId="0"/>
    <xf numFmtId="0" fontId="13" fillId="0" borderId="0"/>
    <xf numFmtId="0" fontId="13" fillId="0" borderId="0"/>
    <xf numFmtId="43" fontId="13" fillId="0" borderId="0" applyFont="0" applyFill="0" applyBorder="0" applyAlignment="0" applyProtection="0"/>
    <xf numFmtId="43" fontId="13" fillId="0" borderId="0" applyFont="0" applyFill="0" applyBorder="0" applyAlignment="0" applyProtection="0"/>
    <xf numFmtId="9" fontId="13" fillId="0" borderId="0" applyFont="0" applyFill="0" applyBorder="0" applyAlignment="0" applyProtection="0"/>
    <xf numFmtId="0" fontId="6" fillId="0" borderId="0"/>
    <xf numFmtId="43" fontId="5" fillId="0" borderId="0" applyFont="0" applyFill="0" applyBorder="0" applyAlignment="0" applyProtection="0"/>
    <xf numFmtId="0" fontId="37" fillId="0" borderId="0"/>
    <xf numFmtId="0" fontId="2" fillId="0" borderId="0"/>
    <xf numFmtId="0" fontId="2" fillId="0" borderId="0"/>
    <xf numFmtId="0" fontId="2" fillId="0" borderId="0"/>
    <xf numFmtId="0" fontId="1" fillId="0" borderId="0"/>
  </cellStyleXfs>
  <cellXfs count="429">
    <xf numFmtId="0" fontId="0" fillId="0" borderId="0" xfId="0"/>
    <xf numFmtId="0" fontId="10" fillId="0" borderId="0" xfId="0" applyFont="1"/>
    <xf numFmtId="0" fontId="9" fillId="0" borderId="0" xfId="0" applyFont="1"/>
    <xf numFmtId="0" fontId="11" fillId="0" borderId="0" xfId="1" applyAlignment="1" applyProtection="1"/>
    <xf numFmtId="2" fontId="10" fillId="0" borderId="0" xfId="0" applyNumberFormat="1" applyFont="1" applyAlignment="1">
      <alignment horizontal="right"/>
    </xf>
    <xf numFmtId="2" fontId="10" fillId="0" borderId="0" xfId="0" applyNumberFormat="1" applyFont="1"/>
    <xf numFmtId="0" fontId="9" fillId="0" borderId="2" xfId="0" applyFont="1" applyBorder="1"/>
    <xf numFmtId="2" fontId="9" fillId="0" borderId="2" xfId="0" applyNumberFormat="1" applyFont="1" applyBorder="1"/>
    <xf numFmtId="2" fontId="9" fillId="0" borderId="2" xfId="0" applyNumberFormat="1" applyFont="1" applyBorder="1" applyAlignment="1">
      <alignment horizontal="right"/>
    </xf>
    <xf numFmtId="2" fontId="9" fillId="0" borderId="0" xfId="0" applyNumberFormat="1" applyFont="1"/>
    <xf numFmtId="2" fontId="9" fillId="0" borderId="0" xfId="0" applyNumberFormat="1" applyFont="1" applyAlignment="1">
      <alignment horizontal="right"/>
    </xf>
    <xf numFmtId="0" fontId="9" fillId="0" borderId="0" xfId="0" applyFont="1" applyAlignment="1">
      <alignment wrapText="1"/>
    </xf>
    <xf numFmtId="0" fontId="12" fillId="0" borderId="0" xfId="0" applyFont="1"/>
    <xf numFmtId="0" fontId="14" fillId="0" borderId="0" xfId="2" applyFont="1"/>
    <xf numFmtId="2" fontId="10" fillId="0" borderId="0" xfId="0" applyNumberFormat="1" applyFont="1" applyFill="1" applyAlignment="1">
      <alignment horizontal="right"/>
    </xf>
    <xf numFmtId="2" fontId="9" fillId="0" borderId="0" xfId="0" applyNumberFormat="1" applyFont="1" applyFill="1" applyAlignment="1">
      <alignment horizontal="right"/>
    </xf>
    <xf numFmtId="0" fontId="14" fillId="0" borderId="0" xfId="0" applyFont="1"/>
    <xf numFmtId="2" fontId="12" fillId="0" borderId="0" xfId="0" applyNumberFormat="1" applyFont="1" applyAlignment="1">
      <alignment horizontal="center"/>
    </xf>
    <xf numFmtId="2" fontId="12" fillId="0" borderId="0" xfId="0" applyNumberFormat="1" applyFont="1" applyAlignment="1">
      <alignment horizontal="right"/>
    </xf>
    <xf numFmtId="2" fontId="14" fillId="0" borderId="0" xfId="0" applyNumberFormat="1" applyFont="1" applyAlignment="1">
      <alignment horizontal="right"/>
    </xf>
    <xf numFmtId="2" fontId="14" fillId="0" borderId="0" xfId="0" applyNumberFormat="1" applyFont="1" applyAlignment="1">
      <alignment horizontal="center"/>
    </xf>
    <xf numFmtId="2" fontId="14" fillId="0" borderId="0" xfId="0" applyNumberFormat="1" applyFont="1" applyFill="1" applyAlignment="1">
      <alignment horizontal="right"/>
    </xf>
    <xf numFmtId="2" fontId="10" fillId="0" borderId="0" xfId="0" applyNumberFormat="1" applyFont="1" applyAlignment="1">
      <alignment horizontal="center"/>
    </xf>
    <xf numFmtId="2" fontId="9" fillId="0" borderId="2" xfId="0" applyNumberFormat="1" applyFont="1" applyFill="1" applyBorder="1" applyAlignment="1">
      <alignment horizontal="right"/>
    </xf>
    <xf numFmtId="0" fontId="10" fillId="0" borderId="0" xfId="0" applyFont="1" applyFill="1"/>
    <xf numFmtId="2" fontId="10" fillId="0" borderId="0" xfId="0" applyNumberFormat="1" applyFont="1" applyFill="1"/>
    <xf numFmtId="0" fontId="15" fillId="0" borderId="0" xfId="0" applyFont="1" applyAlignment="1">
      <alignment vertical="center"/>
    </xf>
    <xf numFmtId="4" fontId="16" fillId="0" borderId="0" xfId="0" applyNumberFormat="1" applyFont="1" applyAlignment="1">
      <alignment horizontal="center"/>
    </xf>
    <xf numFmtId="0" fontId="16" fillId="0" borderId="0" xfId="0" applyFont="1"/>
    <xf numFmtId="0" fontId="17" fillId="0" borderId="1" xfId="0" applyFont="1" applyBorder="1" applyAlignment="1">
      <alignment horizontal="center" vertical="center" wrapText="1"/>
    </xf>
    <xf numFmtId="4" fontId="17" fillId="0" borderId="1" xfId="0" applyNumberFormat="1" applyFont="1" applyBorder="1" applyAlignment="1">
      <alignment horizontal="center" vertical="center" wrapText="1"/>
    </xf>
    <xf numFmtId="4" fontId="10" fillId="0" borderId="1" xfId="0" applyNumberFormat="1" applyFont="1" applyBorder="1" applyAlignment="1">
      <alignment horizontal="center"/>
    </xf>
    <xf numFmtId="0" fontId="0" fillId="0" borderId="1" xfId="0" applyFill="1" applyBorder="1"/>
    <xf numFmtId="2" fontId="0" fillId="0" borderId="1" xfId="0" applyNumberFormat="1" applyFill="1" applyBorder="1"/>
    <xf numFmtId="4" fontId="0" fillId="0" borderId="1" xfId="0" applyNumberFormat="1" applyFill="1" applyBorder="1"/>
    <xf numFmtId="0" fontId="9" fillId="0" borderId="0" xfId="0" applyFont="1" applyAlignment="1">
      <alignment vertical="center"/>
    </xf>
    <xf numFmtId="0" fontId="10" fillId="0" borderId="0" xfId="0" applyFont="1" applyAlignment="1">
      <alignment vertical="center"/>
    </xf>
    <xf numFmtId="0" fontId="0" fillId="0" borderId="1" xfId="0" applyBorder="1"/>
    <xf numFmtId="0" fontId="0" fillId="0" borderId="0" xfId="0" applyFill="1" applyBorder="1"/>
    <xf numFmtId="2" fontId="10" fillId="0" borderId="0" xfId="0" applyNumberFormat="1" applyFont="1" applyFill="1" applyAlignment="1">
      <alignment horizontal="center"/>
    </xf>
    <xf numFmtId="164" fontId="9" fillId="0" borderId="0" xfId="0" applyNumberFormat="1" applyFont="1" applyAlignment="1">
      <alignment horizontal="center"/>
    </xf>
    <xf numFmtId="0" fontId="10" fillId="0" borderId="0" xfId="0" applyFont="1" applyAlignment="1">
      <alignment horizontal="left"/>
    </xf>
    <xf numFmtId="2" fontId="14" fillId="0" borderId="0" xfId="0" applyNumberFormat="1" applyFont="1" applyAlignment="1">
      <alignment horizontal="left"/>
    </xf>
    <xf numFmtId="0" fontId="19" fillId="0" borderId="5" xfId="0" applyFont="1" applyBorder="1" applyAlignment="1">
      <alignment horizontal="justify" vertical="center" wrapText="1"/>
    </xf>
    <xf numFmtId="0" fontId="19" fillId="0" borderId="8" xfId="0" applyFont="1" applyBorder="1" applyAlignment="1">
      <alignment horizontal="justify" vertical="center" wrapText="1"/>
    </xf>
    <xf numFmtId="0" fontId="20" fillId="0" borderId="11" xfId="0" applyFont="1" applyBorder="1" applyAlignment="1">
      <alignment vertical="center" wrapText="1"/>
    </xf>
    <xf numFmtId="0" fontId="19" fillId="0" borderId="18" xfId="0" applyFont="1" applyBorder="1" applyAlignment="1">
      <alignment horizontal="justify" vertical="center" wrapText="1"/>
    </xf>
    <xf numFmtId="0" fontId="19" fillId="0" borderId="19" xfId="0" applyFont="1" applyBorder="1" applyAlignment="1">
      <alignment horizontal="justify" vertical="center" wrapText="1"/>
    </xf>
    <xf numFmtId="0" fontId="21" fillId="0" borderId="1" xfId="0" applyFont="1" applyBorder="1" applyAlignment="1">
      <alignment horizontal="center" vertical="center" wrapText="1"/>
    </xf>
    <xf numFmtId="0" fontId="21" fillId="0" borderId="1" xfId="0" applyFont="1" applyBorder="1" applyAlignment="1">
      <alignment vertical="center" wrapText="1"/>
    </xf>
    <xf numFmtId="0" fontId="13" fillId="0" borderId="1" xfId="0" applyFont="1" applyBorder="1" applyAlignment="1">
      <alignment horizontal="center" vertical="center" wrapText="1"/>
    </xf>
    <xf numFmtId="0" fontId="14" fillId="0" borderId="1" xfId="0" applyFont="1" applyBorder="1"/>
    <xf numFmtId="2" fontId="9" fillId="0" borderId="0" xfId="0" applyNumberFormat="1" applyFont="1" applyAlignment="1">
      <alignment horizontal="center"/>
    </xf>
    <xf numFmtId="0" fontId="9" fillId="0" borderId="0" xfId="0" applyFont="1" applyAlignment="1">
      <alignment horizontal="left"/>
    </xf>
    <xf numFmtId="4" fontId="10" fillId="0" borderId="0" xfId="0" applyNumberFormat="1" applyFont="1" applyAlignment="1">
      <alignment horizontal="center" vertical="center"/>
    </xf>
    <xf numFmtId="2" fontId="10" fillId="0" borderId="0" xfId="0" applyNumberFormat="1" applyFont="1" applyAlignment="1">
      <alignment horizontal="right" vertical="center"/>
    </xf>
    <xf numFmtId="0" fontId="9" fillId="0" borderId="1" xfId="0" applyFont="1" applyBorder="1" applyAlignment="1">
      <alignment horizontal="center" vertical="center" wrapText="1"/>
    </xf>
    <xf numFmtId="4" fontId="9" fillId="0" borderId="1" xfId="0" applyNumberFormat="1" applyFont="1" applyBorder="1" applyAlignment="1">
      <alignment horizontal="center" vertical="center" wrapText="1"/>
    </xf>
    <xf numFmtId="0" fontId="22" fillId="0" borderId="1" xfId="0" applyFont="1" applyBorder="1" applyAlignment="1">
      <alignment horizontal="center" vertical="center" wrapText="1"/>
    </xf>
    <xf numFmtId="2" fontId="9" fillId="0" borderId="1" xfId="0" applyNumberFormat="1" applyFont="1" applyBorder="1" applyAlignment="1">
      <alignment horizontal="center" vertical="center" wrapText="1"/>
    </xf>
    <xf numFmtId="0" fontId="10" fillId="0" borderId="1" xfId="0" applyFont="1" applyBorder="1" applyAlignment="1">
      <alignment vertical="center"/>
    </xf>
    <xf numFmtId="4" fontId="10" fillId="0" borderId="1" xfId="0" applyNumberFormat="1" applyFont="1" applyBorder="1" applyAlignment="1">
      <alignment horizontal="center" vertical="center"/>
    </xf>
    <xf numFmtId="0" fontId="10" fillId="0" borderId="1" xfId="0" applyFont="1" applyBorder="1" applyAlignment="1">
      <alignment horizontal="center" vertical="center"/>
    </xf>
    <xf numFmtId="2" fontId="10" fillId="0" borderId="1" xfId="0" applyNumberFormat="1" applyFont="1" applyBorder="1" applyAlignment="1">
      <alignment horizontal="right" vertical="center"/>
    </xf>
    <xf numFmtId="2" fontId="0" fillId="0" borderId="1" xfId="0" applyNumberFormat="1" applyBorder="1" applyAlignment="1">
      <alignment horizontal="center"/>
    </xf>
    <xf numFmtId="4" fontId="0" fillId="0" borderId="1" xfId="0" applyNumberFormat="1" applyBorder="1" applyAlignment="1">
      <alignment horizontal="center" wrapText="1"/>
    </xf>
    <xf numFmtId="2" fontId="0" fillId="0" borderId="0" xfId="0" applyNumberFormat="1"/>
    <xf numFmtId="0" fontId="8" fillId="0" borderId="0" xfId="0" applyFont="1"/>
    <xf numFmtId="164" fontId="0" fillId="0" borderId="0" xfId="0" applyNumberFormat="1"/>
    <xf numFmtId="0" fontId="24" fillId="0" borderId="1" xfId="0" applyFont="1" applyBorder="1" applyAlignment="1">
      <alignment vertical="center" wrapText="1"/>
    </xf>
    <xf numFmtId="3" fontId="24" fillId="0" borderId="1" xfId="0" applyNumberFormat="1" applyFont="1" applyBorder="1" applyAlignment="1">
      <alignment horizontal="center" vertical="center" wrapText="1"/>
    </xf>
    <xf numFmtId="4" fontId="25" fillId="0" borderId="1" xfId="0" applyNumberFormat="1" applyFont="1" applyBorder="1" applyAlignment="1">
      <alignment horizontal="center"/>
    </xf>
    <xf numFmtId="4" fontId="10" fillId="0" borderId="1" xfId="0" applyNumberFormat="1" applyFont="1" applyBorder="1" applyAlignment="1">
      <alignment horizontal="right" vertical="center"/>
    </xf>
    <xf numFmtId="0" fontId="13" fillId="0" borderId="1" xfId="0" applyFont="1" applyBorder="1"/>
    <xf numFmtId="0" fontId="13" fillId="0" borderId="0" xfId="0" applyFont="1"/>
    <xf numFmtId="2" fontId="0" fillId="0" borderId="0" xfId="0" applyNumberFormat="1" applyAlignment="1">
      <alignment horizontal="center"/>
    </xf>
    <xf numFmtId="4" fontId="0" fillId="0" borderId="0" xfId="0" applyNumberFormat="1" applyAlignment="1">
      <alignment horizontal="center" wrapText="1"/>
    </xf>
    <xf numFmtId="0" fontId="26" fillId="0" borderId="0" xfId="0" applyFont="1" applyAlignment="1">
      <alignment vertical="center"/>
    </xf>
    <xf numFmtId="0" fontId="10" fillId="0" borderId="0" xfId="3" applyFont="1"/>
    <xf numFmtId="2" fontId="10" fillId="0" borderId="0" xfId="3" applyNumberFormat="1" applyFont="1"/>
    <xf numFmtId="2" fontId="10" fillId="0" borderId="0" xfId="3" applyNumberFormat="1" applyFont="1" applyAlignment="1">
      <alignment horizontal="right"/>
    </xf>
    <xf numFmtId="0" fontId="21" fillId="0" borderId="0" xfId="0" applyFont="1"/>
    <xf numFmtId="2" fontId="9" fillId="0" borderId="0" xfId="4" applyNumberFormat="1" applyFont="1" applyAlignment="1">
      <alignment horizontal="center"/>
    </xf>
    <xf numFmtId="4" fontId="0" fillId="0" borderId="0" xfId="0" applyNumberFormat="1" applyAlignment="1">
      <alignment horizontal="center" vertical="center"/>
    </xf>
    <xf numFmtId="4" fontId="10" fillId="0" borderId="0" xfId="3" applyNumberFormat="1" applyFont="1" applyAlignment="1">
      <alignment horizontal="right"/>
    </xf>
    <xf numFmtId="4" fontId="0" fillId="0" borderId="0" xfId="0" applyNumberFormat="1" applyAlignment="1">
      <alignment horizontal="center"/>
    </xf>
    <xf numFmtId="4" fontId="21" fillId="0" borderId="0" xfId="0" applyNumberFormat="1" applyFont="1" applyAlignment="1">
      <alignment horizontal="center"/>
    </xf>
    <xf numFmtId="0" fontId="0" fillId="0" borderId="0" xfId="0" applyAlignment="1">
      <alignment wrapText="1"/>
    </xf>
    <xf numFmtId="0" fontId="14" fillId="0" borderId="0" xfId="4" applyFont="1"/>
    <xf numFmtId="4" fontId="12" fillId="0" borderId="0" xfId="4" applyNumberFormat="1" applyFont="1" applyAlignment="1">
      <alignment horizontal="center"/>
    </xf>
    <xf numFmtId="4" fontId="14" fillId="0" borderId="0" xfId="4" applyNumberFormat="1" applyFont="1" applyAlignment="1">
      <alignment horizontal="center"/>
    </xf>
    <xf numFmtId="4" fontId="0" fillId="0" borderId="0" xfId="0" applyNumberFormat="1" applyAlignment="1">
      <alignment vertical="center"/>
    </xf>
    <xf numFmtId="4" fontId="0" fillId="0" borderId="0" xfId="0" applyNumberFormat="1"/>
    <xf numFmtId="4" fontId="21" fillId="0" borderId="0" xfId="0" applyNumberFormat="1" applyFont="1"/>
    <xf numFmtId="0" fontId="20" fillId="0" borderId="20" xfId="0" applyFont="1" applyBorder="1" applyAlignment="1">
      <alignment vertical="center" wrapText="1"/>
    </xf>
    <xf numFmtId="0" fontId="19" fillId="0" borderId="22" xfId="0" applyFont="1" applyBorder="1" applyAlignment="1">
      <alignment horizontal="justify" vertical="center" wrapText="1"/>
    </xf>
    <xf numFmtId="0" fontId="19" fillId="0" borderId="24" xfId="0" applyFont="1" applyBorder="1" applyAlignment="1">
      <alignment horizontal="justify" vertical="center" wrapText="1"/>
    </xf>
    <xf numFmtId="0" fontId="13" fillId="0" borderId="1" xfId="0" applyFont="1" applyBorder="1" applyAlignment="1">
      <alignment horizontal="left" vertical="center" wrapText="1" indent="2"/>
    </xf>
    <xf numFmtId="4" fontId="25" fillId="0" borderId="0" xfId="0" applyNumberFormat="1" applyFont="1" applyAlignment="1">
      <alignment horizontal="center"/>
    </xf>
    <xf numFmtId="2" fontId="10" fillId="0" borderId="0" xfId="0" applyNumberFormat="1" applyFont="1" applyAlignment="1">
      <alignment horizontal="center" vertical="center" wrapText="1"/>
    </xf>
    <xf numFmtId="2" fontId="10" fillId="0" borderId="0" xfId="0" applyNumberFormat="1" applyFont="1" applyAlignment="1">
      <alignment horizontal="right" vertical="center" wrapText="1"/>
    </xf>
    <xf numFmtId="0" fontId="10" fillId="0" borderId="0" xfId="0" applyFont="1" applyAlignment="1">
      <alignment vertical="center" wrapText="1"/>
    </xf>
    <xf numFmtId="2" fontId="9" fillId="0" borderId="0" xfId="0" applyNumberFormat="1" applyFont="1" applyAlignment="1">
      <alignment horizontal="center" vertical="center" wrapText="1"/>
    </xf>
    <xf numFmtId="2" fontId="9" fillId="0" borderId="0" xfId="0" applyNumberFormat="1" applyFont="1" applyAlignment="1">
      <alignment horizontal="right" vertical="center" wrapText="1"/>
    </xf>
    <xf numFmtId="0" fontId="9" fillId="0" borderId="0" xfId="0" applyFont="1" applyAlignment="1">
      <alignment vertical="center" wrapText="1"/>
    </xf>
    <xf numFmtId="0" fontId="19" fillId="0" borderId="8" xfId="0" applyFont="1" applyBorder="1" applyAlignment="1">
      <alignment vertical="center" wrapText="1"/>
    </xf>
    <xf numFmtId="0" fontId="19" fillId="0" borderId="5" xfId="0" applyFont="1" applyBorder="1" applyAlignment="1">
      <alignment vertical="center" wrapText="1"/>
    </xf>
    <xf numFmtId="0" fontId="12" fillId="0" borderId="0" xfId="0" applyFont="1" applyAlignment="1">
      <alignment vertical="center" wrapText="1"/>
    </xf>
    <xf numFmtId="4" fontId="0" fillId="0" borderId="1" xfId="0" applyNumberFormat="1" applyBorder="1" applyAlignment="1">
      <alignment horizontal="center"/>
    </xf>
    <xf numFmtId="0" fontId="20" fillId="0" borderId="9" xfId="0" applyFont="1" applyBorder="1" applyAlignment="1">
      <alignment vertical="center" wrapText="1"/>
    </xf>
    <xf numFmtId="0" fontId="0" fillId="0" borderId="6" xfId="0" applyBorder="1" applyAlignment="1">
      <alignment wrapText="1"/>
    </xf>
    <xf numFmtId="0" fontId="12" fillId="0" borderId="0" xfId="0" applyFont="1" applyAlignment="1">
      <alignment wrapText="1"/>
    </xf>
    <xf numFmtId="0" fontId="19" fillId="0" borderId="6" xfId="0" applyFont="1" applyBorder="1" applyAlignment="1">
      <alignment horizontal="justify" vertical="center" wrapText="1"/>
    </xf>
    <xf numFmtId="0" fontId="19" fillId="0" borderId="3" xfId="0" applyFont="1" applyBorder="1" applyAlignment="1">
      <alignment horizontal="justify" vertical="center" wrapText="1"/>
    </xf>
    <xf numFmtId="2" fontId="10" fillId="0" borderId="1" xfId="0" applyNumberFormat="1" applyFont="1" applyBorder="1"/>
    <xf numFmtId="0" fontId="10" fillId="0" borderId="1" xfId="0" applyFont="1" applyBorder="1"/>
    <xf numFmtId="0" fontId="19" fillId="0" borderId="29" xfId="0" applyFont="1" applyBorder="1" applyAlignment="1">
      <alignment horizontal="justify" vertical="center" wrapText="1"/>
    </xf>
    <xf numFmtId="0" fontId="28" fillId="0" borderId="0" xfId="0" applyFont="1" applyAlignment="1">
      <alignment vertical="center"/>
    </xf>
    <xf numFmtId="165" fontId="28" fillId="0" borderId="0" xfId="0" applyNumberFormat="1" applyFont="1" applyAlignment="1">
      <alignment horizontal="center" vertical="center"/>
    </xf>
    <xf numFmtId="0" fontId="25" fillId="0" borderId="1" xfId="0" applyFont="1" applyBorder="1"/>
    <xf numFmtId="4" fontId="25" fillId="0" borderId="1" xfId="0" applyNumberFormat="1" applyFont="1" applyBorder="1"/>
    <xf numFmtId="0" fontId="27" fillId="0" borderId="0" xfId="0" applyFont="1"/>
    <xf numFmtId="0" fontId="14" fillId="0" borderId="0" xfId="0" applyFont="1" applyAlignment="1">
      <alignment vertical="center"/>
    </xf>
    <xf numFmtId="43" fontId="28" fillId="0" borderId="1" xfId="5" applyFont="1" applyFill="1" applyBorder="1" applyAlignment="1">
      <alignment horizontal="center" vertical="center" wrapText="1"/>
    </xf>
    <xf numFmtId="0" fontId="12" fillId="0" borderId="0" xfId="0" quotePrefix="1" applyFont="1" applyAlignment="1">
      <alignment vertical="center"/>
    </xf>
    <xf numFmtId="0" fontId="12" fillId="0" borderId="0" xfId="0" applyFont="1" applyAlignment="1">
      <alignment vertical="center"/>
    </xf>
    <xf numFmtId="2" fontId="12" fillId="0" borderId="0" xfId="0" applyNumberFormat="1" applyFont="1" applyAlignment="1">
      <alignment horizontal="right" vertical="center"/>
    </xf>
    <xf numFmtId="43" fontId="28" fillId="0" borderId="0" xfId="5" applyFont="1" applyFill="1" applyAlignment="1">
      <alignment vertical="center"/>
    </xf>
    <xf numFmtId="0" fontId="28" fillId="0" borderId="1" xfId="4" applyFont="1" applyBorder="1" applyAlignment="1">
      <alignment horizontal="center" vertical="center" wrapText="1"/>
    </xf>
    <xf numFmtId="4" fontId="28" fillId="0" borderId="1" xfId="5" applyNumberFormat="1" applyFont="1" applyFill="1" applyBorder="1" applyAlignment="1">
      <alignment horizontal="center" vertical="center" wrapText="1"/>
    </xf>
    <xf numFmtId="4" fontId="28" fillId="0" borderId="1" xfId="4" applyNumberFormat="1" applyFont="1" applyBorder="1" applyAlignment="1">
      <alignment horizontal="center" vertical="center" wrapText="1"/>
    </xf>
    <xf numFmtId="0" fontId="0" fillId="0" borderId="0" xfId="0" applyFont="1" applyFill="1" applyBorder="1"/>
    <xf numFmtId="0" fontId="9" fillId="0" borderId="0" xfId="2" applyFont="1"/>
    <xf numFmtId="0" fontId="21" fillId="0" borderId="1" xfId="0" applyFont="1" applyBorder="1" applyAlignment="1">
      <alignment horizontal="center" vertical="center" wrapText="1"/>
    </xf>
    <xf numFmtId="0" fontId="22" fillId="0" borderId="0" xfId="0" applyFont="1" applyAlignment="1">
      <alignment vertical="center"/>
    </xf>
    <xf numFmtId="0" fontId="13" fillId="0" borderId="1" xfId="0" applyFont="1" applyBorder="1" applyAlignment="1">
      <alignment horizontal="left" vertical="center" wrapText="1"/>
    </xf>
    <xf numFmtId="4" fontId="13" fillId="0" borderId="1" xfId="0" applyNumberFormat="1" applyFont="1" applyBorder="1" applyAlignment="1">
      <alignment horizontal="right" vertical="center" wrapText="1"/>
    </xf>
    <xf numFmtId="0" fontId="21" fillId="0" borderId="1" xfId="0" applyFont="1" applyBorder="1" applyAlignment="1">
      <alignment horizontal="left" vertical="center" wrapText="1"/>
    </xf>
    <xf numFmtId="4" fontId="21" fillId="0" borderId="1" xfId="0" applyNumberFormat="1" applyFont="1" applyBorder="1" applyAlignment="1">
      <alignment horizontal="right" vertical="center" wrapText="1"/>
    </xf>
    <xf numFmtId="0" fontId="22" fillId="0" borderId="0" xfId="0" applyFont="1" applyFill="1" applyAlignment="1">
      <alignment vertical="center"/>
    </xf>
    <xf numFmtId="0" fontId="10" fillId="0" borderId="0" xfId="0" applyFont="1" applyFill="1" applyAlignment="1">
      <alignment vertical="center"/>
    </xf>
    <xf numFmtId="0" fontId="21" fillId="0" borderId="1" xfId="0" applyFont="1" applyFill="1" applyBorder="1" applyAlignment="1">
      <alignment horizontal="center" vertical="center" wrapText="1"/>
    </xf>
    <xf numFmtId="0" fontId="13" fillId="0" borderId="1" xfId="0" applyFont="1" applyFill="1" applyBorder="1" applyAlignment="1">
      <alignment horizontal="left" vertical="center" wrapText="1"/>
    </xf>
    <xf numFmtId="4" fontId="13" fillId="0" borderId="1" xfId="0" applyNumberFormat="1" applyFont="1" applyFill="1" applyBorder="1" applyAlignment="1">
      <alignment horizontal="right" vertical="center" wrapText="1"/>
    </xf>
    <xf numFmtId="0" fontId="21" fillId="0" borderId="1" xfId="0" applyFont="1" applyFill="1" applyBorder="1" applyAlignment="1">
      <alignment horizontal="left" vertical="center" wrapText="1"/>
    </xf>
    <xf numFmtId="4" fontId="21" fillId="0" borderId="1" xfId="0" applyNumberFormat="1" applyFont="1" applyFill="1" applyBorder="1" applyAlignment="1">
      <alignment horizontal="right" vertical="center" wrapText="1"/>
    </xf>
    <xf numFmtId="0" fontId="29" fillId="0" borderId="1" xfId="0" applyFont="1" applyBorder="1" applyAlignment="1">
      <alignment horizontal="center" vertical="center" wrapText="1"/>
    </xf>
    <xf numFmtId="43" fontId="30" fillId="0" borderId="1" xfId="5" applyFont="1" applyFill="1" applyBorder="1" applyAlignment="1">
      <alignment horizontal="center" vertical="center" wrapText="1"/>
    </xf>
    <xf numFmtId="43" fontId="35" fillId="0" borderId="1" xfId="6" applyFont="1" applyFill="1" applyBorder="1" applyAlignment="1">
      <alignment vertical="top" wrapText="1"/>
    </xf>
    <xf numFmtId="39" fontId="6" fillId="0" borderId="1" xfId="0" applyNumberFormat="1" applyFont="1" applyBorder="1" applyAlignment="1">
      <alignment horizontal="center" vertical="top" wrapText="1"/>
    </xf>
    <xf numFmtId="17" fontId="6" fillId="0" borderId="1" xfId="0" applyNumberFormat="1" applyFont="1" applyBorder="1"/>
    <xf numFmtId="0" fontId="6" fillId="0" borderId="1" xfId="0" applyFont="1" applyBorder="1" applyAlignment="1">
      <alignment horizontal="center"/>
    </xf>
    <xf numFmtId="0" fontId="32" fillId="0" borderId="1" xfId="0" applyFont="1" applyFill="1" applyBorder="1"/>
    <xf numFmtId="4" fontId="32" fillId="0" borderId="1" xfId="0" applyNumberFormat="1" applyFont="1" applyFill="1" applyBorder="1" applyAlignment="1">
      <alignment horizontal="right"/>
    </xf>
    <xf numFmtId="43" fontId="34" fillId="0" borderId="0" xfId="5" applyFont="1" applyFill="1"/>
    <xf numFmtId="0" fontId="13" fillId="0" borderId="0" xfId="4"/>
    <xf numFmtId="43" fontId="16" fillId="0" borderId="1" xfId="5" applyFont="1" applyFill="1" applyBorder="1" applyAlignment="1">
      <alignment horizontal="center" vertical="top" wrapText="1"/>
    </xf>
    <xf numFmtId="43" fontId="28" fillId="0" borderId="0" xfId="5" applyFont="1" applyFill="1" applyAlignment="1">
      <alignment horizontal="center"/>
    </xf>
    <xf numFmtId="37" fontId="6" fillId="0" borderId="0" xfId="5" applyNumberFormat="1" applyFont="1" applyFill="1" applyBorder="1"/>
    <xf numFmtId="0" fontId="28" fillId="0" borderId="1" xfId="4" applyFont="1" applyBorder="1" applyAlignment="1">
      <alignment horizontal="justify" vertical="top" wrapText="1"/>
    </xf>
    <xf numFmtId="43" fontId="28" fillId="0" borderId="1" xfId="5" applyFont="1" applyFill="1" applyBorder="1" applyAlignment="1">
      <alignment horizontal="center" vertical="center"/>
    </xf>
    <xf numFmtId="43" fontId="28" fillId="0" borderId="1" xfId="5" applyFont="1" applyFill="1" applyBorder="1" applyAlignment="1">
      <alignment horizontal="center"/>
    </xf>
    <xf numFmtId="0" fontId="28" fillId="0" borderId="1" xfId="4" applyFont="1" applyBorder="1"/>
    <xf numFmtId="0" fontId="31" fillId="0" borderId="1" xfId="4" applyFont="1" applyBorder="1" applyAlignment="1">
      <alignment horizontal="justify" vertical="top" wrapText="1"/>
    </xf>
    <xf numFmtId="4" fontId="31" fillId="0" borderId="1" xfId="5" applyNumberFormat="1" applyFont="1" applyFill="1" applyBorder="1" applyAlignment="1">
      <alignment horizontal="center" vertical="center"/>
    </xf>
    <xf numFmtId="3" fontId="25" fillId="0" borderId="1" xfId="0" applyNumberFormat="1" applyFont="1" applyBorder="1" applyAlignment="1">
      <alignment horizontal="center"/>
    </xf>
    <xf numFmtId="2" fontId="32" fillId="0" borderId="1" xfId="0" applyNumberFormat="1" applyFont="1" applyFill="1" applyBorder="1" applyAlignment="1">
      <alignment horizontal="center"/>
    </xf>
    <xf numFmtId="0" fontId="33" fillId="0" borderId="1" xfId="0" applyFont="1" applyFill="1" applyBorder="1"/>
    <xf numFmtId="165" fontId="28" fillId="0" borderId="0" xfId="4" applyNumberFormat="1" applyFont="1" applyAlignment="1">
      <alignment horizontal="center" vertical="center"/>
    </xf>
    <xf numFmtId="0" fontId="34" fillId="0" borderId="1" xfId="4" applyFont="1" applyBorder="1" applyAlignment="1">
      <alignment horizontal="left" vertical="center" wrapText="1"/>
    </xf>
    <xf numFmtId="4" fontId="34" fillId="0" borderId="1" xfId="5" applyNumberFormat="1" applyFont="1" applyFill="1" applyBorder="1" applyAlignment="1">
      <alignment horizontal="center" vertical="center" wrapText="1"/>
    </xf>
    <xf numFmtId="4" fontId="34" fillId="0" borderId="1" xfId="4" applyNumberFormat="1" applyFont="1" applyBorder="1" applyAlignment="1">
      <alignment horizontal="center" vertical="center" wrapText="1"/>
    </xf>
    <xf numFmtId="10" fontId="14" fillId="0" borderId="0" xfId="7" applyNumberFormat="1" applyFont="1" applyFill="1" applyBorder="1" applyAlignment="1">
      <alignment horizontal="center" vertical="center"/>
    </xf>
    <xf numFmtId="43" fontId="28" fillId="0" borderId="1" xfId="5" applyFont="1" applyFill="1" applyBorder="1" applyAlignment="1">
      <alignment horizontal="left"/>
    </xf>
    <xf numFmtId="43" fontId="30" fillId="0" borderId="1" xfId="5" applyFont="1" applyFill="1" applyBorder="1" applyAlignment="1">
      <alignment horizontal="center" vertical="center"/>
    </xf>
    <xf numFmtId="43" fontId="30" fillId="0" borderId="1" xfId="5" applyFont="1" applyFill="1" applyBorder="1" applyAlignment="1">
      <alignment horizontal="center"/>
    </xf>
    <xf numFmtId="4" fontId="35" fillId="0" borderId="1" xfId="5" applyNumberFormat="1" applyFont="1" applyFill="1" applyBorder="1" applyAlignment="1">
      <alignment horizontal="right"/>
    </xf>
    <xf numFmtId="4" fontId="29" fillId="0" borderId="1" xfId="0" applyNumberFormat="1" applyFont="1" applyBorder="1" applyAlignment="1">
      <alignment horizontal="right"/>
    </xf>
    <xf numFmtId="2" fontId="12" fillId="0" borderId="0" xfId="2" applyNumberFormat="1" applyFont="1" applyAlignment="1">
      <alignment horizontal="center"/>
    </xf>
    <xf numFmtId="0" fontId="31" fillId="0" borderId="1" xfId="4" applyFont="1" applyFill="1" applyBorder="1" applyAlignment="1">
      <alignment horizontal="justify" vertical="top" wrapText="1"/>
    </xf>
    <xf numFmtId="0" fontId="30" fillId="0" borderId="1" xfId="0" applyFont="1" applyFill="1" applyBorder="1"/>
    <xf numFmtId="43" fontId="5" fillId="0" borderId="1" xfId="6" applyFont="1" applyFill="1" applyBorder="1"/>
    <xf numFmtId="17" fontId="4" fillId="0" borderId="1" xfId="0" applyNumberFormat="1" applyFont="1" applyFill="1" applyBorder="1"/>
    <xf numFmtId="0" fontId="4" fillId="0" borderId="1" xfId="0" applyFont="1" applyFill="1" applyBorder="1" applyAlignment="1">
      <alignment horizontal="center"/>
    </xf>
    <xf numFmtId="43" fontId="5" fillId="0" borderId="1" xfId="0" applyNumberFormat="1" applyFont="1" applyFill="1" applyBorder="1"/>
    <xf numFmtId="0" fontId="31" fillId="0" borderId="0" xfId="0" applyFont="1" applyFill="1" applyAlignment="1">
      <alignment vertical="center"/>
    </xf>
    <xf numFmtId="4" fontId="32" fillId="0" borderId="0" xfId="7" applyNumberFormat="1" applyFont="1" applyFill="1" applyAlignment="1">
      <alignment horizontal="right"/>
    </xf>
    <xf numFmtId="4" fontId="32" fillId="0" borderId="0" xfId="2" applyNumberFormat="1" applyFont="1" applyFill="1"/>
    <xf numFmtId="0" fontId="32" fillId="0" borderId="0" xfId="2" applyFont="1" applyFill="1"/>
    <xf numFmtId="2" fontId="32" fillId="0" borderId="0" xfId="2" applyNumberFormat="1" applyFont="1" applyFill="1" applyAlignment="1">
      <alignment horizontal="right"/>
    </xf>
    <xf numFmtId="0" fontId="21" fillId="0" borderId="1" xfId="0" applyFont="1" applyBorder="1" applyAlignment="1">
      <alignment horizontal="center" vertical="center" wrapText="1"/>
    </xf>
    <xf numFmtId="0" fontId="3" fillId="0" borderId="1" xfId="0" applyFont="1" applyFill="1" applyBorder="1" applyAlignment="1">
      <alignment horizontal="center"/>
    </xf>
    <xf numFmtId="40" fontId="3" fillId="0" borderId="1" xfId="0" applyNumberFormat="1" applyFont="1" applyFill="1" applyBorder="1" applyAlignment="1">
      <alignment horizontal="center" vertical="top" wrapText="1"/>
    </xf>
    <xf numFmtId="43" fontId="35" fillId="0" borderId="1" xfId="6" applyFont="1" applyFill="1" applyBorder="1" applyAlignment="1">
      <alignment horizontal="center" vertical="top" wrapText="1"/>
    </xf>
    <xf numFmtId="43" fontId="36" fillId="0" borderId="1" xfId="6" applyFont="1" applyFill="1" applyBorder="1"/>
    <xf numFmtId="0" fontId="3" fillId="0" borderId="1" xfId="0" applyFont="1" applyFill="1" applyBorder="1"/>
    <xf numFmtId="17" fontId="3" fillId="0" borderId="1" xfId="0" applyNumberFormat="1" applyFont="1" applyBorder="1" applyAlignment="1">
      <alignment horizontal="center"/>
    </xf>
    <xf numFmtId="0" fontId="34" fillId="0" borderId="1" xfId="4" applyFont="1" applyBorder="1" applyAlignment="1">
      <alignment horizontal="center" vertical="center" wrapText="1"/>
    </xf>
    <xf numFmtId="0" fontId="3" fillId="0" borderId="1" xfId="0" applyFont="1" applyFill="1" applyBorder="1" applyAlignment="1">
      <alignment horizontal="left"/>
    </xf>
    <xf numFmtId="0" fontId="25" fillId="0" borderId="1" xfId="0" applyFont="1" applyFill="1" applyBorder="1"/>
    <xf numFmtId="0" fontId="0" fillId="0" borderId="0" xfId="0" applyFont="1" applyFill="1"/>
    <xf numFmtId="0" fontId="21" fillId="0" borderId="1" xfId="0" applyFont="1" applyBorder="1" applyAlignment="1">
      <alignment horizontal="center" vertical="center" wrapText="1"/>
    </xf>
    <xf numFmtId="0" fontId="10" fillId="0" borderId="1" xfId="0" applyFont="1" applyBorder="1" applyAlignment="1">
      <alignment horizontal="center"/>
    </xf>
    <xf numFmtId="0" fontId="9" fillId="0" borderId="2" xfId="0" applyFont="1" applyFill="1" applyBorder="1"/>
    <xf numFmtId="2" fontId="9" fillId="0" borderId="2" xfId="0" applyNumberFormat="1" applyFont="1" applyFill="1" applyBorder="1"/>
    <xf numFmtId="0" fontId="9" fillId="0" borderId="0" xfId="0" applyFont="1" applyFill="1"/>
    <xf numFmtId="2" fontId="9" fillId="0" borderId="0" xfId="0" applyNumberFormat="1" applyFont="1" applyFill="1"/>
    <xf numFmtId="0" fontId="9" fillId="0" borderId="0" xfId="0" applyFont="1" applyFill="1" applyAlignment="1">
      <alignment vertical="center"/>
    </xf>
    <xf numFmtId="4" fontId="9" fillId="0" borderId="0" xfId="0" applyNumberFormat="1" applyFont="1" applyFill="1"/>
    <xf numFmtId="0" fontId="9" fillId="0" borderId="0" xfId="0" applyFont="1" applyFill="1" applyAlignment="1">
      <alignment wrapText="1"/>
    </xf>
    <xf numFmtId="0" fontId="28" fillId="0" borderId="0" xfId="0" applyFont="1" applyFill="1" applyAlignment="1">
      <alignment vertical="center"/>
    </xf>
    <xf numFmtId="165" fontId="28" fillId="0" borderId="0" xfId="0" applyNumberFormat="1" applyFont="1" applyFill="1" applyAlignment="1">
      <alignment horizontal="center" vertical="center"/>
    </xf>
    <xf numFmtId="0" fontId="12" fillId="0" borderId="0" xfId="0" applyFont="1" applyFill="1"/>
    <xf numFmtId="2" fontId="12" fillId="0" borderId="0" xfId="0" applyNumberFormat="1" applyFont="1" applyFill="1" applyAlignment="1">
      <alignment horizontal="right"/>
    </xf>
    <xf numFmtId="0" fontId="29" fillId="0" borderId="1" xfId="0" applyFont="1" applyFill="1" applyBorder="1" applyAlignment="1">
      <alignment horizontal="center" vertical="center" wrapText="1"/>
    </xf>
    <xf numFmtId="39" fontId="25" fillId="0" borderId="1" xfId="0" applyNumberFormat="1" applyFont="1" applyFill="1" applyBorder="1" applyAlignment="1">
      <alignment horizontal="center"/>
    </xf>
    <xf numFmtId="4" fontId="25" fillId="0" borderId="1" xfId="0" applyNumberFormat="1" applyFont="1" applyFill="1" applyBorder="1"/>
    <xf numFmtId="0" fontId="21" fillId="0" borderId="0" xfId="0" applyFont="1" applyFill="1" applyAlignment="1">
      <alignment vertical="center"/>
    </xf>
    <xf numFmtId="10" fontId="14" fillId="0" borderId="0" xfId="0" applyNumberFormat="1" applyFont="1" applyFill="1" applyAlignment="1">
      <alignment horizontal="center"/>
    </xf>
    <xf numFmtId="2" fontId="12" fillId="0" borderId="0" xfId="0" applyNumberFormat="1" applyFont="1" applyFill="1" applyAlignment="1">
      <alignment horizontal="center"/>
    </xf>
    <xf numFmtId="0" fontId="27" fillId="0" borderId="0" xfId="0" applyFont="1" applyFill="1"/>
    <xf numFmtId="0" fontId="14" fillId="0" borderId="0" xfId="2" applyFont="1" applyFill="1"/>
    <xf numFmtId="2" fontId="14" fillId="0" borderId="0" xfId="2" applyNumberFormat="1" applyFont="1" applyFill="1" applyAlignment="1">
      <alignment horizontal="right"/>
    </xf>
    <xf numFmtId="0" fontId="7" fillId="0" borderId="0" xfId="0" applyFont="1" applyFill="1"/>
    <xf numFmtId="10" fontId="12" fillId="0" borderId="0" xfId="0" applyNumberFormat="1" applyFont="1" applyFill="1" applyAlignment="1">
      <alignment horizontal="center"/>
    </xf>
    <xf numFmtId="0" fontId="12" fillId="0" borderId="0" xfId="2" applyFont="1" applyFill="1"/>
    <xf numFmtId="2" fontId="12" fillId="0" borderId="0" xfId="2" applyNumberFormat="1" applyFont="1" applyFill="1" applyAlignment="1">
      <alignment horizontal="right"/>
    </xf>
    <xf numFmtId="17" fontId="5" fillId="0" borderId="1" xfId="0" applyNumberFormat="1" applyFont="1" applyFill="1" applyBorder="1"/>
    <xf numFmtId="0" fontId="5" fillId="0" borderId="1" xfId="0" applyFont="1" applyFill="1" applyBorder="1" applyAlignment="1">
      <alignment horizontal="center"/>
    </xf>
    <xf numFmtId="0" fontId="25" fillId="0" borderId="0" xfId="0" applyFont="1" applyFill="1" applyBorder="1"/>
    <xf numFmtId="0" fontId="25" fillId="0" borderId="0" xfId="0" applyFont="1" applyFill="1" applyBorder="1" applyAlignment="1">
      <alignment horizontal="center"/>
    </xf>
    <xf numFmtId="4" fontId="31" fillId="0" borderId="1" xfId="5" applyNumberFormat="1" applyFont="1" applyFill="1" applyBorder="1" applyAlignment="1">
      <alignment horizontal="center"/>
    </xf>
    <xf numFmtId="4" fontId="32" fillId="0" borderId="1" xfId="0" applyNumberFormat="1" applyFont="1" applyFill="1" applyBorder="1"/>
    <xf numFmtId="0" fontId="33" fillId="0" borderId="0" xfId="0" applyFont="1" applyFill="1"/>
    <xf numFmtId="4" fontId="32" fillId="0" borderId="0" xfId="0" applyNumberFormat="1" applyFont="1" applyFill="1"/>
    <xf numFmtId="0" fontId="14" fillId="0" borderId="0" xfId="0" applyFont="1" applyFill="1" applyAlignment="1">
      <alignment vertical="center"/>
    </xf>
    <xf numFmtId="2" fontId="14" fillId="0" borderId="0" xfId="0" applyNumberFormat="1" applyFont="1" applyFill="1" applyAlignment="1">
      <alignment horizontal="right" vertical="center"/>
    </xf>
    <xf numFmtId="40" fontId="25" fillId="0" borderId="1" xfId="0" applyNumberFormat="1" applyFont="1" applyFill="1" applyBorder="1" applyAlignment="1">
      <alignment horizontal="center"/>
    </xf>
    <xf numFmtId="39" fontId="24" fillId="0" borderId="1" xfId="0" applyNumberFormat="1" applyFont="1" applyFill="1" applyBorder="1" applyAlignment="1">
      <alignment horizontal="center" vertical="center" wrapText="1" readingOrder="1"/>
    </xf>
    <xf numFmtId="39" fontId="25" fillId="0" borderId="1" xfId="0" applyNumberFormat="1" applyFont="1" applyFill="1" applyBorder="1" applyAlignment="1">
      <alignment horizontal="center" vertical="center" wrapText="1"/>
    </xf>
    <xf numFmtId="0" fontId="12" fillId="0" borderId="0" xfId="0" quotePrefix="1" applyFont="1" applyFill="1" applyAlignment="1">
      <alignment vertical="center"/>
    </xf>
    <xf numFmtId="0" fontId="12" fillId="0" borderId="0" xfId="0" applyFont="1" applyFill="1" applyAlignment="1">
      <alignment vertical="center"/>
    </xf>
    <xf numFmtId="2" fontId="12" fillId="0" borderId="0" xfId="0" applyNumberFormat="1" applyFont="1" applyFill="1" applyAlignment="1">
      <alignment horizontal="right" vertical="center"/>
    </xf>
    <xf numFmtId="0" fontId="14" fillId="0" borderId="0" xfId="0" applyFont="1" applyFill="1" applyAlignment="1">
      <alignment vertical="center" wrapText="1"/>
    </xf>
    <xf numFmtId="10" fontId="14" fillId="0" borderId="0" xfId="0" applyNumberFormat="1" applyFont="1" applyFill="1" applyAlignment="1">
      <alignment horizontal="center" vertical="center"/>
    </xf>
    <xf numFmtId="0" fontId="21" fillId="0" borderId="0" xfId="4" applyFont="1" applyFill="1" applyAlignment="1">
      <alignment vertical="center"/>
    </xf>
    <xf numFmtId="0" fontId="28" fillId="0" borderId="1" xfId="4" applyFont="1" applyFill="1" applyBorder="1" applyAlignment="1">
      <alignment horizontal="center" vertical="center" wrapText="1"/>
    </xf>
    <xf numFmtId="4" fontId="28" fillId="0" borderId="1" xfId="4" applyNumberFormat="1" applyFont="1" applyFill="1" applyBorder="1" applyAlignment="1">
      <alignment horizontal="center" vertical="center" wrapText="1"/>
    </xf>
    <xf numFmtId="0" fontId="14" fillId="0" borderId="0" xfId="0" applyFont="1" applyFill="1" applyAlignment="1">
      <alignment horizontal="left" vertical="center" wrapText="1"/>
    </xf>
    <xf numFmtId="0" fontId="31" fillId="0" borderId="1" xfId="4" applyFont="1" applyFill="1" applyBorder="1" applyAlignment="1">
      <alignment horizontal="justify" vertical="center" wrapText="1"/>
    </xf>
    <xf numFmtId="0" fontId="30" fillId="0" borderId="1" xfId="4" applyFont="1" applyFill="1" applyBorder="1" applyAlignment="1">
      <alignment horizontal="justify" vertical="center" wrapText="1"/>
    </xf>
    <xf numFmtId="0" fontId="14" fillId="0" borderId="0" xfId="0" applyFont="1" applyFill="1"/>
    <xf numFmtId="2" fontId="14" fillId="0" borderId="0" xfId="0" applyNumberFormat="1" applyFont="1" applyFill="1" applyAlignment="1">
      <alignment horizontal="center"/>
    </xf>
    <xf numFmtId="2" fontId="14" fillId="0" borderId="0" xfId="0" applyNumberFormat="1" applyFont="1" applyFill="1"/>
    <xf numFmtId="164" fontId="9" fillId="0" borderId="0" xfId="0" applyNumberFormat="1" applyFont="1" applyFill="1" applyAlignment="1">
      <alignment horizontal="center"/>
    </xf>
    <xf numFmtId="0" fontId="6" fillId="0" borderId="1" xfId="0" applyFont="1" applyFill="1" applyBorder="1"/>
    <xf numFmtId="39" fontId="6" fillId="0" borderId="1" xfId="0" applyNumberFormat="1" applyFont="1" applyFill="1" applyBorder="1" applyAlignment="1">
      <alignment horizontal="center" vertical="top" wrapText="1"/>
    </xf>
    <xf numFmtId="0" fontId="27" fillId="0" borderId="1" xfId="0" applyFont="1" applyFill="1" applyBorder="1"/>
    <xf numFmtId="10" fontId="27" fillId="0" borderId="1" xfId="0" applyNumberFormat="1" applyFont="1" applyFill="1" applyBorder="1" applyAlignment="1">
      <alignment horizontal="center"/>
    </xf>
    <xf numFmtId="10" fontId="27" fillId="0" borderId="0" xfId="0" applyNumberFormat="1" applyFont="1" applyFill="1" applyAlignment="1">
      <alignment horizontal="center"/>
    </xf>
    <xf numFmtId="17" fontId="6" fillId="0" borderId="1" xfId="0" applyNumberFormat="1" applyFont="1" applyFill="1" applyBorder="1"/>
    <xf numFmtId="0" fontId="6" fillId="0" borderId="1" xfId="0" applyFont="1" applyFill="1" applyBorder="1" applyAlignment="1">
      <alignment horizontal="center"/>
    </xf>
    <xf numFmtId="4" fontId="29" fillId="0" borderId="1" xfId="0" applyNumberFormat="1" applyFont="1" applyFill="1" applyBorder="1"/>
    <xf numFmtId="0" fontId="13" fillId="0" borderId="0" xfId="4" applyFill="1"/>
    <xf numFmtId="0" fontId="16" fillId="0" borderId="1" xfId="0" applyFont="1" applyFill="1" applyBorder="1" applyAlignment="1">
      <alignment horizontal="center" vertical="center"/>
    </xf>
    <xf numFmtId="0" fontId="16" fillId="0" borderId="1" xfId="0" applyFont="1" applyFill="1" applyBorder="1" applyAlignment="1">
      <alignment horizontal="center" vertical="top" wrapText="1"/>
    </xf>
    <xf numFmtId="0" fontId="12" fillId="0" borderId="0" xfId="0" applyFont="1" applyFill="1" applyAlignment="1">
      <alignment horizontal="center"/>
    </xf>
    <xf numFmtId="0" fontId="12" fillId="0" borderId="1" xfId="0" applyFont="1" applyFill="1" applyBorder="1"/>
    <xf numFmtId="0" fontId="28" fillId="0" borderId="0" xfId="4" applyFont="1" applyFill="1" applyAlignment="1">
      <alignment horizontal="justify" vertical="top" wrapText="1"/>
    </xf>
    <xf numFmtId="0" fontId="34" fillId="0" borderId="1" xfId="8" applyFont="1" applyFill="1" applyBorder="1"/>
    <xf numFmtId="17" fontId="13" fillId="0" borderId="0" xfId="4" applyNumberFormat="1" applyFill="1"/>
    <xf numFmtId="0" fontId="28" fillId="0" borderId="1" xfId="4" applyFont="1" applyFill="1" applyBorder="1" applyAlignment="1">
      <alignment horizontal="justify" vertical="top" wrapText="1"/>
    </xf>
    <xf numFmtId="0" fontId="28" fillId="0" borderId="1" xfId="4" applyFont="1" applyFill="1" applyBorder="1"/>
    <xf numFmtId="3" fontId="25" fillId="0" borderId="1" xfId="0" applyNumberFormat="1" applyFont="1" applyFill="1" applyBorder="1" applyAlignment="1">
      <alignment horizontal="center"/>
    </xf>
    <xf numFmtId="3" fontId="10" fillId="0" borderId="0" xfId="0" applyNumberFormat="1" applyFont="1" applyFill="1" applyAlignment="1">
      <alignment horizontal="center"/>
    </xf>
    <xf numFmtId="165" fontId="28" fillId="0" borderId="0" xfId="4" applyNumberFormat="1" applyFont="1" applyFill="1" applyAlignment="1">
      <alignment horizontal="center" vertical="center"/>
    </xf>
    <xf numFmtId="0" fontId="34" fillId="0" borderId="1" xfId="4" applyFont="1" applyFill="1" applyBorder="1" applyAlignment="1">
      <alignment horizontal="left" vertical="center" wrapText="1"/>
    </xf>
    <xf numFmtId="4" fontId="34" fillId="0" borderId="1" xfId="4" applyNumberFormat="1" applyFont="1" applyFill="1" applyBorder="1" applyAlignment="1">
      <alignment horizontal="center" vertical="center" wrapText="1"/>
    </xf>
    <xf numFmtId="4" fontId="25" fillId="0" borderId="1" xfId="0" applyNumberFormat="1" applyFont="1" applyFill="1" applyBorder="1" applyAlignment="1">
      <alignment horizontal="right"/>
    </xf>
    <xf numFmtId="4" fontId="29" fillId="0" borderId="1" xfId="0" applyNumberFormat="1" applyFont="1" applyFill="1" applyBorder="1" applyAlignment="1">
      <alignment horizontal="right"/>
    </xf>
    <xf numFmtId="0" fontId="9" fillId="0" borderId="0" xfId="2" applyFont="1" applyFill="1"/>
    <xf numFmtId="0" fontId="5" fillId="0" borderId="1" xfId="0" applyFont="1" applyFill="1" applyBorder="1"/>
    <xf numFmtId="39" fontId="5" fillId="0" borderId="1" xfId="0" applyNumberFormat="1" applyFont="1" applyFill="1" applyBorder="1" applyAlignment="1">
      <alignment horizontal="center" vertical="top" wrapText="1"/>
    </xf>
    <xf numFmtId="2" fontId="12" fillId="0" borderId="0" xfId="2" applyNumberFormat="1" applyFont="1" applyFill="1" applyAlignment="1">
      <alignment horizontal="center"/>
    </xf>
    <xf numFmtId="2" fontId="9" fillId="0" borderId="2" xfId="0" applyNumberFormat="1" applyFont="1" applyBorder="1" applyAlignment="1">
      <alignment horizontal="center"/>
    </xf>
    <xf numFmtId="2" fontId="9" fillId="0" borderId="0" xfId="0" applyNumberFormat="1" applyFont="1" applyFill="1" applyAlignment="1">
      <alignment horizontal="center"/>
    </xf>
    <xf numFmtId="0" fontId="14" fillId="0" borderId="0" xfId="2" applyFont="1" applyFill="1" applyAlignment="1">
      <alignment wrapText="1"/>
    </xf>
    <xf numFmtId="0" fontId="2" fillId="0" borderId="0" xfId="11"/>
    <xf numFmtId="15" fontId="38" fillId="3" borderId="1" xfId="11" applyNumberFormat="1" applyFont="1" applyFill="1" applyBorder="1" applyAlignment="1">
      <alignment horizontal="center" vertical="center" wrapText="1"/>
    </xf>
    <xf numFmtId="166" fontId="38" fillId="3" borderId="1" xfId="11" applyNumberFormat="1" applyFont="1" applyFill="1" applyBorder="1" applyAlignment="1">
      <alignment horizontal="center" vertical="center" wrapText="1"/>
    </xf>
    <xf numFmtId="167" fontId="38" fillId="3" borderId="1" xfId="11" applyNumberFormat="1" applyFont="1" applyFill="1" applyBorder="1" applyAlignment="1">
      <alignment horizontal="center" vertical="center" wrapText="1"/>
    </xf>
    <xf numFmtId="0" fontId="2" fillId="0" borderId="0" xfId="11" applyAlignment="1">
      <alignment vertical="center" wrapText="1"/>
    </xf>
    <xf numFmtId="15" fontId="39" fillId="0" borderId="1" xfId="11" applyNumberFormat="1" applyFont="1" applyBorder="1" applyAlignment="1">
      <alignment horizontal="center"/>
    </xf>
    <xf numFmtId="168" fontId="39" fillId="0" borderId="1" xfId="11" applyNumberFormat="1" applyFont="1" applyBorder="1"/>
    <xf numFmtId="15" fontId="39" fillId="0" borderId="0" xfId="11" applyNumberFormat="1" applyFont="1" applyAlignment="1">
      <alignment horizontal="center"/>
    </xf>
    <xf numFmtId="168" fontId="39" fillId="0" borderId="0" xfId="11" applyNumberFormat="1" applyFont="1"/>
    <xf numFmtId="0" fontId="2" fillId="0" borderId="0" xfId="11" applyAlignment="1">
      <alignment wrapText="1"/>
    </xf>
    <xf numFmtId="0" fontId="2" fillId="0" borderId="1" xfId="11" applyBorder="1" applyAlignment="1">
      <alignment horizontal="center" wrapText="1"/>
    </xf>
    <xf numFmtId="169" fontId="39" fillId="0" borderId="1" xfId="11" applyNumberFormat="1" applyFont="1" applyBorder="1" applyAlignment="1">
      <alignment wrapText="1"/>
    </xf>
    <xf numFmtId="168" fontId="2" fillId="0" borderId="1" xfId="11" applyNumberFormat="1" applyBorder="1" applyAlignment="1">
      <alignment wrapText="1"/>
    </xf>
    <xf numFmtId="168" fontId="40" fillId="0" borderId="1" xfId="11" applyNumberFormat="1" applyFont="1" applyBorder="1" applyAlignment="1">
      <alignment wrapText="1"/>
    </xf>
    <xf numFmtId="0" fontId="2" fillId="0" borderId="0" xfId="11" applyAlignment="1">
      <alignment horizontal="center"/>
    </xf>
    <xf numFmtId="169" fontId="39" fillId="0" borderId="0" xfId="11" applyNumberFormat="1" applyFont="1"/>
    <xf numFmtId="168" fontId="40" fillId="0" borderId="0" xfId="11" applyNumberFormat="1" applyFont="1"/>
    <xf numFmtId="169" fontId="39" fillId="0" borderId="1" xfId="11" applyNumberFormat="1" applyFont="1" applyBorder="1"/>
    <xf numFmtId="168" fontId="2" fillId="0" borderId="1" xfId="11" applyNumberFormat="1" applyBorder="1"/>
    <xf numFmtId="15" fontId="40" fillId="0" borderId="0" xfId="11" applyNumberFormat="1" applyFont="1" applyAlignment="1">
      <alignment horizontal="center"/>
    </xf>
    <xf numFmtId="15" fontId="38" fillId="3" borderId="15" xfId="11" applyNumberFormat="1" applyFont="1" applyFill="1" applyBorder="1" applyAlignment="1">
      <alignment horizontal="center" vertical="center" wrapText="1"/>
    </xf>
    <xf numFmtId="166" fontId="38" fillId="3" borderId="15" xfId="11" applyNumberFormat="1" applyFont="1" applyFill="1" applyBorder="1" applyAlignment="1">
      <alignment horizontal="center" vertical="center" wrapText="1"/>
    </xf>
    <xf numFmtId="167" fontId="38" fillId="3" borderId="15" xfId="11" applyNumberFormat="1" applyFont="1" applyFill="1" applyBorder="1" applyAlignment="1">
      <alignment horizontal="center" vertical="center" wrapText="1"/>
    </xf>
    <xf numFmtId="168" fontId="40" fillId="0" borderId="1" xfId="11" applyNumberFormat="1" applyFont="1" applyBorder="1"/>
    <xf numFmtId="15" fontId="2" fillId="0" borderId="0" xfId="11" quotePrefix="1" applyNumberFormat="1" applyAlignment="1">
      <alignment horizontal="center"/>
    </xf>
    <xf numFmtId="15" fontId="40" fillId="0" borderId="0" xfId="11" quotePrefix="1" applyNumberFormat="1" applyFont="1" applyAlignment="1">
      <alignment horizontal="center"/>
    </xf>
    <xf numFmtId="170" fontId="40" fillId="0" borderId="0" xfId="11" applyNumberFormat="1" applyFont="1"/>
    <xf numFmtId="0" fontId="2" fillId="0" borderId="1" xfId="11" applyBorder="1" applyAlignment="1">
      <alignment wrapText="1"/>
    </xf>
    <xf numFmtId="0" fontId="2" fillId="0" borderId="0" xfId="12"/>
    <xf numFmtId="0" fontId="41" fillId="0" borderId="1" xfId="12" applyFont="1" applyBorder="1" applyAlignment="1">
      <alignment horizontal="center"/>
    </xf>
    <xf numFmtId="0" fontId="2" fillId="0" borderId="0" xfId="13"/>
    <xf numFmtId="0" fontId="12" fillId="0" borderId="1" xfId="0" applyFont="1" applyBorder="1" applyAlignment="1">
      <alignment horizontal="center"/>
    </xf>
    <xf numFmtId="0" fontId="12" fillId="0" borderId="1" xfId="0" applyFont="1" applyBorder="1" applyAlignment="1">
      <alignment wrapText="1"/>
    </xf>
    <xf numFmtId="0" fontId="12" fillId="0" borderId="1" xfId="0" applyFont="1" applyBorder="1"/>
    <xf numFmtId="0" fontId="42" fillId="0" borderId="0" xfId="0" applyFont="1" applyAlignment="1">
      <alignment vertical="center" wrapText="1"/>
    </xf>
    <xf numFmtId="0" fontId="10" fillId="0" borderId="0" xfId="0" applyFont="1" applyAlignment="1">
      <alignment wrapText="1"/>
    </xf>
    <xf numFmtId="2" fontId="14" fillId="0" borderId="0" xfId="0" applyNumberFormat="1" applyFont="1"/>
    <xf numFmtId="4" fontId="12" fillId="0" borderId="0" xfId="0" applyNumberFormat="1" applyFont="1"/>
    <xf numFmtId="0" fontId="19" fillId="0" borderId="19" xfId="0" applyFont="1" applyBorder="1" applyAlignment="1">
      <alignment vertical="center" wrapText="1"/>
    </xf>
    <xf numFmtId="2" fontId="12" fillId="0" borderId="0" xfId="0" applyNumberFormat="1" applyFont="1" applyAlignment="1">
      <alignment horizontal="right" vertical="center" wrapText="1"/>
    </xf>
    <xf numFmtId="0" fontId="19" fillId="0" borderId="6" xfId="0" applyFont="1" applyBorder="1" applyAlignment="1">
      <alignment vertical="center" wrapText="1"/>
    </xf>
    <xf numFmtId="0" fontId="19" fillId="0" borderId="3" xfId="0" applyFont="1" applyBorder="1" applyAlignment="1">
      <alignment vertical="center" wrapText="1"/>
    </xf>
    <xf numFmtId="0" fontId="20" fillId="0" borderId="8" xfId="0" applyFont="1" applyBorder="1" applyAlignment="1">
      <alignment vertical="center" wrapText="1"/>
    </xf>
    <xf numFmtId="2" fontId="14" fillId="0" borderId="0" xfId="0" applyNumberFormat="1" applyFont="1" applyAlignment="1">
      <alignment horizontal="right" vertical="center"/>
    </xf>
    <xf numFmtId="0" fontId="2" fillId="0" borderId="1" xfId="0" applyFont="1" applyBorder="1" applyAlignment="1">
      <alignment horizontal="left"/>
    </xf>
    <xf numFmtId="39" fontId="2" fillId="0" borderId="1" xfId="0" applyNumberFormat="1" applyFont="1" applyBorder="1" applyAlignment="1">
      <alignment horizontal="center" vertical="top" wrapText="1"/>
    </xf>
    <xf numFmtId="43" fontId="35" fillId="0" borderId="1" xfId="9" applyFont="1" applyFill="1" applyBorder="1" applyAlignment="1">
      <alignment horizontal="center" vertical="top" wrapText="1"/>
    </xf>
    <xf numFmtId="43" fontId="16" fillId="0" borderId="1" xfId="5" applyFont="1" applyFill="1" applyBorder="1" applyAlignment="1">
      <alignment horizontal="center" vertical="center" wrapText="1"/>
    </xf>
    <xf numFmtId="0" fontId="14" fillId="0" borderId="1" xfId="0" applyFont="1" applyBorder="1" applyAlignment="1">
      <alignment vertical="center" wrapText="1"/>
    </xf>
    <xf numFmtId="10" fontId="14" fillId="0" borderId="1" xfId="0" applyNumberFormat="1" applyFont="1" applyBorder="1" applyAlignment="1">
      <alignment horizontal="center" vertical="center"/>
    </xf>
    <xf numFmtId="0" fontId="21" fillId="0" borderId="0" xfId="4" applyFont="1" applyAlignment="1">
      <alignment vertical="center"/>
    </xf>
    <xf numFmtId="0" fontId="14" fillId="0" borderId="1" xfId="0" applyFont="1" applyBorder="1" applyAlignment="1">
      <alignment horizontal="left" vertical="center" wrapText="1"/>
    </xf>
    <xf numFmtId="0" fontId="31" fillId="0" borderId="1" xfId="4" applyFont="1" applyBorder="1" applyAlignment="1">
      <alignment horizontal="justify" vertical="center" wrapText="1"/>
    </xf>
    <xf numFmtId="0" fontId="30" fillId="0" borderId="1" xfId="4" applyFont="1" applyBorder="1" applyAlignment="1">
      <alignment horizontal="justify" vertical="center" wrapText="1"/>
    </xf>
    <xf numFmtId="0" fontId="31" fillId="0" borderId="1" xfId="0" applyFont="1" applyBorder="1" applyAlignment="1">
      <alignment vertical="center"/>
    </xf>
    <xf numFmtId="0" fontId="25" fillId="0" borderId="0" xfId="14" applyFont="1"/>
    <xf numFmtId="0" fontId="25" fillId="0" borderId="0" xfId="14" applyFont="1" applyAlignment="1">
      <alignment horizontal="left" vertical="center"/>
    </xf>
    <xf numFmtId="0" fontId="29" fillId="3" borderId="1" xfId="14" applyFont="1" applyFill="1" applyBorder="1" applyAlignment="1">
      <alignment horizontal="center" vertical="center" wrapText="1"/>
    </xf>
    <xf numFmtId="0" fontId="29" fillId="0" borderId="0" xfId="14" applyFont="1" applyAlignment="1">
      <alignment horizontal="center" vertical="center" wrapText="1"/>
    </xf>
    <xf numFmtId="0" fontId="25" fillId="0" borderId="1" xfId="14" applyFont="1" applyBorder="1" applyAlignment="1">
      <alignment horizontal="center" vertical="center"/>
    </xf>
    <xf numFmtId="0" fontId="25" fillId="0" borderId="1" xfId="14" applyFont="1" applyBorder="1"/>
    <xf numFmtId="0" fontId="25" fillId="0" borderId="1" xfId="14" applyFont="1" applyBorder="1" applyAlignment="1">
      <alignment horizontal="left" vertical="center"/>
    </xf>
    <xf numFmtId="0" fontId="25" fillId="0" borderId="1" xfId="14" applyFont="1" applyBorder="1" applyAlignment="1">
      <alignment wrapText="1"/>
    </xf>
    <xf numFmtId="0" fontId="25" fillId="0" borderId="0" xfId="14" applyFont="1" applyAlignment="1">
      <alignment wrapText="1"/>
    </xf>
    <xf numFmtId="0" fontId="29" fillId="0" borderId="0" xfId="14" applyFont="1"/>
    <xf numFmtId="0" fontId="29" fillId="0" borderId="0" xfId="14" applyFont="1" applyAlignment="1">
      <alignment horizontal="left"/>
    </xf>
    <xf numFmtId="0" fontId="25" fillId="0" borderId="0" xfId="14" applyFont="1" applyAlignment="1">
      <alignment horizontal="left"/>
    </xf>
    <xf numFmtId="0" fontId="1" fillId="0" borderId="1" xfId="14" applyFont="1" applyBorder="1" applyAlignment="1">
      <alignment wrapText="1"/>
    </xf>
    <xf numFmtId="0" fontId="1" fillId="0" borderId="1" xfId="14" applyFont="1" applyBorder="1"/>
    <xf numFmtId="0" fontId="1" fillId="0" borderId="1" xfId="14" applyFont="1" applyBorder="1" applyAlignment="1">
      <alignment horizontal="left"/>
    </xf>
    <xf numFmtId="39" fontId="9" fillId="0" borderId="1" xfId="0" applyNumberFormat="1" applyFont="1" applyBorder="1" applyAlignment="1">
      <alignment horizontal="right"/>
    </xf>
    <xf numFmtId="10" fontId="10" fillId="0" borderId="0" xfId="7" applyNumberFormat="1" applyFont="1" applyFill="1" applyBorder="1" applyAlignment="1">
      <alignment horizontal="center" vertical="center"/>
    </xf>
    <xf numFmtId="0" fontId="9" fillId="0" borderId="0" xfId="0" applyFont="1" applyAlignment="1">
      <alignment horizontal="center"/>
    </xf>
    <xf numFmtId="0" fontId="14" fillId="0" borderId="15" xfId="0" applyFont="1" applyBorder="1" applyAlignment="1">
      <alignment horizontal="center" vertical="center" wrapText="1"/>
    </xf>
    <xf numFmtId="0" fontId="14" fillId="0" borderId="16" xfId="0" applyFont="1" applyBorder="1" applyAlignment="1">
      <alignment horizontal="center" vertical="center" wrapText="1"/>
    </xf>
    <xf numFmtId="0" fontId="14" fillId="0" borderId="17" xfId="0" applyFont="1" applyBorder="1" applyAlignment="1">
      <alignment horizontal="center" vertical="center" wrapText="1"/>
    </xf>
    <xf numFmtId="0" fontId="42" fillId="0" borderId="0" xfId="0" applyFont="1" applyAlignment="1">
      <alignment horizontal="center" vertical="center" wrapText="1"/>
    </xf>
    <xf numFmtId="0" fontId="31" fillId="0" borderId="0" xfId="10" applyFont="1" applyAlignment="1">
      <alignment horizontal="center"/>
    </xf>
    <xf numFmtId="0" fontId="41" fillId="0" borderId="1" xfId="12" applyFont="1" applyBorder="1" applyAlignment="1">
      <alignment horizontal="left"/>
    </xf>
    <xf numFmtId="0" fontId="43" fillId="3" borderId="1" xfId="14" applyFont="1" applyFill="1" applyBorder="1" applyAlignment="1">
      <alignment horizontal="center"/>
    </xf>
    <xf numFmtId="0" fontId="9" fillId="2" borderId="1" xfId="0" applyFont="1" applyFill="1" applyBorder="1" applyAlignment="1">
      <alignment horizontal="center"/>
    </xf>
    <xf numFmtId="4" fontId="9" fillId="0" borderId="15" xfId="0" applyNumberFormat="1" applyFont="1" applyFill="1" applyBorder="1" applyAlignment="1">
      <alignment horizontal="right" vertical="top" wrapText="1"/>
    </xf>
    <xf numFmtId="4" fontId="9" fillId="0" borderId="16" xfId="0" applyNumberFormat="1" applyFont="1" applyFill="1" applyBorder="1" applyAlignment="1">
      <alignment horizontal="right" vertical="top" wrapText="1"/>
    </xf>
    <xf numFmtId="4" fontId="9" fillId="0" borderId="17" xfId="0" applyNumberFormat="1" applyFont="1" applyFill="1" applyBorder="1" applyAlignment="1">
      <alignment horizontal="right" vertical="top" wrapText="1"/>
    </xf>
    <xf numFmtId="0" fontId="19" fillId="0" borderId="10" xfId="0" applyFont="1" applyBorder="1" applyAlignment="1">
      <alignment horizontal="center" vertical="top" wrapText="1"/>
    </xf>
    <xf numFmtId="0" fontId="19" fillId="0" borderId="7" xfId="0" applyFont="1" applyBorder="1" applyAlignment="1">
      <alignment horizontal="center" vertical="top" wrapText="1"/>
    </xf>
    <xf numFmtId="0" fontId="19" fillId="0" borderId="4" xfId="0" applyFont="1" applyBorder="1" applyAlignment="1">
      <alignment horizontal="center" vertical="top" wrapText="1"/>
    </xf>
    <xf numFmtId="0" fontId="12" fillId="0" borderId="9" xfId="0" applyFont="1" applyBorder="1" applyAlignment="1">
      <alignment horizontal="center"/>
    </xf>
    <xf numFmtId="0" fontId="12" fillId="0" borderId="6" xfId="0" applyFont="1" applyBorder="1" applyAlignment="1">
      <alignment horizontal="center"/>
    </xf>
    <xf numFmtId="0" fontId="12" fillId="0" borderId="3" xfId="0" applyFont="1" applyBorder="1" applyAlignment="1">
      <alignment horizontal="center"/>
    </xf>
    <xf numFmtId="0" fontId="10" fillId="0" borderId="1" xfId="0" applyFont="1" applyFill="1" applyBorder="1" applyAlignment="1">
      <alignment horizontal="left" wrapText="1"/>
    </xf>
    <xf numFmtId="4" fontId="21" fillId="0" borderId="15" xfId="0" applyNumberFormat="1" applyFont="1" applyFill="1" applyBorder="1" applyAlignment="1">
      <alignment horizontal="center" vertical="top" wrapText="1"/>
    </xf>
    <xf numFmtId="4" fontId="21" fillId="0" borderId="16" xfId="0" applyNumberFormat="1" applyFont="1" applyFill="1" applyBorder="1" applyAlignment="1">
      <alignment horizontal="center" vertical="top" wrapText="1"/>
    </xf>
    <xf numFmtId="4" fontId="21" fillId="0" borderId="17" xfId="0" applyNumberFormat="1" applyFont="1" applyFill="1" applyBorder="1" applyAlignment="1">
      <alignment horizontal="center" vertical="top" wrapText="1"/>
    </xf>
    <xf numFmtId="0" fontId="13" fillId="0" borderId="1" xfId="0" applyFont="1" applyFill="1" applyBorder="1" applyAlignment="1">
      <alignment horizontal="center" vertical="top" wrapText="1"/>
    </xf>
    <xf numFmtId="0" fontId="10" fillId="0" borderId="1" xfId="0" applyFont="1" applyBorder="1" applyAlignment="1">
      <alignment horizontal="left" wrapText="1"/>
    </xf>
    <xf numFmtId="0" fontId="20" fillId="0" borderId="38" xfId="0" applyFont="1" applyBorder="1" applyAlignment="1">
      <alignment horizontal="center" vertical="top" wrapText="1"/>
    </xf>
    <xf numFmtId="0" fontId="20" fillId="0" borderId="0" xfId="0" applyFont="1" applyAlignment="1">
      <alignment horizontal="center" vertical="top" wrapText="1"/>
    </xf>
    <xf numFmtId="0" fontId="20" fillId="0" borderId="39" xfId="0" applyFont="1" applyBorder="1" applyAlignment="1">
      <alignment horizontal="center" vertical="top" wrapText="1"/>
    </xf>
    <xf numFmtId="0" fontId="19" fillId="0" borderId="38" xfId="0" applyFont="1" applyBorder="1" applyAlignment="1">
      <alignment horizontal="center" vertical="top" wrapText="1"/>
    </xf>
    <xf numFmtId="0" fontId="19" fillId="0" borderId="0" xfId="0" applyFont="1" applyAlignment="1">
      <alignment horizontal="center" vertical="top" wrapText="1"/>
    </xf>
    <xf numFmtId="0" fontId="19" fillId="0" borderId="39" xfId="0" applyFont="1" applyBorder="1" applyAlignment="1">
      <alignment horizontal="center" vertical="top" wrapText="1"/>
    </xf>
    <xf numFmtId="0" fontId="10" fillId="0" borderId="30" xfId="0" applyFont="1" applyBorder="1" applyAlignment="1">
      <alignment horizontal="left" vertical="center" wrapText="1"/>
    </xf>
    <xf numFmtId="0" fontId="10" fillId="0" borderId="31" xfId="0" applyFont="1" applyBorder="1" applyAlignment="1">
      <alignment horizontal="left" vertical="center" wrapText="1"/>
    </xf>
    <xf numFmtId="0" fontId="10" fillId="0" borderId="32" xfId="0" applyFont="1" applyBorder="1" applyAlignment="1">
      <alignment horizontal="left" vertical="center" wrapText="1"/>
    </xf>
    <xf numFmtId="0" fontId="10" fillId="0" borderId="33" xfId="0" applyFont="1" applyBorder="1" applyAlignment="1">
      <alignment horizontal="left" vertical="center" wrapText="1"/>
    </xf>
    <xf numFmtId="0" fontId="10" fillId="0" borderId="0" xfId="0" applyFont="1" applyAlignment="1">
      <alignment horizontal="left" vertical="center" wrapText="1"/>
    </xf>
    <xf numFmtId="0" fontId="10" fillId="0" borderId="34" xfId="0" applyFont="1" applyBorder="1" applyAlignment="1">
      <alignment horizontal="left" vertical="center" wrapText="1"/>
    </xf>
    <xf numFmtId="0" fontId="10" fillId="0" borderId="35" xfId="0" applyFont="1" applyBorder="1" applyAlignment="1">
      <alignment horizontal="left" vertical="center" wrapText="1"/>
    </xf>
    <xf numFmtId="0" fontId="10" fillId="0" borderId="36" xfId="0" applyFont="1" applyBorder="1" applyAlignment="1">
      <alignment horizontal="left" vertical="center" wrapText="1"/>
    </xf>
    <xf numFmtId="0" fontId="10" fillId="0" borderId="37" xfId="0" applyFont="1" applyBorder="1" applyAlignment="1">
      <alignment horizontal="left" vertical="center" wrapText="1"/>
    </xf>
    <xf numFmtId="0" fontId="18" fillId="0" borderId="10" xfId="0" applyFont="1" applyBorder="1" applyAlignment="1">
      <alignment horizontal="center" vertical="center" wrapText="1"/>
    </xf>
    <xf numFmtId="0" fontId="18" fillId="0" borderId="7" xfId="0" applyFont="1" applyBorder="1" applyAlignment="1">
      <alignment horizontal="center" vertical="center" wrapText="1"/>
    </xf>
    <xf numFmtId="0" fontId="18" fillId="0" borderId="4" xfId="0" applyFont="1" applyBorder="1" applyAlignment="1">
      <alignment horizontal="center" vertical="center" wrapText="1"/>
    </xf>
    <xf numFmtId="0" fontId="18" fillId="0" borderId="9" xfId="0" applyFont="1" applyBorder="1" applyAlignment="1">
      <alignment horizontal="center" vertical="center" wrapText="1"/>
    </xf>
    <xf numFmtId="0" fontId="18" fillId="0" borderId="6" xfId="0" applyFont="1" applyBorder="1" applyAlignment="1">
      <alignment horizontal="center" vertical="center" wrapText="1"/>
    </xf>
    <xf numFmtId="0" fontId="18" fillId="0" borderId="3" xfId="0" applyFont="1" applyBorder="1" applyAlignment="1">
      <alignment horizontal="center" vertical="center" wrapText="1"/>
    </xf>
    <xf numFmtId="0" fontId="18" fillId="0" borderId="15" xfId="0" applyFont="1" applyBorder="1" applyAlignment="1">
      <alignment horizontal="center" vertical="center" wrapText="1"/>
    </xf>
    <xf numFmtId="0" fontId="18" fillId="0" borderId="16" xfId="0" applyFont="1" applyBorder="1" applyAlignment="1">
      <alignment horizontal="center" vertical="center" wrapText="1"/>
    </xf>
    <xf numFmtId="0" fontId="18" fillId="0" borderId="17" xfId="0" applyFont="1" applyBorder="1" applyAlignment="1">
      <alignment horizontal="center" vertical="center" wrapText="1"/>
    </xf>
    <xf numFmtId="0" fontId="12" fillId="0" borderId="15" xfId="0" applyFont="1" applyBorder="1" applyAlignment="1">
      <alignment horizontal="left"/>
    </xf>
    <xf numFmtId="0" fontId="12" fillId="0" borderId="16" xfId="0" applyFont="1" applyBorder="1" applyAlignment="1">
      <alignment horizontal="left"/>
    </xf>
    <xf numFmtId="0" fontId="12" fillId="0" borderId="17" xfId="0" applyFont="1" applyBorder="1" applyAlignment="1">
      <alignment horizontal="left"/>
    </xf>
    <xf numFmtId="0" fontId="21" fillId="0" borderId="1" xfId="0" applyFont="1" applyBorder="1" applyAlignment="1">
      <alignment horizontal="center" vertical="center" wrapText="1"/>
    </xf>
    <xf numFmtId="0" fontId="19" fillId="0" borderId="1" xfId="0" applyFont="1" applyBorder="1" applyAlignment="1">
      <alignment horizontal="justify" vertical="center" wrapText="1"/>
    </xf>
    <xf numFmtId="0" fontId="23" fillId="0" borderId="15" xfId="0" applyFont="1" applyBorder="1" applyAlignment="1">
      <alignment horizontal="left" vertical="center" wrapText="1"/>
    </xf>
    <xf numFmtId="0" fontId="23" fillId="0" borderId="17" xfId="0" applyFont="1" applyBorder="1" applyAlignment="1">
      <alignment horizontal="left" vertical="center" wrapText="1"/>
    </xf>
    <xf numFmtId="0" fontId="23" fillId="0" borderId="1" xfId="0" applyFont="1" applyBorder="1" applyAlignment="1">
      <alignment horizontal="center" vertical="center" wrapText="1"/>
    </xf>
    <xf numFmtId="0" fontId="23" fillId="0" borderId="15" xfId="0" applyFont="1" applyBorder="1" applyAlignment="1">
      <alignment horizontal="center" vertical="center" wrapText="1"/>
    </xf>
    <xf numFmtId="0" fontId="23" fillId="0" borderId="17" xfId="0" applyFont="1" applyBorder="1" applyAlignment="1">
      <alignment horizontal="center" vertical="center" wrapText="1"/>
    </xf>
    <xf numFmtId="0" fontId="24" fillId="0" borderId="1" xfId="0" applyFont="1" applyBorder="1" applyAlignment="1">
      <alignment horizontal="center" vertical="center" wrapText="1"/>
    </xf>
    <xf numFmtId="0" fontId="8" fillId="0" borderId="1" xfId="0" applyFont="1" applyBorder="1" applyAlignment="1">
      <alignment horizontal="left" vertical="center" wrapText="1"/>
    </xf>
    <xf numFmtId="0" fontId="19" fillId="0" borderId="21" xfId="0" applyFont="1" applyBorder="1" applyAlignment="1">
      <alignment horizontal="center" vertical="top" wrapText="1"/>
    </xf>
    <xf numFmtId="0" fontId="19" fillId="0" borderId="23" xfId="0" applyFont="1" applyBorder="1" applyAlignment="1">
      <alignment horizontal="center" vertical="top" wrapText="1"/>
    </xf>
    <xf numFmtId="0" fontId="19" fillId="0" borderId="25" xfId="0" applyFont="1" applyBorder="1" applyAlignment="1">
      <alignment horizontal="center" vertical="top" wrapText="1"/>
    </xf>
    <xf numFmtId="0" fontId="19" fillId="0" borderId="26" xfId="0" applyFont="1" applyBorder="1" applyAlignment="1">
      <alignment horizontal="center" vertical="top" wrapText="1"/>
    </xf>
    <xf numFmtId="0" fontId="19" fillId="0" borderId="14" xfId="0" applyFont="1" applyBorder="1" applyAlignment="1">
      <alignment horizontal="center" vertical="top" wrapText="1"/>
    </xf>
    <xf numFmtId="0" fontId="19" fillId="0" borderId="27" xfId="0" applyFont="1" applyBorder="1" applyAlignment="1">
      <alignment horizontal="center" vertical="top" wrapText="1"/>
    </xf>
    <xf numFmtId="0" fontId="19" fillId="0" borderId="28" xfId="0" applyFont="1" applyBorder="1" applyAlignment="1">
      <alignment horizontal="center" vertical="top" wrapText="1"/>
    </xf>
    <xf numFmtId="0" fontId="19" fillId="0" borderId="12" xfId="0" applyFont="1" applyBorder="1" applyAlignment="1">
      <alignment horizontal="center" vertical="top" wrapText="1"/>
    </xf>
    <xf numFmtId="0" fontId="19" fillId="0" borderId="13" xfId="0" applyFont="1" applyBorder="1" applyAlignment="1">
      <alignment horizontal="center" vertical="top" wrapText="1"/>
    </xf>
    <xf numFmtId="0" fontId="10" fillId="0" borderId="1" xfId="0" applyFont="1" applyBorder="1" applyAlignment="1">
      <alignment horizontal="center"/>
    </xf>
  </cellXfs>
  <cellStyles count="15">
    <cellStyle name="Comma" xfId="6" builtinId="3"/>
    <cellStyle name="Comma 2" xfId="9" xr:uid="{0EFAD164-04E4-42C1-B223-AAF379424D48}"/>
    <cellStyle name="Comma 2 2" xfId="5" xr:uid="{5D4BAE5D-0CFA-4204-B7D8-07CE211090F0}"/>
    <cellStyle name="Hyperlink" xfId="1" builtinId="8"/>
    <cellStyle name="Normal" xfId="0" builtinId="0"/>
    <cellStyle name="Normal 2" xfId="8" xr:uid="{CD377F02-FAA5-4FAF-A92E-20CA8D5FB5A1}"/>
    <cellStyle name="Normal 2 2" xfId="10" xr:uid="{6B3BFA8C-9B49-4FC8-86FF-09BD454CCF6C}"/>
    <cellStyle name="Normal 2 2 2" xfId="13" xr:uid="{2B736464-847E-4AF0-B75A-02AAB9BD6BA1}"/>
    <cellStyle name="Normal 2 3" xfId="3" xr:uid="{583267FB-C88B-47E3-B039-9DF1943A699E}"/>
    <cellStyle name="Normal 2 3 2 2" xfId="12" xr:uid="{00CF3A55-F5DF-42D0-92F1-F3F390261C96}"/>
    <cellStyle name="Normal 2 4" xfId="11" xr:uid="{59C3211F-D666-401F-A42F-26EB10456EA0}"/>
    <cellStyle name="Normal 3" xfId="4" xr:uid="{FEF5CE29-1BCD-4A4E-A4EC-52328FA11B66}"/>
    <cellStyle name="Normal 4" xfId="14" xr:uid="{EA779F0E-5376-4B05-AFE8-C6A8BD0FD320}"/>
    <cellStyle name="Normal 5" xfId="2" xr:uid="{74CB234B-6239-4F1B-BA46-F7415FF4525E}"/>
    <cellStyle name="Percent" xfId="7" builtinId="5"/>
  </cellStyles>
  <dxfs count="1476">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8.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9.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1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9.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3.png"/><Relationship Id="rId1" Type="http://schemas.openxmlformats.org/officeDocument/2006/relationships/image" Target="../media/image22.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5.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6.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7.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9.png"/><Relationship Id="rId1" Type="http://schemas.openxmlformats.org/officeDocument/2006/relationships/image" Target="../media/image28.png"/></Relationships>
</file>

<file path=xl/drawings/_rels/drawing24.xml.rels><?xml version="1.0" encoding="UTF-8" standalone="yes"?>
<Relationships xmlns="http://schemas.openxmlformats.org/package/2006/relationships"><Relationship Id="rId1" Type="http://schemas.openxmlformats.org/officeDocument/2006/relationships/image" Target="../media/image30.png"/></Relationships>
</file>

<file path=xl/drawings/_rels/drawing25.xml.rels><?xml version="1.0" encoding="UTF-8" standalone="yes"?>
<Relationships xmlns="http://schemas.openxmlformats.org/package/2006/relationships"><Relationship Id="rId1" Type="http://schemas.openxmlformats.org/officeDocument/2006/relationships/image" Target="../media/image30.png"/></Relationships>
</file>

<file path=xl/drawings/_rels/drawing26.xml.rels><?xml version="1.0" encoding="UTF-8" standalone="yes"?>
<Relationships xmlns="http://schemas.openxmlformats.org/package/2006/relationships"><Relationship Id="rId1" Type="http://schemas.openxmlformats.org/officeDocument/2006/relationships/image" Target="../media/image30.png"/></Relationships>
</file>

<file path=xl/drawings/_rels/drawing27.xml.rels><?xml version="1.0" encoding="UTF-8" standalone="yes"?>
<Relationships xmlns="http://schemas.openxmlformats.org/package/2006/relationships"><Relationship Id="rId1" Type="http://schemas.openxmlformats.org/officeDocument/2006/relationships/image" Target="../media/image3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32.png"/></Relationships>
</file>

<file path=xl/drawings/_rels/drawing29.xml.rels><?xml version="1.0" encoding="UTF-8" standalone="yes"?>
<Relationships xmlns="http://schemas.openxmlformats.org/package/2006/relationships"><Relationship Id="rId1" Type="http://schemas.openxmlformats.org/officeDocument/2006/relationships/image" Target="../media/image33.png"/></Relationships>
</file>

<file path=xl/drawings/_rels/drawing30.xml.rels><?xml version="1.0" encoding="UTF-8" standalone="yes"?>
<Relationships xmlns="http://schemas.openxmlformats.org/package/2006/relationships"><Relationship Id="rId1" Type="http://schemas.openxmlformats.org/officeDocument/2006/relationships/image" Target="../media/image33.png"/></Relationships>
</file>

<file path=xl/drawings/_rels/drawing31.xml.rels><?xml version="1.0" encoding="UTF-8" standalone="yes"?>
<Relationships xmlns="http://schemas.openxmlformats.org/package/2006/relationships"><Relationship Id="rId1" Type="http://schemas.openxmlformats.org/officeDocument/2006/relationships/image" Target="../media/image34.png"/></Relationships>
</file>

<file path=xl/drawings/_rels/drawing32.xml.rels><?xml version="1.0" encoding="UTF-8" standalone="yes"?>
<Relationships xmlns="http://schemas.openxmlformats.org/package/2006/relationships"><Relationship Id="rId1" Type="http://schemas.openxmlformats.org/officeDocument/2006/relationships/image" Target="../media/image35.png"/></Relationships>
</file>

<file path=xl/drawings/_rels/drawing33.xml.rels><?xml version="1.0" encoding="UTF-8" standalone="yes"?>
<Relationships xmlns="http://schemas.openxmlformats.org/package/2006/relationships"><Relationship Id="rId2" Type="http://schemas.openxmlformats.org/officeDocument/2006/relationships/image" Target="../media/image37.png"/><Relationship Id="rId1" Type="http://schemas.openxmlformats.org/officeDocument/2006/relationships/image" Target="../media/image36.png"/></Relationships>
</file>

<file path=xl/drawings/_rels/drawing34.xml.rels><?xml version="1.0" encoding="UTF-8" standalone="yes"?>
<Relationships xmlns="http://schemas.openxmlformats.org/package/2006/relationships"><Relationship Id="rId1" Type="http://schemas.openxmlformats.org/officeDocument/2006/relationships/image" Target="../media/image4.png"/></Relationships>
</file>

<file path=xl/drawings/_rels/drawing35.xml.rels><?xml version="1.0" encoding="UTF-8" standalone="yes"?>
<Relationships xmlns="http://schemas.openxmlformats.org/package/2006/relationships"><Relationship Id="rId2" Type="http://schemas.openxmlformats.org/officeDocument/2006/relationships/image" Target="../media/image39.png"/><Relationship Id="rId1" Type="http://schemas.openxmlformats.org/officeDocument/2006/relationships/image" Target="../media/image38.png"/></Relationships>
</file>

<file path=xl/drawings/_rels/drawing36.xml.rels><?xml version="1.0" encoding="UTF-8" standalone="yes"?>
<Relationships xmlns="http://schemas.openxmlformats.org/package/2006/relationships"><Relationship Id="rId1" Type="http://schemas.openxmlformats.org/officeDocument/2006/relationships/image" Target="../media/image39.png"/></Relationships>
</file>

<file path=xl/drawings/_rels/drawing37.xml.rels><?xml version="1.0" encoding="UTF-8" standalone="yes"?>
<Relationships xmlns="http://schemas.openxmlformats.org/package/2006/relationships"><Relationship Id="rId2" Type="http://schemas.openxmlformats.org/officeDocument/2006/relationships/image" Target="../media/image37.png"/><Relationship Id="rId1" Type="http://schemas.openxmlformats.org/officeDocument/2006/relationships/image" Target="../media/image4.png"/></Relationships>
</file>

<file path=xl/drawings/_rels/drawing38.xml.rels><?xml version="1.0" encoding="UTF-8" standalone="yes"?>
<Relationships xmlns="http://schemas.openxmlformats.org/package/2006/relationships"><Relationship Id="rId2" Type="http://schemas.openxmlformats.org/officeDocument/2006/relationships/image" Target="../media/image41.png"/><Relationship Id="rId1" Type="http://schemas.openxmlformats.org/officeDocument/2006/relationships/image" Target="../media/image40.png"/></Relationships>
</file>

<file path=xl/drawings/_rels/drawing39.xml.rels><?xml version="1.0" encoding="UTF-8" standalone="yes"?>
<Relationships xmlns="http://schemas.openxmlformats.org/package/2006/relationships"><Relationship Id="rId1" Type="http://schemas.openxmlformats.org/officeDocument/2006/relationships/image" Target="../media/image40.png"/></Relationships>
</file>

<file path=xl/drawings/_rels/drawing40.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42.png"/></Relationships>
</file>

<file path=xl/drawings/_rels/drawing41.xml.rels><?xml version="1.0" encoding="UTF-8" standalone="yes"?>
<Relationships xmlns="http://schemas.openxmlformats.org/package/2006/relationships"><Relationship Id="rId2" Type="http://schemas.openxmlformats.org/officeDocument/2006/relationships/image" Target="../media/image42.png"/><Relationship Id="rId1" Type="http://schemas.openxmlformats.org/officeDocument/2006/relationships/image" Target="../media/image41.png"/></Relationships>
</file>

<file path=xl/drawings/_rels/drawing42.xml.rels><?xml version="1.0" encoding="UTF-8" standalone="yes"?>
<Relationships xmlns="http://schemas.openxmlformats.org/package/2006/relationships"><Relationship Id="rId1" Type="http://schemas.openxmlformats.org/officeDocument/2006/relationships/image" Target="../media/image43.png"/></Relationships>
</file>

<file path=xl/drawings/_rels/drawing43.xml.rels><?xml version="1.0" encoding="UTF-8" standalone="yes"?>
<Relationships xmlns="http://schemas.openxmlformats.org/package/2006/relationships"><Relationship Id="rId2" Type="http://schemas.openxmlformats.org/officeDocument/2006/relationships/image" Target="../media/image42.png"/><Relationship Id="rId1" Type="http://schemas.openxmlformats.org/officeDocument/2006/relationships/image" Target="../media/image41.png"/></Relationships>
</file>

<file path=xl/drawings/_rels/drawing44.xml.rels><?xml version="1.0" encoding="UTF-8" standalone="yes"?>
<Relationships xmlns="http://schemas.openxmlformats.org/package/2006/relationships"><Relationship Id="rId1" Type="http://schemas.openxmlformats.org/officeDocument/2006/relationships/image" Target="../media/image44.png"/></Relationships>
</file>

<file path=xl/drawings/_rels/drawing45.xml.rels><?xml version="1.0" encoding="UTF-8" standalone="yes"?>
<Relationships xmlns="http://schemas.openxmlformats.org/package/2006/relationships"><Relationship Id="rId2" Type="http://schemas.openxmlformats.org/officeDocument/2006/relationships/image" Target="../media/image42.png"/><Relationship Id="rId1" Type="http://schemas.openxmlformats.org/officeDocument/2006/relationships/image" Target="../media/image45.png"/></Relationships>
</file>

<file path=xl/drawings/_rels/drawing46.xml.rels><?xml version="1.0" encoding="UTF-8" standalone="yes"?>
<Relationships xmlns="http://schemas.openxmlformats.org/package/2006/relationships"><Relationship Id="rId2" Type="http://schemas.openxmlformats.org/officeDocument/2006/relationships/image" Target="../media/image42.png"/><Relationship Id="rId1" Type="http://schemas.openxmlformats.org/officeDocument/2006/relationships/image" Target="../media/image46.png"/></Relationships>
</file>

<file path=xl/drawings/_rels/drawing47.xml.rels><?xml version="1.0" encoding="UTF-8" standalone="yes"?>
<Relationships xmlns="http://schemas.openxmlformats.org/package/2006/relationships"><Relationship Id="rId1" Type="http://schemas.openxmlformats.org/officeDocument/2006/relationships/image" Target="../media/image46.png"/></Relationships>
</file>

<file path=xl/drawings/drawing1.xml><?xml version="1.0" encoding="utf-8"?>
<xdr:wsDr xmlns:xdr="http://schemas.openxmlformats.org/drawingml/2006/spreadsheetDrawing" xmlns:a="http://schemas.openxmlformats.org/drawingml/2006/main">
  <xdr:twoCellAnchor>
    <xdr:from>
      <xdr:col>2</xdr:col>
      <xdr:colOff>66675</xdr:colOff>
      <xdr:row>2</xdr:row>
      <xdr:rowOff>76199</xdr:rowOff>
    </xdr:from>
    <xdr:to>
      <xdr:col>3</xdr:col>
      <xdr:colOff>9524</xdr:colOff>
      <xdr:row>6</xdr:row>
      <xdr:rowOff>390524</xdr:rowOff>
    </xdr:to>
    <xdr:pic>
      <xdr:nvPicPr>
        <xdr:cNvPr id="2" name="Picture 1">
          <a:extLst>
            <a:ext uri="{FF2B5EF4-FFF2-40B4-BE49-F238E27FC236}">
              <a16:creationId xmlns:a16="http://schemas.microsoft.com/office/drawing/2014/main" id="{6AB9B5CB-580D-4D0A-9523-CCD22D3A44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29300" y="409574"/>
          <a:ext cx="1657349"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28575</xdr:colOff>
      <xdr:row>2</xdr:row>
      <xdr:rowOff>47625</xdr:rowOff>
    </xdr:from>
    <xdr:to>
      <xdr:col>3</xdr:col>
      <xdr:colOff>1695450</xdr:colOff>
      <xdr:row>6</xdr:row>
      <xdr:rowOff>400051</xdr:rowOff>
    </xdr:to>
    <xdr:pic>
      <xdr:nvPicPr>
        <xdr:cNvPr id="3" name="Picture 2">
          <a:extLst>
            <a:ext uri="{FF2B5EF4-FFF2-40B4-BE49-F238E27FC236}">
              <a16:creationId xmlns:a16="http://schemas.microsoft.com/office/drawing/2014/main" id="{3C0D22DF-7FDC-45D0-AFA5-10CDE70C2C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505700" y="381000"/>
          <a:ext cx="1666875" cy="11144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76200</xdr:colOff>
      <xdr:row>2</xdr:row>
      <xdr:rowOff>76200</xdr:rowOff>
    </xdr:from>
    <xdr:to>
      <xdr:col>2</xdr:col>
      <xdr:colOff>1685925</xdr:colOff>
      <xdr:row>6</xdr:row>
      <xdr:rowOff>276225</xdr:rowOff>
    </xdr:to>
    <xdr:pic>
      <xdr:nvPicPr>
        <xdr:cNvPr id="2" name="Picture 303">
          <a:extLst>
            <a:ext uri="{FF2B5EF4-FFF2-40B4-BE49-F238E27FC236}">
              <a16:creationId xmlns:a16="http://schemas.microsoft.com/office/drawing/2014/main" id="{F65857C0-8BD5-4299-B321-5540E5A491B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05500" y="409575"/>
          <a:ext cx="160972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114300</xdr:colOff>
      <xdr:row>2</xdr:row>
      <xdr:rowOff>85725</xdr:rowOff>
    </xdr:from>
    <xdr:to>
      <xdr:col>3</xdr:col>
      <xdr:colOff>1619250</xdr:colOff>
      <xdr:row>6</xdr:row>
      <xdr:rowOff>304800</xdr:rowOff>
    </xdr:to>
    <xdr:pic>
      <xdr:nvPicPr>
        <xdr:cNvPr id="3" name="Picture 2">
          <a:extLst>
            <a:ext uri="{FF2B5EF4-FFF2-40B4-BE49-F238E27FC236}">
              <a16:creationId xmlns:a16="http://schemas.microsoft.com/office/drawing/2014/main" id="{FC5DA03A-D690-46B6-9966-ED70BE5FA51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658100" y="419100"/>
          <a:ext cx="1504950" cy="9810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66675</xdr:colOff>
      <xdr:row>2</xdr:row>
      <xdr:rowOff>95250</xdr:rowOff>
    </xdr:from>
    <xdr:to>
      <xdr:col>2</xdr:col>
      <xdr:colOff>1952625</xdr:colOff>
      <xdr:row>6</xdr:row>
      <xdr:rowOff>238125</xdr:rowOff>
    </xdr:to>
    <xdr:pic>
      <xdr:nvPicPr>
        <xdr:cNvPr id="2" name="Picture 326">
          <a:extLst>
            <a:ext uri="{FF2B5EF4-FFF2-40B4-BE49-F238E27FC236}">
              <a16:creationId xmlns:a16="http://schemas.microsoft.com/office/drawing/2014/main" id="{8568A9DF-8F5D-4310-A6F3-9DCB614DCEB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5975" y="428625"/>
          <a:ext cx="1647825"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123825</xdr:colOff>
      <xdr:row>2</xdr:row>
      <xdr:rowOff>114300</xdr:rowOff>
    </xdr:from>
    <xdr:to>
      <xdr:col>3</xdr:col>
      <xdr:colOff>1971674</xdr:colOff>
      <xdr:row>6</xdr:row>
      <xdr:rowOff>257175</xdr:rowOff>
    </xdr:to>
    <xdr:pic>
      <xdr:nvPicPr>
        <xdr:cNvPr id="3" name="Picture 326">
          <a:extLst>
            <a:ext uri="{FF2B5EF4-FFF2-40B4-BE49-F238E27FC236}">
              <a16:creationId xmlns:a16="http://schemas.microsoft.com/office/drawing/2014/main" id="{E3A6E93B-C741-4422-A9D4-E68C634BF0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67625" y="447675"/>
          <a:ext cx="1590674"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19050</xdr:colOff>
      <xdr:row>2</xdr:row>
      <xdr:rowOff>104775</xdr:rowOff>
    </xdr:from>
    <xdr:to>
      <xdr:col>2</xdr:col>
      <xdr:colOff>1676400</xdr:colOff>
      <xdr:row>6</xdr:row>
      <xdr:rowOff>257175</xdr:rowOff>
    </xdr:to>
    <xdr:pic>
      <xdr:nvPicPr>
        <xdr:cNvPr id="2" name="Picture 304">
          <a:extLst>
            <a:ext uri="{FF2B5EF4-FFF2-40B4-BE49-F238E27FC236}">
              <a16:creationId xmlns:a16="http://schemas.microsoft.com/office/drawing/2014/main" id="{666BE234-42C8-4823-A5C2-D8231B453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48350" y="438150"/>
          <a:ext cx="1657350" cy="1104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276225</xdr:colOff>
      <xdr:row>2</xdr:row>
      <xdr:rowOff>66675</xdr:rowOff>
    </xdr:from>
    <xdr:to>
      <xdr:col>3</xdr:col>
      <xdr:colOff>1819275</xdr:colOff>
      <xdr:row>6</xdr:row>
      <xdr:rowOff>219075</xdr:rowOff>
    </xdr:to>
    <xdr:pic>
      <xdr:nvPicPr>
        <xdr:cNvPr id="4" name="Picture 304">
          <a:extLst>
            <a:ext uri="{FF2B5EF4-FFF2-40B4-BE49-F238E27FC236}">
              <a16:creationId xmlns:a16="http://schemas.microsoft.com/office/drawing/2014/main" id="{15F87A8A-1E28-4011-925A-F04CC569A1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58150" y="400050"/>
          <a:ext cx="1543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47625</xdr:colOff>
      <xdr:row>2</xdr:row>
      <xdr:rowOff>104775</xdr:rowOff>
    </xdr:from>
    <xdr:to>
      <xdr:col>2</xdr:col>
      <xdr:colOff>1676401</xdr:colOff>
      <xdr:row>7</xdr:row>
      <xdr:rowOff>209550</xdr:rowOff>
    </xdr:to>
    <xdr:pic>
      <xdr:nvPicPr>
        <xdr:cNvPr id="2" name="Picture 304">
          <a:extLst>
            <a:ext uri="{FF2B5EF4-FFF2-40B4-BE49-F238E27FC236}">
              <a16:creationId xmlns:a16="http://schemas.microsoft.com/office/drawing/2014/main" id="{CD19C4FA-79FB-473B-B798-B851B3B805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5" y="438150"/>
          <a:ext cx="1628776" cy="1247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123825</xdr:rowOff>
    </xdr:from>
    <xdr:to>
      <xdr:col>3</xdr:col>
      <xdr:colOff>1971675</xdr:colOff>
      <xdr:row>7</xdr:row>
      <xdr:rowOff>171450</xdr:rowOff>
    </xdr:to>
    <xdr:pic>
      <xdr:nvPicPr>
        <xdr:cNvPr id="3" name="Picture 304">
          <a:extLst>
            <a:ext uri="{FF2B5EF4-FFF2-40B4-BE49-F238E27FC236}">
              <a16:creationId xmlns:a16="http://schemas.microsoft.com/office/drawing/2014/main" id="{90449F61-BB4B-4679-81B6-EF09DF07B7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581900" y="457200"/>
          <a:ext cx="1676400" cy="1190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104776</xdr:colOff>
      <xdr:row>2</xdr:row>
      <xdr:rowOff>114300</xdr:rowOff>
    </xdr:from>
    <xdr:to>
      <xdr:col>2</xdr:col>
      <xdr:colOff>1924050</xdr:colOff>
      <xdr:row>6</xdr:row>
      <xdr:rowOff>352425</xdr:rowOff>
    </xdr:to>
    <xdr:pic>
      <xdr:nvPicPr>
        <xdr:cNvPr id="2" name="Picture 290">
          <a:extLst>
            <a:ext uri="{FF2B5EF4-FFF2-40B4-BE49-F238E27FC236}">
              <a16:creationId xmlns:a16="http://schemas.microsoft.com/office/drawing/2014/main" id="{368D6F65-3B8F-4E70-91DD-2E27C7B84A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34076" y="447675"/>
          <a:ext cx="1609724"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66675</xdr:rowOff>
    </xdr:from>
    <xdr:to>
      <xdr:col>3</xdr:col>
      <xdr:colOff>1943100</xdr:colOff>
      <xdr:row>6</xdr:row>
      <xdr:rowOff>323850</xdr:rowOff>
    </xdr:to>
    <xdr:pic>
      <xdr:nvPicPr>
        <xdr:cNvPr id="3" name="Picture 290">
          <a:extLst>
            <a:ext uri="{FF2B5EF4-FFF2-40B4-BE49-F238E27FC236}">
              <a16:creationId xmlns:a16="http://schemas.microsoft.com/office/drawing/2014/main" id="{7E79005B-E377-474F-AC1B-6DBDE9BA321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10475" y="400050"/>
          <a:ext cx="1647825"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66675</xdr:colOff>
      <xdr:row>2</xdr:row>
      <xdr:rowOff>85725</xdr:rowOff>
    </xdr:from>
    <xdr:to>
      <xdr:col>2</xdr:col>
      <xdr:colOff>2009775</xdr:colOff>
      <xdr:row>6</xdr:row>
      <xdr:rowOff>200024</xdr:rowOff>
    </xdr:to>
    <xdr:pic>
      <xdr:nvPicPr>
        <xdr:cNvPr id="2" name="Picture 288">
          <a:extLst>
            <a:ext uri="{FF2B5EF4-FFF2-40B4-BE49-F238E27FC236}">
              <a16:creationId xmlns:a16="http://schemas.microsoft.com/office/drawing/2014/main" id="{567B764D-DE34-46B6-BAFD-B8BAB4D546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5975" y="419100"/>
          <a:ext cx="1647825" cy="9143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85725</xdr:colOff>
      <xdr:row>2</xdr:row>
      <xdr:rowOff>66675</xdr:rowOff>
    </xdr:from>
    <xdr:to>
      <xdr:col>3</xdr:col>
      <xdr:colOff>1914525</xdr:colOff>
      <xdr:row>6</xdr:row>
      <xdr:rowOff>200024</xdr:rowOff>
    </xdr:to>
    <xdr:pic>
      <xdr:nvPicPr>
        <xdr:cNvPr id="3" name="Picture 288">
          <a:extLst>
            <a:ext uri="{FF2B5EF4-FFF2-40B4-BE49-F238E27FC236}">
              <a16:creationId xmlns:a16="http://schemas.microsoft.com/office/drawing/2014/main" id="{D9241180-E42A-42D6-AE2B-389AD40BD79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29525" y="400050"/>
          <a:ext cx="1628775" cy="9334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85725</xdr:colOff>
      <xdr:row>2</xdr:row>
      <xdr:rowOff>85724</xdr:rowOff>
    </xdr:from>
    <xdr:to>
      <xdr:col>2</xdr:col>
      <xdr:colOff>1952625</xdr:colOff>
      <xdr:row>6</xdr:row>
      <xdr:rowOff>323849</xdr:rowOff>
    </xdr:to>
    <xdr:pic>
      <xdr:nvPicPr>
        <xdr:cNvPr id="2" name="Picture 289">
          <a:extLst>
            <a:ext uri="{FF2B5EF4-FFF2-40B4-BE49-F238E27FC236}">
              <a16:creationId xmlns:a16="http://schemas.microsoft.com/office/drawing/2014/main" id="{D1DBA218-09C7-4D7F-938C-1CFEE97D1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15025" y="419099"/>
          <a:ext cx="1628775"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104775</xdr:colOff>
      <xdr:row>2</xdr:row>
      <xdr:rowOff>66675</xdr:rowOff>
    </xdr:from>
    <xdr:to>
      <xdr:col>3</xdr:col>
      <xdr:colOff>1952624</xdr:colOff>
      <xdr:row>6</xdr:row>
      <xdr:rowOff>304800</xdr:rowOff>
    </xdr:to>
    <xdr:pic>
      <xdr:nvPicPr>
        <xdr:cNvPr id="3" name="Picture 289">
          <a:extLst>
            <a:ext uri="{FF2B5EF4-FFF2-40B4-BE49-F238E27FC236}">
              <a16:creationId xmlns:a16="http://schemas.microsoft.com/office/drawing/2014/main" id="{2712A952-44D2-4739-9A52-1621045D72C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48575" y="400050"/>
          <a:ext cx="1609724"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114300</xdr:colOff>
      <xdr:row>2</xdr:row>
      <xdr:rowOff>47625</xdr:rowOff>
    </xdr:from>
    <xdr:to>
      <xdr:col>2</xdr:col>
      <xdr:colOff>1962149</xdr:colOff>
      <xdr:row>6</xdr:row>
      <xdr:rowOff>352425</xdr:rowOff>
    </xdr:to>
    <xdr:pic>
      <xdr:nvPicPr>
        <xdr:cNvPr id="2" name="Picture 290">
          <a:extLst>
            <a:ext uri="{FF2B5EF4-FFF2-40B4-BE49-F238E27FC236}">
              <a16:creationId xmlns:a16="http://schemas.microsoft.com/office/drawing/2014/main" id="{B46777CC-9105-4CB1-8B3C-E73413CC83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43600" y="381000"/>
          <a:ext cx="1600199"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47625</xdr:colOff>
      <xdr:row>2</xdr:row>
      <xdr:rowOff>47625</xdr:rowOff>
    </xdr:from>
    <xdr:to>
      <xdr:col>3</xdr:col>
      <xdr:colOff>1647825</xdr:colOff>
      <xdr:row>6</xdr:row>
      <xdr:rowOff>352425</xdr:rowOff>
    </xdr:to>
    <xdr:pic>
      <xdr:nvPicPr>
        <xdr:cNvPr id="3" name="Picture 290">
          <a:extLst>
            <a:ext uri="{FF2B5EF4-FFF2-40B4-BE49-F238E27FC236}">
              <a16:creationId xmlns:a16="http://schemas.microsoft.com/office/drawing/2014/main" id="{B09CFE2B-3C7F-4C4F-80C9-EC99D984603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591425" y="381000"/>
          <a:ext cx="1600200"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104775</xdr:colOff>
      <xdr:row>2</xdr:row>
      <xdr:rowOff>47625</xdr:rowOff>
    </xdr:from>
    <xdr:to>
      <xdr:col>2</xdr:col>
      <xdr:colOff>1685925</xdr:colOff>
      <xdr:row>6</xdr:row>
      <xdr:rowOff>180975</xdr:rowOff>
    </xdr:to>
    <xdr:pic>
      <xdr:nvPicPr>
        <xdr:cNvPr id="2" name="Picture 292">
          <a:extLst>
            <a:ext uri="{FF2B5EF4-FFF2-40B4-BE49-F238E27FC236}">
              <a16:creationId xmlns:a16="http://schemas.microsoft.com/office/drawing/2014/main" id="{28744259-DA06-4D63-9BEB-84A9DBB398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34075" y="381000"/>
          <a:ext cx="15811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28575</xdr:colOff>
      <xdr:row>2</xdr:row>
      <xdr:rowOff>38100</xdr:rowOff>
    </xdr:from>
    <xdr:to>
      <xdr:col>3</xdr:col>
      <xdr:colOff>1695450</xdr:colOff>
      <xdr:row>6</xdr:row>
      <xdr:rowOff>152400</xdr:rowOff>
    </xdr:to>
    <xdr:pic>
      <xdr:nvPicPr>
        <xdr:cNvPr id="3" name="Picture 292">
          <a:extLst>
            <a:ext uri="{FF2B5EF4-FFF2-40B4-BE49-F238E27FC236}">
              <a16:creationId xmlns:a16="http://schemas.microsoft.com/office/drawing/2014/main" id="{1FC9A15C-8F5F-4B89-83AB-99FA419575D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572375" y="371475"/>
          <a:ext cx="1666875"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114300</xdr:colOff>
      <xdr:row>2</xdr:row>
      <xdr:rowOff>66675</xdr:rowOff>
    </xdr:from>
    <xdr:to>
      <xdr:col>2</xdr:col>
      <xdr:colOff>1885949</xdr:colOff>
      <xdr:row>6</xdr:row>
      <xdr:rowOff>285750</xdr:rowOff>
    </xdr:to>
    <xdr:pic>
      <xdr:nvPicPr>
        <xdr:cNvPr id="2" name="Picture 296">
          <a:extLst>
            <a:ext uri="{FF2B5EF4-FFF2-40B4-BE49-F238E27FC236}">
              <a16:creationId xmlns:a16="http://schemas.microsoft.com/office/drawing/2014/main" id="{A5AD3E4F-71E8-4A08-AEFC-57167DE611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43600" y="400050"/>
          <a:ext cx="1600199"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200025</xdr:colOff>
      <xdr:row>2</xdr:row>
      <xdr:rowOff>95250</xdr:rowOff>
    </xdr:from>
    <xdr:to>
      <xdr:col>3</xdr:col>
      <xdr:colOff>1866900</xdr:colOff>
      <xdr:row>6</xdr:row>
      <xdr:rowOff>314325</xdr:rowOff>
    </xdr:to>
    <xdr:pic>
      <xdr:nvPicPr>
        <xdr:cNvPr id="3" name="Picture 296">
          <a:extLst>
            <a:ext uri="{FF2B5EF4-FFF2-40B4-BE49-F238E27FC236}">
              <a16:creationId xmlns:a16="http://schemas.microsoft.com/office/drawing/2014/main" id="{86D64020-7030-45D8-AFE4-7A12988631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43825" y="428625"/>
          <a:ext cx="1514475"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104776</xdr:colOff>
      <xdr:row>2</xdr:row>
      <xdr:rowOff>142875</xdr:rowOff>
    </xdr:from>
    <xdr:to>
      <xdr:col>2</xdr:col>
      <xdr:colOff>1981202</xdr:colOff>
      <xdr:row>6</xdr:row>
      <xdr:rowOff>200025</xdr:rowOff>
    </xdr:to>
    <xdr:pic>
      <xdr:nvPicPr>
        <xdr:cNvPr id="2" name="Picture 299">
          <a:extLst>
            <a:ext uri="{FF2B5EF4-FFF2-40B4-BE49-F238E27FC236}">
              <a16:creationId xmlns:a16="http://schemas.microsoft.com/office/drawing/2014/main" id="{7EEA74B1-098B-45D8-A406-B8E8A32DB2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34076" y="476250"/>
          <a:ext cx="1609726"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85725</xdr:colOff>
      <xdr:row>2</xdr:row>
      <xdr:rowOff>152400</xdr:rowOff>
    </xdr:from>
    <xdr:to>
      <xdr:col>3</xdr:col>
      <xdr:colOff>1962150</xdr:colOff>
      <xdr:row>6</xdr:row>
      <xdr:rowOff>209550</xdr:rowOff>
    </xdr:to>
    <xdr:pic>
      <xdr:nvPicPr>
        <xdr:cNvPr id="3" name="Picture 299">
          <a:extLst>
            <a:ext uri="{FF2B5EF4-FFF2-40B4-BE49-F238E27FC236}">
              <a16:creationId xmlns:a16="http://schemas.microsoft.com/office/drawing/2014/main" id="{5671D0DA-2F2D-4B04-A6D9-EDA12500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9525" y="485775"/>
          <a:ext cx="1628775"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104775</xdr:colOff>
      <xdr:row>2</xdr:row>
      <xdr:rowOff>152400</xdr:rowOff>
    </xdr:from>
    <xdr:to>
      <xdr:col>2</xdr:col>
      <xdr:colOff>1981201</xdr:colOff>
      <xdr:row>6</xdr:row>
      <xdr:rowOff>276225</xdr:rowOff>
    </xdr:to>
    <xdr:pic>
      <xdr:nvPicPr>
        <xdr:cNvPr id="2" name="Picture 293">
          <a:extLst>
            <a:ext uri="{FF2B5EF4-FFF2-40B4-BE49-F238E27FC236}">
              <a16:creationId xmlns:a16="http://schemas.microsoft.com/office/drawing/2014/main" id="{D9844F3F-8209-477A-B74E-D0996723FE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34075" y="485775"/>
          <a:ext cx="1609726"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114300</xdr:colOff>
      <xdr:row>2</xdr:row>
      <xdr:rowOff>152400</xdr:rowOff>
    </xdr:from>
    <xdr:to>
      <xdr:col>3</xdr:col>
      <xdr:colOff>1962150</xdr:colOff>
      <xdr:row>6</xdr:row>
      <xdr:rowOff>276225</xdr:rowOff>
    </xdr:to>
    <xdr:pic>
      <xdr:nvPicPr>
        <xdr:cNvPr id="3" name="Picture 293">
          <a:extLst>
            <a:ext uri="{FF2B5EF4-FFF2-40B4-BE49-F238E27FC236}">
              <a16:creationId xmlns:a16="http://schemas.microsoft.com/office/drawing/2014/main" id="{D666A51C-14E8-43CC-967E-6825405DD7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58100" y="485775"/>
          <a:ext cx="1600200"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95249</xdr:colOff>
      <xdr:row>2</xdr:row>
      <xdr:rowOff>95250</xdr:rowOff>
    </xdr:from>
    <xdr:to>
      <xdr:col>2</xdr:col>
      <xdr:colOff>1933574</xdr:colOff>
      <xdr:row>6</xdr:row>
      <xdr:rowOff>276225</xdr:rowOff>
    </xdr:to>
    <xdr:pic>
      <xdr:nvPicPr>
        <xdr:cNvPr id="2" name="Picture 291">
          <a:extLst>
            <a:ext uri="{FF2B5EF4-FFF2-40B4-BE49-F238E27FC236}">
              <a16:creationId xmlns:a16="http://schemas.microsoft.com/office/drawing/2014/main" id="{5014705E-0270-4C9C-B901-577F06B4F1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24549" y="428625"/>
          <a:ext cx="1619250"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76200</xdr:rowOff>
    </xdr:from>
    <xdr:to>
      <xdr:col>3</xdr:col>
      <xdr:colOff>1943099</xdr:colOff>
      <xdr:row>6</xdr:row>
      <xdr:rowOff>304800</xdr:rowOff>
    </xdr:to>
    <xdr:pic>
      <xdr:nvPicPr>
        <xdr:cNvPr id="3" name="Picture 291">
          <a:extLst>
            <a:ext uri="{FF2B5EF4-FFF2-40B4-BE49-F238E27FC236}">
              <a16:creationId xmlns:a16="http://schemas.microsoft.com/office/drawing/2014/main" id="{B50A71B8-21D3-4A90-A592-620B9FA0DA2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39050" y="409575"/>
          <a:ext cx="1619249" cy="1181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57151</xdr:colOff>
      <xdr:row>2</xdr:row>
      <xdr:rowOff>104775</xdr:rowOff>
    </xdr:from>
    <xdr:to>
      <xdr:col>2</xdr:col>
      <xdr:colOff>1952625</xdr:colOff>
      <xdr:row>6</xdr:row>
      <xdr:rowOff>304800</xdr:rowOff>
    </xdr:to>
    <xdr:pic>
      <xdr:nvPicPr>
        <xdr:cNvPr id="2" name="Picture 305">
          <a:extLst>
            <a:ext uri="{FF2B5EF4-FFF2-40B4-BE49-F238E27FC236}">
              <a16:creationId xmlns:a16="http://schemas.microsoft.com/office/drawing/2014/main" id="{0F290E79-BD9D-4156-8928-51E003D022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86451" y="438150"/>
          <a:ext cx="1657349"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104776</xdr:colOff>
      <xdr:row>2</xdr:row>
      <xdr:rowOff>76200</xdr:rowOff>
    </xdr:from>
    <xdr:to>
      <xdr:col>3</xdr:col>
      <xdr:colOff>1943100</xdr:colOff>
      <xdr:row>6</xdr:row>
      <xdr:rowOff>276225</xdr:rowOff>
    </xdr:to>
    <xdr:pic>
      <xdr:nvPicPr>
        <xdr:cNvPr id="3" name="Picture 305">
          <a:extLst>
            <a:ext uri="{FF2B5EF4-FFF2-40B4-BE49-F238E27FC236}">
              <a16:creationId xmlns:a16="http://schemas.microsoft.com/office/drawing/2014/main" id="{9B53E4B3-BBB3-4A28-BBF7-219CEC94E4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48576" y="409575"/>
          <a:ext cx="1609724"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104774</xdr:colOff>
      <xdr:row>2</xdr:row>
      <xdr:rowOff>114299</xdr:rowOff>
    </xdr:from>
    <xdr:to>
      <xdr:col>2</xdr:col>
      <xdr:colOff>1943099</xdr:colOff>
      <xdr:row>6</xdr:row>
      <xdr:rowOff>276224</xdr:rowOff>
    </xdr:to>
    <xdr:pic>
      <xdr:nvPicPr>
        <xdr:cNvPr id="2" name="Picture 306">
          <a:extLst>
            <a:ext uri="{FF2B5EF4-FFF2-40B4-BE49-F238E27FC236}">
              <a16:creationId xmlns:a16="http://schemas.microsoft.com/office/drawing/2014/main" id="{643DB4C2-7A2C-49E8-B643-5E35A709F5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62724" y="447674"/>
          <a:ext cx="1609725"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123825</xdr:colOff>
      <xdr:row>2</xdr:row>
      <xdr:rowOff>142875</xdr:rowOff>
    </xdr:from>
    <xdr:to>
      <xdr:col>3</xdr:col>
      <xdr:colOff>1952625</xdr:colOff>
      <xdr:row>6</xdr:row>
      <xdr:rowOff>304800</xdr:rowOff>
    </xdr:to>
    <xdr:pic>
      <xdr:nvPicPr>
        <xdr:cNvPr id="3" name="Picture 306">
          <a:extLst>
            <a:ext uri="{FF2B5EF4-FFF2-40B4-BE49-F238E27FC236}">
              <a16:creationId xmlns:a16="http://schemas.microsoft.com/office/drawing/2014/main" id="{94CF78B1-6C74-45CB-A64E-80AC7B324DB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96275" y="476250"/>
          <a:ext cx="1590675"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66675</xdr:colOff>
      <xdr:row>2</xdr:row>
      <xdr:rowOff>123825</xdr:rowOff>
    </xdr:from>
    <xdr:to>
      <xdr:col>3</xdr:col>
      <xdr:colOff>0</xdr:colOff>
      <xdr:row>6</xdr:row>
      <xdr:rowOff>333374</xdr:rowOff>
    </xdr:to>
    <xdr:pic>
      <xdr:nvPicPr>
        <xdr:cNvPr id="2" name="Picture 308">
          <a:extLst>
            <a:ext uri="{FF2B5EF4-FFF2-40B4-BE49-F238E27FC236}">
              <a16:creationId xmlns:a16="http://schemas.microsoft.com/office/drawing/2014/main" id="{4D5EB56D-0E58-48F1-97B3-93B2DCA7C6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5975" y="457200"/>
          <a:ext cx="1647825" cy="9715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104775</xdr:rowOff>
    </xdr:from>
    <xdr:to>
      <xdr:col>3</xdr:col>
      <xdr:colOff>1657350</xdr:colOff>
      <xdr:row>6</xdr:row>
      <xdr:rowOff>314324</xdr:rowOff>
    </xdr:to>
    <xdr:pic>
      <xdr:nvPicPr>
        <xdr:cNvPr id="3" name="Picture 308">
          <a:extLst>
            <a:ext uri="{FF2B5EF4-FFF2-40B4-BE49-F238E27FC236}">
              <a16:creationId xmlns:a16="http://schemas.microsoft.com/office/drawing/2014/main" id="{0C1EB883-DC62-4B64-B9D3-B9D3274611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00950" y="438150"/>
          <a:ext cx="1600200" cy="9715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47625</xdr:colOff>
      <xdr:row>2</xdr:row>
      <xdr:rowOff>152400</xdr:rowOff>
    </xdr:from>
    <xdr:to>
      <xdr:col>3</xdr:col>
      <xdr:colOff>0</xdr:colOff>
      <xdr:row>6</xdr:row>
      <xdr:rowOff>314325</xdr:rowOff>
    </xdr:to>
    <xdr:pic>
      <xdr:nvPicPr>
        <xdr:cNvPr id="2" name="Picture 309">
          <a:extLst>
            <a:ext uri="{FF2B5EF4-FFF2-40B4-BE49-F238E27FC236}">
              <a16:creationId xmlns:a16="http://schemas.microsoft.com/office/drawing/2014/main" id="{17B40F89-E3CE-4CE6-BEDE-CA36B63930F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5" y="476250"/>
          <a:ext cx="1666875"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114300</xdr:rowOff>
    </xdr:from>
    <xdr:to>
      <xdr:col>3</xdr:col>
      <xdr:colOff>1914525</xdr:colOff>
      <xdr:row>6</xdr:row>
      <xdr:rowOff>257175</xdr:rowOff>
    </xdr:to>
    <xdr:pic>
      <xdr:nvPicPr>
        <xdr:cNvPr id="3" name="Picture 309">
          <a:extLst>
            <a:ext uri="{FF2B5EF4-FFF2-40B4-BE49-F238E27FC236}">
              <a16:creationId xmlns:a16="http://schemas.microsoft.com/office/drawing/2014/main" id="{DB1217A5-A88A-442A-BCAB-778296FF116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00950" y="438150"/>
          <a:ext cx="1657350"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47625</xdr:colOff>
      <xdr:row>2</xdr:row>
      <xdr:rowOff>123825</xdr:rowOff>
    </xdr:from>
    <xdr:to>
      <xdr:col>3</xdr:col>
      <xdr:colOff>0</xdr:colOff>
      <xdr:row>6</xdr:row>
      <xdr:rowOff>285750</xdr:rowOff>
    </xdr:to>
    <xdr:pic>
      <xdr:nvPicPr>
        <xdr:cNvPr id="2" name="Picture 311">
          <a:extLst>
            <a:ext uri="{FF2B5EF4-FFF2-40B4-BE49-F238E27FC236}">
              <a16:creationId xmlns:a16="http://schemas.microsoft.com/office/drawing/2014/main" id="{8CF28388-846D-40F5-A29A-8C7B8DCE5E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5" y="457200"/>
          <a:ext cx="1666875"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133350</xdr:rowOff>
    </xdr:from>
    <xdr:to>
      <xdr:col>3</xdr:col>
      <xdr:colOff>1666875</xdr:colOff>
      <xdr:row>6</xdr:row>
      <xdr:rowOff>295275</xdr:rowOff>
    </xdr:to>
    <xdr:pic>
      <xdr:nvPicPr>
        <xdr:cNvPr id="3" name="Picture 311">
          <a:extLst>
            <a:ext uri="{FF2B5EF4-FFF2-40B4-BE49-F238E27FC236}">
              <a16:creationId xmlns:a16="http://schemas.microsoft.com/office/drawing/2014/main" id="{5459C41C-FDB3-4F9E-AD6E-61F93F502D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39050" y="466725"/>
          <a:ext cx="1571625"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57150</xdr:colOff>
      <xdr:row>2</xdr:row>
      <xdr:rowOff>66676</xdr:rowOff>
    </xdr:from>
    <xdr:to>
      <xdr:col>3</xdr:col>
      <xdr:colOff>0</xdr:colOff>
      <xdr:row>6</xdr:row>
      <xdr:rowOff>276226</xdr:rowOff>
    </xdr:to>
    <xdr:pic>
      <xdr:nvPicPr>
        <xdr:cNvPr id="2" name="Picture 310">
          <a:extLst>
            <a:ext uri="{FF2B5EF4-FFF2-40B4-BE49-F238E27FC236}">
              <a16:creationId xmlns:a16="http://schemas.microsoft.com/office/drawing/2014/main" id="{A55C4936-E17D-4B91-8FF5-2F4876F60E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86450" y="400051"/>
          <a:ext cx="1657350"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76200</xdr:colOff>
      <xdr:row>2</xdr:row>
      <xdr:rowOff>114300</xdr:rowOff>
    </xdr:from>
    <xdr:to>
      <xdr:col>3</xdr:col>
      <xdr:colOff>1638300</xdr:colOff>
      <xdr:row>6</xdr:row>
      <xdr:rowOff>323850</xdr:rowOff>
    </xdr:to>
    <xdr:pic>
      <xdr:nvPicPr>
        <xdr:cNvPr id="3" name="Picture 310">
          <a:extLst>
            <a:ext uri="{FF2B5EF4-FFF2-40B4-BE49-F238E27FC236}">
              <a16:creationId xmlns:a16="http://schemas.microsoft.com/office/drawing/2014/main" id="{FE6AA4F2-6BE8-4296-B731-725E05E1D1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00" y="447675"/>
          <a:ext cx="1562100"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123825</xdr:colOff>
      <xdr:row>2</xdr:row>
      <xdr:rowOff>123825</xdr:rowOff>
    </xdr:from>
    <xdr:to>
      <xdr:col>2</xdr:col>
      <xdr:colOff>1943100</xdr:colOff>
      <xdr:row>7</xdr:row>
      <xdr:rowOff>238125</xdr:rowOff>
    </xdr:to>
    <xdr:pic>
      <xdr:nvPicPr>
        <xdr:cNvPr id="2" name="Picture 295">
          <a:extLst>
            <a:ext uri="{FF2B5EF4-FFF2-40B4-BE49-F238E27FC236}">
              <a16:creationId xmlns:a16="http://schemas.microsoft.com/office/drawing/2014/main" id="{8B9B4E6E-20E7-4DA1-A5DC-D03DA5E9F7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53125" y="457200"/>
          <a:ext cx="159067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66674</xdr:colOff>
      <xdr:row>2</xdr:row>
      <xdr:rowOff>123825</xdr:rowOff>
    </xdr:from>
    <xdr:to>
      <xdr:col>3</xdr:col>
      <xdr:colOff>1981199</xdr:colOff>
      <xdr:row>7</xdr:row>
      <xdr:rowOff>238125</xdr:rowOff>
    </xdr:to>
    <xdr:pic>
      <xdr:nvPicPr>
        <xdr:cNvPr id="3" name="Picture 295">
          <a:extLst>
            <a:ext uri="{FF2B5EF4-FFF2-40B4-BE49-F238E27FC236}">
              <a16:creationId xmlns:a16="http://schemas.microsoft.com/office/drawing/2014/main" id="{7E3CEA23-859D-486D-B6E4-97BDF8152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474" y="457200"/>
          <a:ext cx="164782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38100</xdr:colOff>
      <xdr:row>2</xdr:row>
      <xdr:rowOff>123825</xdr:rowOff>
    </xdr:from>
    <xdr:to>
      <xdr:col>3</xdr:col>
      <xdr:colOff>1</xdr:colOff>
      <xdr:row>7</xdr:row>
      <xdr:rowOff>238125</xdr:rowOff>
    </xdr:to>
    <xdr:pic>
      <xdr:nvPicPr>
        <xdr:cNvPr id="2" name="Picture 294">
          <a:extLst>
            <a:ext uri="{FF2B5EF4-FFF2-40B4-BE49-F238E27FC236}">
              <a16:creationId xmlns:a16="http://schemas.microsoft.com/office/drawing/2014/main" id="{D7E7C9D3-D6A7-4213-B4FC-A13EE86918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67400" y="457200"/>
          <a:ext cx="1676401"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85725</xdr:colOff>
      <xdr:row>2</xdr:row>
      <xdr:rowOff>142874</xdr:rowOff>
    </xdr:from>
    <xdr:to>
      <xdr:col>3</xdr:col>
      <xdr:colOff>2028825</xdr:colOff>
      <xdr:row>7</xdr:row>
      <xdr:rowOff>209549</xdr:rowOff>
    </xdr:to>
    <xdr:pic>
      <xdr:nvPicPr>
        <xdr:cNvPr id="3" name="Picture 294">
          <a:extLst>
            <a:ext uri="{FF2B5EF4-FFF2-40B4-BE49-F238E27FC236}">
              <a16:creationId xmlns:a16="http://schemas.microsoft.com/office/drawing/2014/main" id="{4441C506-8137-44D1-AD38-AA7AED20391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9525" y="476249"/>
          <a:ext cx="1628775"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47625</xdr:colOff>
      <xdr:row>2</xdr:row>
      <xdr:rowOff>38100</xdr:rowOff>
    </xdr:from>
    <xdr:to>
      <xdr:col>2</xdr:col>
      <xdr:colOff>2028825</xdr:colOff>
      <xdr:row>6</xdr:row>
      <xdr:rowOff>361950</xdr:rowOff>
    </xdr:to>
    <xdr:pic>
      <xdr:nvPicPr>
        <xdr:cNvPr id="2" name="Picture 298">
          <a:extLst>
            <a:ext uri="{FF2B5EF4-FFF2-40B4-BE49-F238E27FC236}">
              <a16:creationId xmlns:a16="http://schemas.microsoft.com/office/drawing/2014/main" id="{23134A6F-F1C6-41DF-AA61-88E53EE21F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5" y="371475"/>
          <a:ext cx="1666875"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114301</xdr:colOff>
      <xdr:row>2</xdr:row>
      <xdr:rowOff>76200</xdr:rowOff>
    </xdr:from>
    <xdr:to>
      <xdr:col>3</xdr:col>
      <xdr:colOff>1971675</xdr:colOff>
      <xdr:row>6</xdr:row>
      <xdr:rowOff>304800</xdr:rowOff>
    </xdr:to>
    <xdr:pic>
      <xdr:nvPicPr>
        <xdr:cNvPr id="3" name="Picture 298">
          <a:extLst>
            <a:ext uri="{FF2B5EF4-FFF2-40B4-BE49-F238E27FC236}">
              <a16:creationId xmlns:a16="http://schemas.microsoft.com/office/drawing/2014/main" id="{FDED0144-26C1-48A1-AF0A-79756F87365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58101" y="409575"/>
          <a:ext cx="1600199"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47625</xdr:colOff>
      <xdr:row>2</xdr:row>
      <xdr:rowOff>76200</xdr:rowOff>
    </xdr:from>
    <xdr:to>
      <xdr:col>3</xdr:col>
      <xdr:colOff>0</xdr:colOff>
      <xdr:row>6</xdr:row>
      <xdr:rowOff>295275</xdr:rowOff>
    </xdr:to>
    <xdr:pic>
      <xdr:nvPicPr>
        <xdr:cNvPr id="2" name="Picture 297">
          <a:extLst>
            <a:ext uri="{FF2B5EF4-FFF2-40B4-BE49-F238E27FC236}">
              <a16:creationId xmlns:a16="http://schemas.microsoft.com/office/drawing/2014/main" id="{F3E8C206-3C5A-4C92-A92B-D7F29D1891C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5" y="409575"/>
          <a:ext cx="1666875"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104775</xdr:colOff>
      <xdr:row>2</xdr:row>
      <xdr:rowOff>57150</xdr:rowOff>
    </xdr:from>
    <xdr:to>
      <xdr:col>3</xdr:col>
      <xdr:colOff>1600200</xdr:colOff>
      <xdr:row>6</xdr:row>
      <xdr:rowOff>171450</xdr:rowOff>
    </xdr:to>
    <xdr:pic>
      <xdr:nvPicPr>
        <xdr:cNvPr id="3" name="Picture 297">
          <a:extLst>
            <a:ext uri="{FF2B5EF4-FFF2-40B4-BE49-F238E27FC236}">
              <a16:creationId xmlns:a16="http://schemas.microsoft.com/office/drawing/2014/main" id="{002C7D38-2648-4B9F-BE37-B0B43D6C011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48575" y="390525"/>
          <a:ext cx="1495425"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xdr:from>
      <xdr:col>2</xdr:col>
      <xdr:colOff>47625</xdr:colOff>
      <xdr:row>2</xdr:row>
      <xdr:rowOff>76200</xdr:rowOff>
    </xdr:from>
    <xdr:to>
      <xdr:col>3</xdr:col>
      <xdr:colOff>0</xdr:colOff>
      <xdr:row>6</xdr:row>
      <xdr:rowOff>295275</xdr:rowOff>
    </xdr:to>
    <xdr:pic>
      <xdr:nvPicPr>
        <xdr:cNvPr id="2" name="Picture 297">
          <a:extLst>
            <a:ext uri="{FF2B5EF4-FFF2-40B4-BE49-F238E27FC236}">
              <a16:creationId xmlns:a16="http://schemas.microsoft.com/office/drawing/2014/main" id="{676736B2-79B5-4CA6-9FF0-B4D196F2EE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648325" y="409575"/>
          <a:ext cx="1666875"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104775</xdr:colOff>
      <xdr:row>2</xdr:row>
      <xdr:rowOff>104774</xdr:rowOff>
    </xdr:from>
    <xdr:to>
      <xdr:col>3</xdr:col>
      <xdr:colOff>1600200</xdr:colOff>
      <xdr:row>6</xdr:row>
      <xdr:rowOff>323849</xdr:rowOff>
    </xdr:to>
    <xdr:pic>
      <xdr:nvPicPr>
        <xdr:cNvPr id="3" name="Picture 297">
          <a:extLst>
            <a:ext uri="{FF2B5EF4-FFF2-40B4-BE49-F238E27FC236}">
              <a16:creationId xmlns:a16="http://schemas.microsoft.com/office/drawing/2014/main" id="{DAD2E269-B89E-4B58-9A80-147DE5D985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48575" y="438149"/>
          <a:ext cx="1495425"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3</xdr:col>
      <xdr:colOff>171450</xdr:colOff>
      <xdr:row>2</xdr:row>
      <xdr:rowOff>85725</xdr:rowOff>
    </xdr:from>
    <xdr:to>
      <xdr:col>3</xdr:col>
      <xdr:colOff>1619249</xdr:colOff>
      <xdr:row>7</xdr:row>
      <xdr:rowOff>0</xdr:rowOff>
    </xdr:to>
    <xdr:pic>
      <xdr:nvPicPr>
        <xdr:cNvPr id="3" name="Picture 297">
          <a:extLst>
            <a:ext uri="{FF2B5EF4-FFF2-40B4-BE49-F238E27FC236}">
              <a16:creationId xmlns:a16="http://schemas.microsoft.com/office/drawing/2014/main" id="{540CA549-8958-4CAA-A114-045630F905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62925" y="419100"/>
          <a:ext cx="1447799"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171450</xdr:colOff>
      <xdr:row>2</xdr:row>
      <xdr:rowOff>38100</xdr:rowOff>
    </xdr:from>
    <xdr:to>
      <xdr:col>2</xdr:col>
      <xdr:colOff>1619249</xdr:colOff>
      <xdr:row>6</xdr:row>
      <xdr:rowOff>152400</xdr:rowOff>
    </xdr:to>
    <xdr:pic>
      <xdr:nvPicPr>
        <xdr:cNvPr id="4" name="Picture 297">
          <a:extLst>
            <a:ext uri="{FF2B5EF4-FFF2-40B4-BE49-F238E27FC236}">
              <a16:creationId xmlns:a16="http://schemas.microsoft.com/office/drawing/2014/main" id="{16286B01-2004-49CE-949D-A31F92AC17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48425" y="371475"/>
          <a:ext cx="1447799"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xdr:from>
      <xdr:col>2</xdr:col>
      <xdr:colOff>123825</xdr:colOff>
      <xdr:row>2</xdr:row>
      <xdr:rowOff>95250</xdr:rowOff>
    </xdr:from>
    <xdr:to>
      <xdr:col>2</xdr:col>
      <xdr:colOff>1952625</xdr:colOff>
      <xdr:row>6</xdr:row>
      <xdr:rowOff>352425</xdr:rowOff>
    </xdr:to>
    <xdr:pic>
      <xdr:nvPicPr>
        <xdr:cNvPr id="2" name="Picture 307">
          <a:extLst>
            <a:ext uri="{FF2B5EF4-FFF2-40B4-BE49-F238E27FC236}">
              <a16:creationId xmlns:a16="http://schemas.microsoft.com/office/drawing/2014/main" id="{A6121FB3-E0C1-4014-AFCF-C42D6F78F1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53125" y="428625"/>
          <a:ext cx="1590675"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114300</xdr:rowOff>
    </xdr:from>
    <xdr:to>
      <xdr:col>3</xdr:col>
      <xdr:colOff>1981200</xdr:colOff>
      <xdr:row>6</xdr:row>
      <xdr:rowOff>381000</xdr:rowOff>
    </xdr:to>
    <xdr:pic>
      <xdr:nvPicPr>
        <xdr:cNvPr id="3" name="Picture 307">
          <a:extLst>
            <a:ext uri="{FF2B5EF4-FFF2-40B4-BE49-F238E27FC236}">
              <a16:creationId xmlns:a16="http://schemas.microsoft.com/office/drawing/2014/main" id="{92BC0FFD-D3B7-4285-A755-4BD379E93A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475" y="447675"/>
          <a:ext cx="164782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xdr:wsDr xmlns:xdr="http://schemas.openxmlformats.org/drawingml/2006/spreadsheetDrawing" xmlns:a="http://schemas.openxmlformats.org/drawingml/2006/main">
  <xdr:twoCellAnchor>
    <xdr:from>
      <xdr:col>2</xdr:col>
      <xdr:colOff>28575</xdr:colOff>
      <xdr:row>2</xdr:row>
      <xdr:rowOff>57150</xdr:rowOff>
    </xdr:from>
    <xdr:to>
      <xdr:col>2</xdr:col>
      <xdr:colOff>2000250</xdr:colOff>
      <xdr:row>6</xdr:row>
      <xdr:rowOff>0</xdr:rowOff>
    </xdr:to>
    <xdr:pic>
      <xdr:nvPicPr>
        <xdr:cNvPr id="2" name="Picture 316">
          <a:extLst>
            <a:ext uri="{FF2B5EF4-FFF2-40B4-BE49-F238E27FC236}">
              <a16:creationId xmlns:a16="http://schemas.microsoft.com/office/drawing/2014/main" id="{2CF9D80C-8118-4082-829F-6D507BB30A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57875" y="390525"/>
          <a:ext cx="1685925"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38100</xdr:rowOff>
    </xdr:from>
    <xdr:to>
      <xdr:col>4</xdr:col>
      <xdr:colOff>0</xdr:colOff>
      <xdr:row>5</xdr:row>
      <xdr:rowOff>371475</xdr:rowOff>
    </xdr:to>
    <xdr:pic>
      <xdr:nvPicPr>
        <xdr:cNvPr id="3" name="Picture 316">
          <a:extLst>
            <a:ext uri="{FF2B5EF4-FFF2-40B4-BE49-F238E27FC236}">
              <a16:creationId xmlns:a16="http://schemas.microsoft.com/office/drawing/2014/main" id="{F8C803E7-9E84-4EBE-9EF5-48CE87E270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475" y="371475"/>
          <a:ext cx="1647825"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xdr:from>
      <xdr:col>2</xdr:col>
      <xdr:colOff>123825</xdr:colOff>
      <xdr:row>2</xdr:row>
      <xdr:rowOff>95250</xdr:rowOff>
    </xdr:from>
    <xdr:to>
      <xdr:col>3</xdr:col>
      <xdr:colOff>0</xdr:colOff>
      <xdr:row>6</xdr:row>
      <xdr:rowOff>428625</xdr:rowOff>
    </xdr:to>
    <xdr:pic>
      <xdr:nvPicPr>
        <xdr:cNvPr id="2" name="Picture 312">
          <a:extLst>
            <a:ext uri="{FF2B5EF4-FFF2-40B4-BE49-F238E27FC236}">
              <a16:creationId xmlns:a16="http://schemas.microsoft.com/office/drawing/2014/main" id="{ACE8150D-C6D7-4925-8D82-9641094106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53125" y="428625"/>
          <a:ext cx="1590675"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123824</xdr:colOff>
      <xdr:row>2</xdr:row>
      <xdr:rowOff>123825</xdr:rowOff>
    </xdr:from>
    <xdr:to>
      <xdr:col>3</xdr:col>
      <xdr:colOff>1904999</xdr:colOff>
      <xdr:row>6</xdr:row>
      <xdr:rowOff>485775</xdr:rowOff>
    </xdr:to>
    <xdr:pic>
      <xdr:nvPicPr>
        <xdr:cNvPr id="3" name="Picture 312">
          <a:extLst>
            <a:ext uri="{FF2B5EF4-FFF2-40B4-BE49-F238E27FC236}">
              <a16:creationId xmlns:a16="http://schemas.microsoft.com/office/drawing/2014/main" id="{F5F55D3C-101D-4B53-9971-B831F1D210F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67624" y="457200"/>
          <a:ext cx="1590675" cy="1123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57149</xdr:colOff>
      <xdr:row>2</xdr:row>
      <xdr:rowOff>66675</xdr:rowOff>
    </xdr:from>
    <xdr:to>
      <xdr:col>3</xdr:col>
      <xdr:colOff>0</xdr:colOff>
      <xdr:row>6</xdr:row>
      <xdr:rowOff>190499</xdr:rowOff>
    </xdr:to>
    <xdr:pic>
      <xdr:nvPicPr>
        <xdr:cNvPr id="2" name="Picture 312">
          <a:extLst>
            <a:ext uri="{FF2B5EF4-FFF2-40B4-BE49-F238E27FC236}">
              <a16:creationId xmlns:a16="http://schemas.microsoft.com/office/drawing/2014/main" id="{ABD3C7E7-CD95-4803-8662-5A0FBFF36B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86449" y="400050"/>
          <a:ext cx="1657351" cy="8858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104775</xdr:colOff>
      <xdr:row>2</xdr:row>
      <xdr:rowOff>76200</xdr:rowOff>
    </xdr:from>
    <xdr:to>
      <xdr:col>3</xdr:col>
      <xdr:colOff>1676400</xdr:colOff>
      <xdr:row>6</xdr:row>
      <xdr:rowOff>171449</xdr:rowOff>
    </xdr:to>
    <xdr:pic>
      <xdr:nvPicPr>
        <xdr:cNvPr id="3" name="Picture 312">
          <a:extLst>
            <a:ext uri="{FF2B5EF4-FFF2-40B4-BE49-F238E27FC236}">
              <a16:creationId xmlns:a16="http://schemas.microsoft.com/office/drawing/2014/main" id="{580040F2-E81D-4898-9B16-82C9B5B5D8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48575" y="409575"/>
          <a:ext cx="1571625" cy="8572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104775</xdr:colOff>
      <xdr:row>2</xdr:row>
      <xdr:rowOff>95250</xdr:rowOff>
    </xdr:from>
    <xdr:to>
      <xdr:col>2</xdr:col>
      <xdr:colOff>1943100</xdr:colOff>
      <xdr:row>6</xdr:row>
      <xdr:rowOff>0</xdr:rowOff>
    </xdr:to>
    <xdr:pic>
      <xdr:nvPicPr>
        <xdr:cNvPr id="2" name="Picture 313">
          <a:extLst>
            <a:ext uri="{FF2B5EF4-FFF2-40B4-BE49-F238E27FC236}">
              <a16:creationId xmlns:a16="http://schemas.microsoft.com/office/drawing/2014/main" id="{9DF48749-F955-4A46-A46B-0B4555E1B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34075" y="428625"/>
          <a:ext cx="1609725" cy="1247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104775</xdr:rowOff>
    </xdr:from>
    <xdr:to>
      <xdr:col>4</xdr:col>
      <xdr:colOff>0</xdr:colOff>
      <xdr:row>5</xdr:row>
      <xdr:rowOff>542925</xdr:rowOff>
    </xdr:to>
    <xdr:pic>
      <xdr:nvPicPr>
        <xdr:cNvPr id="3" name="Picture 313">
          <a:extLst>
            <a:ext uri="{FF2B5EF4-FFF2-40B4-BE49-F238E27FC236}">
              <a16:creationId xmlns:a16="http://schemas.microsoft.com/office/drawing/2014/main" id="{97AEE49F-A070-44A3-A0ED-52AC86CABD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475" y="438150"/>
          <a:ext cx="1647825" cy="1200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xdr:from>
      <xdr:col>2</xdr:col>
      <xdr:colOff>95251</xdr:colOff>
      <xdr:row>2</xdr:row>
      <xdr:rowOff>95250</xdr:rowOff>
    </xdr:from>
    <xdr:to>
      <xdr:col>2</xdr:col>
      <xdr:colOff>1933575</xdr:colOff>
      <xdr:row>5</xdr:row>
      <xdr:rowOff>476250</xdr:rowOff>
    </xdr:to>
    <xdr:pic>
      <xdr:nvPicPr>
        <xdr:cNvPr id="4" name="Picture 314">
          <a:extLst>
            <a:ext uri="{FF2B5EF4-FFF2-40B4-BE49-F238E27FC236}">
              <a16:creationId xmlns:a16="http://schemas.microsoft.com/office/drawing/2014/main" id="{00BE7159-A86B-493D-AD62-C272DDA804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24551" y="428625"/>
          <a:ext cx="1619249"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76200</xdr:colOff>
      <xdr:row>2</xdr:row>
      <xdr:rowOff>85725</xdr:rowOff>
    </xdr:from>
    <xdr:to>
      <xdr:col>3</xdr:col>
      <xdr:colOff>1943099</xdr:colOff>
      <xdr:row>5</xdr:row>
      <xdr:rowOff>466725</xdr:rowOff>
    </xdr:to>
    <xdr:pic>
      <xdr:nvPicPr>
        <xdr:cNvPr id="5" name="Picture 314">
          <a:extLst>
            <a:ext uri="{FF2B5EF4-FFF2-40B4-BE49-F238E27FC236}">
              <a16:creationId xmlns:a16="http://schemas.microsoft.com/office/drawing/2014/main" id="{5E1717A4-AAB1-4A3F-8FBA-F91706443C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00" y="419100"/>
          <a:ext cx="1638299"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3.xml><?xml version="1.0" encoding="utf-8"?>
<xdr:wsDr xmlns:xdr="http://schemas.openxmlformats.org/drawingml/2006/spreadsheetDrawing" xmlns:a="http://schemas.openxmlformats.org/drawingml/2006/main">
  <xdr:twoCellAnchor>
    <xdr:from>
      <xdr:col>2</xdr:col>
      <xdr:colOff>66675</xdr:colOff>
      <xdr:row>2</xdr:row>
      <xdr:rowOff>104775</xdr:rowOff>
    </xdr:from>
    <xdr:to>
      <xdr:col>2</xdr:col>
      <xdr:colOff>1685925</xdr:colOff>
      <xdr:row>5</xdr:row>
      <xdr:rowOff>9525</xdr:rowOff>
    </xdr:to>
    <xdr:pic>
      <xdr:nvPicPr>
        <xdr:cNvPr id="2" name="Picture 315">
          <a:extLst>
            <a:ext uri="{FF2B5EF4-FFF2-40B4-BE49-F238E27FC236}">
              <a16:creationId xmlns:a16="http://schemas.microsoft.com/office/drawing/2014/main" id="{40A528B5-2477-47A9-A19C-0A759B0D16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38825" y="428625"/>
          <a:ext cx="161925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38099</xdr:colOff>
      <xdr:row>2</xdr:row>
      <xdr:rowOff>57150</xdr:rowOff>
    </xdr:from>
    <xdr:to>
      <xdr:col>3</xdr:col>
      <xdr:colOff>1628774</xdr:colOff>
      <xdr:row>4</xdr:row>
      <xdr:rowOff>523875</xdr:rowOff>
    </xdr:to>
    <xdr:pic>
      <xdr:nvPicPr>
        <xdr:cNvPr id="3" name="Picture 315">
          <a:extLst>
            <a:ext uri="{FF2B5EF4-FFF2-40B4-BE49-F238E27FC236}">
              <a16:creationId xmlns:a16="http://schemas.microsoft.com/office/drawing/2014/main" id="{AB5F323D-A20F-4E9C-BE92-4FDB926B90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24749" y="381000"/>
          <a:ext cx="1590675" cy="1038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4.xml><?xml version="1.0" encoding="utf-8"?>
<xdr:wsDr xmlns:xdr="http://schemas.openxmlformats.org/drawingml/2006/spreadsheetDrawing" xmlns:a="http://schemas.openxmlformats.org/drawingml/2006/main">
  <xdr:twoCellAnchor>
    <xdr:from>
      <xdr:col>3</xdr:col>
      <xdr:colOff>95250</xdr:colOff>
      <xdr:row>2</xdr:row>
      <xdr:rowOff>123826</xdr:rowOff>
    </xdr:from>
    <xdr:to>
      <xdr:col>3</xdr:col>
      <xdr:colOff>1676400</xdr:colOff>
      <xdr:row>7</xdr:row>
      <xdr:rowOff>104776</xdr:rowOff>
    </xdr:to>
    <xdr:pic>
      <xdr:nvPicPr>
        <xdr:cNvPr id="2" name="Picture 326">
          <a:extLst>
            <a:ext uri="{FF2B5EF4-FFF2-40B4-BE49-F238E27FC236}">
              <a16:creationId xmlns:a16="http://schemas.microsoft.com/office/drawing/2014/main" id="{3AD52497-E693-41BC-B3EC-73A2926011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81900" y="457201"/>
          <a:ext cx="1581150" cy="1123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66675</xdr:colOff>
      <xdr:row>2</xdr:row>
      <xdr:rowOff>114300</xdr:rowOff>
    </xdr:from>
    <xdr:to>
      <xdr:col>2</xdr:col>
      <xdr:colOff>1647825</xdr:colOff>
      <xdr:row>7</xdr:row>
      <xdr:rowOff>95250</xdr:rowOff>
    </xdr:to>
    <xdr:pic>
      <xdr:nvPicPr>
        <xdr:cNvPr id="3" name="Picture 326">
          <a:extLst>
            <a:ext uri="{FF2B5EF4-FFF2-40B4-BE49-F238E27FC236}">
              <a16:creationId xmlns:a16="http://schemas.microsoft.com/office/drawing/2014/main" id="{D18947CE-6895-4586-B730-03F0ACFA1F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38825" y="447675"/>
          <a:ext cx="1581150" cy="1123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5.xml><?xml version="1.0" encoding="utf-8"?>
<xdr:wsDr xmlns:xdr="http://schemas.openxmlformats.org/drawingml/2006/spreadsheetDrawing" xmlns:a="http://schemas.openxmlformats.org/drawingml/2006/main">
  <xdr:twoCellAnchor>
    <xdr:from>
      <xdr:col>3</xdr:col>
      <xdr:colOff>38100</xdr:colOff>
      <xdr:row>2</xdr:row>
      <xdr:rowOff>85725</xdr:rowOff>
    </xdr:from>
    <xdr:to>
      <xdr:col>3</xdr:col>
      <xdr:colOff>1666875</xdr:colOff>
      <xdr:row>6</xdr:row>
      <xdr:rowOff>123825</xdr:rowOff>
    </xdr:to>
    <xdr:pic>
      <xdr:nvPicPr>
        <xdr:cNvPr id="2" name="Picture 326">
          <a:extLst>
            <a:ext uri="{FF2B5EF4-FFF2-40B4-BE49-F238E27FC236}">
              <a16:creationId xmlns:a16="http://schemas.microsoft.com/office/drawing/2014/main" id="{0C526BD3-F608-475A-8495-11CE202BD8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524750" y="419100"/>
          <a:ext cx="1628775" cy="1181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28575</xdr:colOff>
      <xdr:row>2</xdr:row>
      <xdr:rowOff>85725</xdr:rowOff>
    </xdr:from>
    <xdr:to>
      <xdr:col>2</xdr:col>
      <xdr:colOff>1638300</xdr:colOff>
      <xdr:row>6</xdr:row>
      <xdr:rowOff>76200</xdr:rowOff>
    </xdr:to>
    <xdr:pic>
      <xdr:nvPicPr>
        <xdr:cNvPr id="3" name="Picture 323">
          <a:extLst>
            <a:ext uri="{FF2B5EF4-FFF2-40B4-BE49-F238E27FC236}">
              <a16:creationId xmlns:a16="http://schemas.microsoft.com/office/drawing/2014/main" id="{E55FAD67-070A-4855-97DF-DFEBC535B2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00725" y="419100"/>
          <a:ext cx="1609725"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6.xml><?xml version="1.0" encoding="utf-8"?>
<xdr:wsDr xmlns:xdr="http://schemas.openxmlformats.org/drawingml/2006/spreadsheetDrawing" xmlns:a="http://schemas.openxmlformats.org/drawingml/2006/main">
  <xdr:twoCellAnchor>
    <xdr:from>
      <xdr:col>2</xdr:col>
      <xdr:colOff>66674</xdr:colOff>
      <xdr:row>2</xdr:row>
      <xdr:rowOff>142875</xdr:rowOff>
    </xdr:from>
    <xdr:to>
      <xdr:col>2</xdr:col>
      <xdr:colOff>1676399</xdr:colOff>
      <xdr:row>6</xdr:row>
      <xdr:rowOff>114299</xdr:rowOff>
    </xdr:to>
    <xdr:pic>
      <xdr:nvPicPr>
        <xdr:cNvPr id="2" name="Picture 323">
          <a:extLst>
            <a:ext uri="{FF2B5EF4-FFF2-40B4-BE49-F238E27FC236}">
              <a16:creationId xmlns:a16="http://schemas.microsoft.com/office/drawing/2014/main" id="{F3B36474-F2B5-48A1-950D-B364394EB9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38824" y="476250"/>
          <a:ext cx="1609725" cy="13049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47625</xdr:colOff>
      <xdr:row>2</xdr:row>
      <xdr:rowOff>161925</xdr:rowOff>
    </xdr:from>
    <xdr:to>
      <xdr:col>3</xdr:col>
      <xdr:colOff>1657350</xdr:colOff>
      <xdr:row>6</xdr:row>
      <xdr:rowOff>133349</xdr:rowOff>
    </xdr:to>
    <xdr:pic>
      <xdr:nvPicPr>
        <xdr:cNvPr id="4" name="Picture 323">
          <a:extLst>
            <a:ext uri="{FF2B5EF4-FFF2-40B4-BE49-F238E27FC236}">
              <a16:creationId xmlns:a16="http://schemas.microsoft.com/office/drawing/2014/main" id="{29FD7F06-F0C4-416A-8DCD-B9E6383C48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34275" y="495300"/>
          <a:ext cx="1609725" cy="13049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7.xml><?xml version="1.0" encoding="utf-8"?>
<xdr:wsDr xmlns:xdr="http://schemas.openxmlformats.org/drawingml/2006/spreadsheetDrawing" xmlns:a="http://schemas.openxmlformats.org/drawingml/2006/main">
  <xdr:twoCellAnchor>
    <xdr:from>
      <xdr:col>2</xdr:col>
      <xdr:colOff>57150</xdr:colOff>
      <xdr:row>2</xdr:row>
      <xdr:rowOff>85725</xdr:rowOff>
    </xdr:from>
    <xdr:to>
      <xdr:col>2</xdr:col>
      <xdr:colOff>1638300</xdr:colOff>
      <xdr:row>6</xdr:row>
      <xdr:rowOff>85725</xdr:rowOff>
    </xdr:to>
    <xdr:pic>
      <xdr:nvPicPr>
        <xdr:cNvPr id="3" name="Picture 326">
          <a:extLst>
            <a:ext uri="{FF2B5EF4-FFF2-40B4-BE49-F238E27FC236}">
              <a16:creationId xmlns:a16="http://schemas.microsoft.com/office/drawing/2014/main" id="{694C57EE-8124-4FB2-BD73-43F6DE720E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29300" y="419100"/>
          <a:ext cx="1581150"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104776</xdr:rowOff>
    </xdr:from>
    <xdr:to>
      <xdr:col>3</xdr:col>
      <xdr:colOff>1647825</xdr:colOff>
      <xdr:row>6</xdr:row>
      <xdr:rowOff>85726</xdr:rowOff>
    </xdr:to>
    <xdr:pic>
      <xdr:nvPicPr>
        <xdr:cNvPr id="4" name="Picture 315">
          <a:extLst>
            <a:ext uri="{FF2B5EF4-FFF2-40B4-BE49-F238E27FC236}">
              <a16:creationId xmlns:a16="http://schemas.microsoft.com/office/drawing/2014/main" id="{CC831C94-5218-49E9-B397-C02EBB4809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43800" y="438151"/>
          <a:ext cx="1590675" cy="1123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8.xml><?xml version="1.0" encoding="utf-8"?>
<xdr:wsDr xmlns:xdr="http://schemas.openxmlformats.org/drawingml/2006/spreadsheetDrawing" xmlns:a="http://schemas.openxmlformats.org/drawingml/2006/main">
  <xdr:twoCellAnchor>
    <xdr:from>
      <xdr:col>2</xdr:col>
      <xdr:colOff>104775</xdr:colOff>
      <xdr:row>2</xdr:row>
      <xdr:rowOff>85725</xdr:rowOff>
    </xdr:from>
    <xdr:to>
      <xdr:col>2</xdr:col>
      <xdr:colOff>1590675</xdr:colOff>
      <xdr:row>5</xdr:row>
      <xdr:rowOff>419100</xdr:rowOff>
    </xdr:to>
    <xdr:pic>
      <xdr:nvPicPr>
        <xdr:cNvPr id="2" name="Picture 330">
          <a:extLst>
            <a:ext uri="{FF2B5EF4-FFF2-40B4-BE49-F238E27FC236}">
              <a16:creationId xmlns:a16="http://schemas.microsoft.com/office/drawing/2014/main" id="{AC3D12AF-2D91-4C87-BF6F-5A7FA12FAF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76925" y="419100"/>
          <a:ext cx="1485900" cy="128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114300</xdr:colOff>
      <xdr:row>2</xdr:row>
      <xdr:rowOff>104775</xdr:rowOff>
    </xdr:from>
    <xdr:to>
      <xdr:col>3</xdr:col>
      <xdr:colOff>1628775</xdr:colOff>
      <xdr:row>5</xdr:row>
      <xdr:rowOff>361950</xdr:rowOff>
    </xdr:to>
    <xdr:pic>
      <xdr:nvPicPr>
        <xdr:cNvPr id="3" name="Picture 322">
          <a:extLst>
            <a:ext uri="{FF2B5EF4-FFF2-40B4-BE49-F238E27FC236}">
              <a16:creationId xmlns:a16="http://schemas.microsoft.com/office/drawing/2014/main" id="{727AC968-7FB8-4AA4-AF9B-327E8CAEF56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00950" y="438150"/>
          <a:ext cx="1514475" cy="1209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9.xml><?xml version="1.0" encoding="utf-8"?>
<xdr:wsDr xmlns:xdr="http://schemas.openxmlformats.org/drawingml/2006/spreadsheetDrawing" xmlns:a="http://schemas.openxmlformats.org/drawingml/2006/main">
  <xdr:twoCellAnchor>
    <xdr:from>
      <xdr:col>2</xdr:col>
      <xdr:colOff>57150</xdr:colOff>
      <xdr:row>2</xdr:row>
      <xdr:rowOff>38100</xdr:rowOff>
    </xdr:from>
    <xdr:to>
      <xdr:col>2</xdr:col>
      <xdr:colOff>1685925</xdr:colOff>
      <xdr:row>6</xdr:row>
      <xdr:rowOff>161925</xdr:rowOff>
    </xdr:to>
    <xdr:pic>
      <xdr:nvPicPr>
        <xdr:cNvPr id="2" name="Picture 330">
          <a:extLst>
            <a:ext uri="{FF2B5EF4-FFF2-40B4-BE49-F238E27FC236}">
              <a16:creationId xmlns:a16="http://schemas.microsoft.com/office/drawing/2014/main" id="{B0632102-9CD2-4C74-8352-6DF8F03BD2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29300" y="371475"/>
          <a:ext cx="1628775"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38100</xdr:rowOff>
    </xdr:from>
    <xdr:to>
      <xdr:col>3</xdr:col>
      <xdr:colOff>1685925</xdr:colOff>
      <xdr:row>6</xdr:row>
      <xdr:rowOff>161925</xdr:rowOff>
    </xdr:to>
    <xdr:pic>
      <xdr:nvPicPr>
        <xdr:cNvPr id="3" name="Picture 330">
          <a:extLst>
            <a:ext uri="{FF2B5EF4-FFF2-40B4-BE49-F238E27FC236}">
              <a16:creationId xmlns:a16="http://schemas.microsoft.com/office/drawing/2014/main" id="{EEFBAEB9-B908-48AB-96E7-D11B9227AD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43800" y="371475"/>
          <a:ext cx="1628775"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0.xml><?xml version="1.0" encoding="utf-8"?>
<xdr:wsDr xmlns:xdr="http://schemas.openxmlformats.org/drawingml/2006/spreadsheetDrawing" xmlns:a="http://schemas.openxmlformats.org/drawingml/2006/main">
  <xdr:twoCellAnchor>
    <xdr:from>
      <xdr:col>2</xdr:col>
      <xdr:colOff>133349</xdr:colOff>
      <xdr:row>2</xdr:row>
      <xdr:rowOff>142875</xdr:rowOff>
    </xdr:from>
    <xdr:to>
      <xdr:col>2</xdr:col>
      <xdr:colOff>2009774</xdr:colOff>
      <xdr:row>6</xdr:row>
      <xdr:rowOff>238124</xdr:rowOff>
    </xdr:to>
    <xdr:pic>
      <xdr:nvPicPr>
        <xdr:cNvPr id="2" name="Picture 330">
          <a:extLst>
            <a:ext uri="{FF2B5EF4-FFF2-40B4-BE49-F238E27FC236}">
              <a16:creationId xmlns:a16="http://schemas.microsoft.com/office/drawing/2014/main" id="{38E9F8B8-A95E-4257-9EB7-16C62AF887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05499" y="476250"/>
          <a:ext cx="1581150" cy="12382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85725</xdr:colOff>
      <xdr:row>2</xdr:row>
      <xdr:rowOff>180975</xdr:rowOff>
    </xdr:from>
    <xdr:to>
      <xdr:col>3</xdr:col>
      <xdr:colOff>1666875</xdr:colOff>
      <xdr:row>6</xdr:row>
      <xdr:rowOff>152399</xdr:rowOff>
    </xdr:to>
    <xdr:pic>
      <xdr:nvPicPr>
        <xdr:cNvPr id="3" name="Picture 326">
          <a:extLst>
            <a:ext uri="{FF2B5EF4-FFF2-40B4-BE49-F238E27FC236}">
              <a16:creationId xmlns:a16="http://schemas.microsoft.com/office/drawing/2014/main" id="{EBEFFF66-1397-4C7B-91D2-E46E8802B78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72375" y="514350"/>
          <a:ext cx="1581150" cy="11144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1.xml><?xml version="1.0" encoding="utf-8"?>
<xdr:wsDr xmlns:xdr="http://schemas.openxmlformats.org/drawingml/2006/spreadsheetDrawing" xmlns:a="http://schemas.openxmlformats.org/drawingml/2006/main">
  <xdr:twoCellAnchor>
    <xdr:from>
      <xdr:col>3</xdr:col>
      <xdr:colOff>76200</xdr:colOff>
      <xdr:row>2</xdr:row>
      <xdr:rowOff>104775</xdr:rowOff>
    </xdr:from>
    <xdr:to>
      <xdr:col>3</xdr:col>
      <xdr:colOff>1628775</xdr:colOff>
      <xdr:row>6</xdr:row>
      <xdr:rowOff>104775</xdr:rowOff>
    </xdr:to>
    <xdr:pic>
      <xdr:nvPicPr>
        <xdr:cNvPr id="2" name="Picture 322">
          <a:extLst>
            <a:ext uri="{FF2B5EF4-FFF2-40B4-BE49-F238E27FC236}">
              <a16:creationId xmlns:a16="http://schemas.microsoft.com/office/drawing/2014/main" id="{DEBD0312-AD85-4D18-86D3-0CD4B74A7D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62850" y="438150"/>
          <a:ext cx="1552575"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57150</xdr:colOff>
      <xdr:row>2</xdr:row>
      <xdr:rowOff>104775</xdr:rowOff>
    </xdr:from>
    <xdr:to>
      <xdr:col>2</xdr:col>
      <xdr:colOff>1638300</xdr:colOff>
      <xdr:row>6</xdr:row>
      <xdr:rowOff>133349</xdr:rowOff>
    </xdr:to>
    <xdr:pic>
      <xdr:nvPicPr>
        <xdr:cNvPr id="4" name="Picture 330">
          <a:extLst>
            <a:ext uri="{FF2B5EF4-FFF2-40B4-BE49-F238E27FC236}">
              <a16:creationId xmlns:a16="http://schemas.microsoft.com/office/drawing/2014/main" id="{9487CA3E-0CCA-45D3-855A-ADCF7E7366F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829300" y="438150"/>
          <a:ext cx="1581150" cy="10858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2.xml><?xml version="1.0" encoding="utf-8"?>
<xdr:wsDr xmlns:xdr="http://schemas.openxmlformats.org/drawingml/2006/spreadsheetDrawing" xmlns:a="http://schemas.openxmlformats.org/drawingml/2006/main">
  <xdr:twoCellAnchor>
    <xdr:from>
      <xdr:col>2</xdr:col>
      <xdr:colOff>47625</xdr:colOff>
      <xdr:row>2</xdr:row>
      <xdr:rowOff>123825</xdr:rowOff>
    </xdr:from>
    <xdr:to>
      <xdr:col>2</xdr:col>
      <xdr:colOff>1647825</xdr:colOff>
      <xdr:row>6</xdr:row>
      <xdr:rowOff>123825</xdr:rowOff>
    </xdr:to>
    <xdr:pic>
      <xdr:nvPicPr>
        <xdr:cNvPr id="2" name="Picture 320">
          <a:extLst>
            <a:ext uri="{FF2B5EF4-FFF2-40B4-BE49-F238E27FC236}">
              <a16:creationId xmlns:a16="http://schemas.microsoft.com/office/drawing/2014/main" id="{FE055019-F2A1-40F0-9787-A71DA5E912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19775" y="457200"/>
          <a:ext cx="1600200"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133350</xdr:rowOff>
    </xdr:from>
    <xdr:to>
      <xdr:col>3</xdr:col>
      <xdr:colOff>1638300</xdr:colOff>
      <xdr:row>6</xdr:row>
      <xdr:rowOff>133350</xdr:rowOff>
    </xdr:to>
    <xdr:pic>
      <xdr:nvPicPr>
        <xdr:cNvPr id="3" name="Picture 320">
          <a:extLst>
            <a:ext uri="{FF2B5EF4-FFF2-40B4-BE49-F238E27FC236}">
              <a16:creationId xmlns:a16="http://schemas.microsoft.com/office/drawing/2014/main" id="{A1944B41-7C34-4236-8B0E-E4C6E531B2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43800" y="466725"/>
          <a:ext cx="1581150"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3.xml><?xml version="1.0" encoding="utf-8"?>
<xdr:wsDr xmlns:xdr="http://schemas.openxmlformats.org/drawingml/2006/spreadsheetDrawing" xmlns:a="http://schemas.openxmlformats.org/drawingml/2006/main">
  <xdr:twoCellAnchor>
    <xdr:from>
      <xdr:col>3</xdr:col>
      <xdr:colOff>104775</xdr:colOff>
      <xdr:row>2</xdr:row>
      <xdr:rowOff>123825</xdr:rowOff>
    </xdr:from>
    <xdr:to>
      <xdr:col>3</xdr:col>
      <xdr:colOff>1619250</xdr:colOff>
      <xdr:row>6</xdr:row>
      <xdr:rowOff>123825</xdr:rowOff>
    </xdr:to>
    <xdr:pic>
      <xdr:nvPicPr>
        <xdr:cNvPr id="2" name="Picture 322">
          <a:extLst>
            <a:ext uri="{FF2B5EF4-FFF2-40B4-BE49-F238E27FC236}">
              <a16:creationId xmlns:a16="http://schemas.microsoft.com/office/drawing/2014/main" id="{F38D3443-5F52-4088-9C0E-ECB5E238D0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591425" y="457200"/>
          <a:ext cx="1514475"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95250</xdr:colOff>
      <xdr:row>2</xdr:row>
      <xdr:rowOff>104775</xdr:rowOff>
    </xdr:from>
    <xdr:to>
      <xdr:col>2</xdr:col>
      <xdr:colOff>1600200</xdr:colOff>
      <xdr:row>6</xdr:row>
      <xdr:rowOff>114300</xdr:rowOff>
    </xdr:to>
    <xdr:pic>
      <xdr:nvPicPr>
        <xdr:cNvPr id="3" name="Picture 330">
          <a:extLst>
            <a:ext uri="{FF2B5EF4-FFF2-40B4-BE49-F238E27FC236}">
              <a16:creationId xmlns:a16="http://schemas.microsoft.com/office/drawing/2014/main" id="{DAF59A77-E7CB-4122-8297-E0C2C7D6D80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867400" y="438150"/>
          <a:ext cx="1504950"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4.xml><?xml version="1.0" encoding="utf-8"?>
<xdr:wsDr xmlns:xdr="http://schemas.openxmlformats.org/drawingml/2006/spreadsheetDrawing" xmlns:a="http://schemas.openxmlformats.org/drawingml/2006/main">
  <xdr:twoCellAnchor>
    <xdr:from>
      <xdr:col>2</xdr:col>
      <xdr:colOff>57150</xdr:colOff>
      <xdr:row>2</xdr:row>
      <xdr:rowOff>114300</xdr:rowOff>
    </xdr:from>
    <xdr:to>
      <xdr:col>2</xdr:col>
      <xdr:colOff>1657350</xdr:colOff>
      <xdr:row>6</xdr:row>
      <xdr:rowOff>266700</xdr:rowOff>
    </xdr:to>
    <xdr:pic>
      <xdr:nvPicPr>
        <xdr:cNvPr id="2" name="Picture 2">
          <a:extLst>
            <a:ext uri="{FF2B5EF4-FFF2-40B4-BE49-F238E27FC236}">
              <a16:creationId xmlns:a16="http://schemas.microsoft.com/office/drawing/2014/main" id="{E3DA756D-D83A-449F-9612-0D170CAFFF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29300" y="447675"/>
          <a:ext cx="1600200" cy="1295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95250</xdr:rowOff>
    </xdr:from>
    <xdr:to>
      <xdr:col>3</xdr:col>
      <xdr:colOff>1647825</xdr:colOff>
      <xdr:row>6</xdr:row>
      <xdr:rowOff>247651</xdr:rowOff>
    </xdr:to>
    <xdr:pic>
      <xdr:nvPicPr>
        <xdr:cNvPr id="3" name="Picture 4">
          <a:extLst>
            <a:ext uri="{FF2B5EF4-FFF2-40B4-BE49-F238E27FC236}">
              <a16:creationId xmlns:a16="http://schemas.microsoft.com/office/drawing/2014/main" id="{F475D742-69A2-4A71-92F8-5229A60D64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43800" y="428625"/>
          <a:ext cx="1590675" cy="12954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5.xml><?xml version="1.0" encoding="utf-8"?>
<xdr:wsDr xmlns:xdr="http://schemas.openxmlformats.org/drawingml/2006/spreadsheetDrawing" xmlns:a="http://schemas.openxmlformats.org/drawingml/2006/main">
  <xdr:twoCellAnchor>
    <xdr:from>
      <xdr:col>3</xdr:col>
      <xdr:colOff>76200</xdr:colOff>
      <xdr:row>2</xdr:row>
      <xdr:rowOff>104775</xdr:rowOff>
    </xdr:from>
    <xdr:to>
      <xdr:col>3</xdr:col>
      <xdr:colOff>1609725</xdr:colOff>
      <xdr:row>7</xdr:row>
      <xdr:rowOff>0</xdr:rowOff>
    </xdr:to>
    <xdr:pic>
      <xdr:nvPicPr>
        <xdr:cNvPr id="2" name="Picture 326">
          <a:extLst>
            <a:ext uri="{FF2B5EF4-FFF2-40B4-BE49-F238E27FC236}">
              <a16:creationId xmlns:a16="http://schemas.microsoft.com/office/drawing/2014/main" id="{C3526549-7A4C-4F1C-B2AB-0225D430AA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62850" y="438150"/>
          <a:ext cx="15335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47625</xdr:colOff>
      <xdr:row>2</xdr:row>
      <xdr:rowOff>95250</xdr:rowOff>
    </xdr:from>
    <xdr:to>
      <xdr:col>2</xdr:col>
      <xdr:colOff>1657350</xdr:colOff>
      <xdr:row>6</xdr:row>
      <xdr:rowOff>114300</xdr:rowOff>
    </xdr:to>
    <xdr:pic>
      <xdr:nvPicPr>
        <xdr:cNvPr id="3" name="Picture 330">
          <a:extLst>
            <a:ext uri="{FF2B5EF4-FFF2-40B4-BE49-F238E27FC236}">
              <a16:creationId xmlns:a16="http://schemas.microsoft.com/office/drawing/2014/main" id="{CC04CC36-B967-4026-A64F-34FE9426019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819775" y="428625"/>
          <a:ext cx="1609725"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6.xml><?xml version="1.0" encoding="utf-8"?>
<xdr:wsDr xmlns:xdr="http://schemas.openxmlformats.org/drawingml/2006/spreadsheetDrawing" xmlns:a="http://schemas.openxmlformats.org/drawingml/2006/main">
  <xdr:twoCellAnchor>
    <xdr:from>
      <xdr:col>3</xdr:col>
      <xdr:colOff>47626</xdr:colOff>
      <xdr:row>3</xdr:row>
      <xdr:rowOff>0</xdr:rowOff>
    </xdr:from>
    <xdr:to>
      <xdr:col>3</xdr:col>
      <xdr:colOff>2000250</xdr:colOff>
      <xdr:row>6</xdr:row>
      <xdr:rowOff>238125</xdr:rowOff>
    </xdr:to>
    <xdr:pic>
      <xdr:nvPicPr>
        <xdr:cNvPr id="2" name="Picture 327">
          <a:extLst>
            <a:ext uri="{FF2B5EF4-FFF2-40B4-BE49-F238E27FC236}">
              <a16:creationId xmlns:a16="http://schemas.microsoft.com/office/drawing/2014/main" id="{7D387F64-466D-467A-97EE-5BF2D80D78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34276" y="523875"/>
          <a:ext cx="1666874" cy="1190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104775</xdr:colOff>
      <xdr:row>3</xdr:row>
      <xdr:rowOff>47626</xdr:rowOff>
    </xdr:from>
    <xdr:to>
      <xdr:col>2</xdr:col>
      <xdr:colOff>2000250</xdr:colOff>
      <xdr:row>6</xdr:row>
      <xdr:rowOff>219076</xdr:rowOff>
    </xdr:to>
    <xdr:pic>
      <xdr:nvPicPr>
        <xdr:cNvPr id="3" name="Picture 330">
          <a:extLst>
            <a:ext uri="{FF2B5EF4-FFF2-40B4-BE49-F238E27FC236}">
              <a16:creationId xmlns:a16="http://schemas.microsoft.com/office/drawing/2014/main" id="{A3691BB4-8C86-46E2-8BFA-2D58990A860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876925" y="571501"/>
          <a:ext cx="1609725" cy="1123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7.xml><?xml version="1.0" encoding="utf-8"?>
<xdr:wsDr xmlns:xdr="http://schemas.openxmlformats.org/drawingml/2006/spreadsheetDrawing" xmlns:a="http://schemas.openxmlformats.org/drawingml/2006/main">
  <xdr:twoCellAnchor>
    <xdr:from>
      <xdr:col>3</xdr:col>
      <xdr:colOff>47625</xdr:colOff>
      <xdr:row>2</xdr:row>
      <xdr:rowOff>161925</xdr:rowOff>
    </xdr:from>
    <xdr:to>
      <xdr:col>3</xdr:col>
      <xdr:colOff>1704974</xdr:colOff>
      <xdr:row>6</xdr:row>
      <xdr:rowOff>200025</xdr:rowOff>
    </xdr:to>
    <xdr:pic>
      <xdr:nvPicPr>
        <xdr:cNvPr id="2" name="Picture 327">
          <a:extLst>
            <a:ext uri="{FF2B5EF4-FFF2-40B4-BE49-F238E27FC236}">
              <a16:creationId xmlns:a16="http://schemas.microsoft.com/office/drawing/2014/main" id="{75462E38-DD86-4A8C-9D43-B4D8185456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34275" y="495300"/>
          <a:ext cx="1657349" cy="1200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47625</xdr:colOff>
      <xdr:row>2</xdr:row>
      <xdr:rowOff>114300</xdr:rowOff>
    </xdr:from>
    <xdr:to>
      <xdr:col>2</xdr:col>
      <xdr:colOff>1704974</xdr:colOff>
      <xdr:row>6</xdr:row>
      <xdr:rowOff>152400</xdr:rowOff>
    </xdr:to>
    <xdr:pic>
      <xdr:nvPicPr>
        <xdr:cNvPr id="4" name="Picture 327">
          <a:extLst>
            <a:ext uri="{FF2B5EF4-FFF2-40B4-BE49-F238E27FC236}">
              <a16:creationId xmlns:a16="http://schemas.microsoft.com/office/drawing/2014/main" id="{2F496C35-22E7-4317-BF36-7105B4FE92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19775" y="447675"/>
          <a:ext cx="1657349" cy="1200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Main_Sheet" connectionId="149" xr16:uid="{00000000-0016-0000-0000-000000000000}" autoFormatId="16" applyNumberFormats="0" applyBorderFormats="0" applyFontFormats="1" applyPatternFormats="1" applyAlignmentFormats="0" applyWidthHeightFormats="0">
  <queryTableRefresh nextId="4">
    <queryTableFields count="3">
      <queryTableField id="1" name="CLASSIFICATION"/>
      <queryTableField id="2" name="SCHEME CODE"/>
      <queryTableField id="3" name="SCHEME NAME"/>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TAF_EQ_Related" headers="0" connectionId="51" xr16:uid="{00000000-0016-0000-2100-00006A00000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TAF_Debt_Related" headers="0" connectionId="54" xr16:uid="{00000000-0016-0000-2100-00006D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TAFNAV" headers="0" connectionId="58" xr16:uid="{00000000-0016-0000-2100-000069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TAF_EQ" connectionId="50" xr16:uid="{00000000-0016-0000-2100-00006E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TAF_GOV_SEC" connectionId="52" xr16:uid="{00000000-0016-0000-2100-00006C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TAF_FD" headers="0" connectionId="57" xr16:uid="{00000000-0016-0000-2100-00006F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TBAF_EQ_Related" headers="0" connectionId="61" xr16:uid="{00000000-0016-0000-2000-00006100000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TBAF_EQ" connectionId="60" xr16:uid="{00000000-0016-0000-2000-000067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TBAF_MM" headers="0" connectionId="64" xr16:uid="{00000000-0016-0000-2000-000062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TBAF_Debt_Related" headers="0" connectionId="63" xr16:uid="{00000000-0016-0000-2000-000068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TBAFNAV" headers="0" connectionId="65" xr16:uid="{00000000-0016-0000-2000-000063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TBAF_GOV_SEC" connectionId="62" xr16:uid="{00000000-0016-0000-2000-000066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TMIF_EQ" connectionId="80" xr16:uid="{00000000-0016-0000-1A00-00004E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TMIF_GOV_SEC" connectionId="82" xr16:uid="{00000000-0016-0000-1A00-00004D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TMIF_Debt_Related" headers="0" connectionId="83" xr16:uid="{00000000-0016-0000-1A00-00004F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TMIFNAV" headers="0" connectionId="84" xr16:uid="{00000000-0016-0000-1A00-000049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TMIF_EQ_Related" headers="0" connectionId="81" xr16:uid="{00000000-0016-0000-1A00-00004A00000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TMAOF_EQ" connectionId="117" xr16:uid="{00000000-0016-0000-0C00-000021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TMAOF_EQ_Related" headers="0" connectionId="118" xr16:uid="{00000000-0016-0000-0C00-00002200000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TMAOF_Debt_Related" headers="0" connectionId="120" xr16:uid="{00000000-0016-0000-0C00-000024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TMAOF_GOV_SEC" connectionId="119" xr16:uid="{00000000-0016-0000-0C00-000023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TMAOF_MM" headers="0" connectionId="121" xr16:uid="{00000000-0016-0000-0C00-000025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4.xml><?xml version="1.0" encoding="utf-8"?>
<queryTable xmlns="http://schemas.openxmlformats.org/spreadsheetml/2006/main" xmlns:mc="http://schemas.openxmlformats.org/markup-compatibility/2006" xmlns:xr16="http://schemas.microsoft.com/office/spreadsheetml/2017/revision16" mc:Ignorable="xr16" name="TMAOFNAV" headers="0" connectionId="122" xr16:uid="{00000000-0016-0000-0C00-000020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5.xml><?xml version="1.0" encoding="utf-8"?>
<queryTable xmlns="http://schemas.openxmlformats.org/spreadsheetml/2006/main" xmlns:mc="http://schemas.openxmlformats.org/markup-compatibility/2006" xmlns:xr16="http://schemas.microsoft.com/office/spreadsheetml/2017/revision16" mc:Ignorable="xr16" name="TEGF_Debt_Related" headers="0" connectionId="93" xr16:uid="{00000000-0016-0000-1600-00003F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6.xml><?xml version="1.0" encoding="utf-8"?>
<queryTable xmlns="http://schemas.openxmlformats.org/spreadsheetml/2006/main" xmlns:mc="http://schemas.openxmlformats.org/markup-compatibility/2006" xmlns:xr16="http://schemas.microsoft.com/office/spreadsheetml/2017/revision16" mc:Ignorable="xr16" name="TEGF_GOV_SEC" connectionId="92" xr16:uid="{00000000-0016-0000-1600-00003E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7.xml><?xml version="1.0" encoding="utf-8"?>
<queryTable xmlns="http://schemas.openxmlformats.org/spreadsheetml/2006/main" xmlns:mc="http://schemas.openxmlformats.org/markup-compatibility/2006" xmlns:xr16="http://schemas.microsoft.com/office/spreadsheetml/2017/revision16" mc:Ignorable="xr16" name="TEGF_EQ" connectionId="91" xr16:uid="{00000000-0016-0000-1600-000042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8.xml><?xml version="1.0" encoding="utf-8"?>
<queryTable xmlns="http://schemas.openxmlformats.org/spreadsheetml/2006/main" xmlns:mc="http://schemas.openxmlformats.org/markup-compatibility/2006" xmlns:xr16="http://schemas.microsoft.com/office/spreadsheetml/2017/revision16" mc:Ignorable="xr16" name="TEGFNAV" headers="0" connectionId="95" xr16:uid="{00000000-0016-0000-1600-000041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9.xml><?xml version="1.0" encoding="utf-8"?>
<queryTable xmlns="http://schemas.openxmlformats.org/spreadsheetml/2006/main" xmlns:mc="http://schemas.openxmlformats.org/markup-compatibility/2006" xmlns:xr16="http://schemas.microsoft.com/office/spreadsheetml/2017/revision16" mc:Ignorable="xr16" name="TEGF_MM" headers="0" connectionId="94" xr16:uid="{00000000-0016-0000-1600-000040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0.xml><?xml version="1.0" encoding="utf-8"?>
<queryTable xmlns="http://schemas.openxmlformats.org/spreadsheetml/2006/main" xmlns:mc="http://schemas.openxmlformats.org/markup-compatibility/2006" xmlns:xr16="http://schemas.microsoft.com/office/spreadsheetml/2017/revision16" mc:Ignorable="xr16" name="TDIVYF_GOV_SEC" connectionId="75" xr16:uid="{00000000-0016-0000-1C00-000054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31.xml><?xml version="1.0" encoding="utf-8"?>
<queryTable xmlns="http://schemas.openxmlformats.org/spreadsheetml/2006/main" xmlns:mc="http://schemas.openxmlformats.org/markup-compatibility/2006" xmlns:xr16="http://schemas.microsoft.com/office/spreadsheetml/2017/revision16" mc:Ignorable="xr16" name="TDIVYF_EQ_Related" headers="0" connectionId="74" xr16:uid="{00000000-0016-0000-1C00-00005200000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32.xml><?xml version="1.0" encoding="utf-8"?>
<queryTable xmlns="http://schemas.openxmlformats.org/spreadsheetml/2006/main" xmlns:mc="http://schemas.openxmlformats.org/markup-compatibility/2006" xmlns:xr16="http://schemas.microsoft.com/office/spreadsheetml/2017/revision16" mc:Ignorable="xr16" name="TDIVYF_EQ" connectionId="73" xr16:uid="{00000000-0016-0000-1C00-000057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3.xml><?xml version="1.0" encoding="utf-8"?>
<queryTable xmlns="http://schemas.openxmlformats.org/spreadsheetml/2006/main" xmlns:mc="http://schemas.openxmlformats.org/markup-compatibility/2006" xmlns:xr16="http://schemas.microsoft.com/office/spreadsheetml/2017/revision16" mc:Ignorable="xr16" name="TDIVYFNAV" headers="0" connectionId="77" xr16:uid="{00000000-0016-0000-1C00-000056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4.xml><?xml version="1.0" encoding="utf-8"?>
<queryTable xmlns="http://schemas.openxmlformats.org/spreadsheetml/2006/main" xmlns:mc="http://schemas.openxmlformats.org/markup-compatibility/2006" xmlns:xr16="http://schemas.microsoft.com/office/spreadsheetml/2017/revision16" mc:Ignorable="xr16" name="TDIVYF_Debt_Related" headers="0" connectionId="76" xr16:uid="{00000000-0016-0000-1C00-000055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35.xml><?xml version="1.0" encoding="utf-8"?>
<queryTable xmlns="http://schemas.openxmlformats.org/spreadsheetml/2006/main" xmlns:mc="http://schemas.openxmlformats.org/markup-compatibility/2006" xmlns:xr16="http://schemas.microsoft.com/office/spreadsheetml/2017/revision16" mc:Ignorable="xr16" name="TTOFENAV" headers="0" connectionId="114" xr16:uid="{00000000-0016-0000-0E00-00002A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6.xml><?xml version="1.0" encoding="utf-8"?>
<queryTable xmlns="http://schemas.openxmlformats.org/spreadsheetml/2006/main" xmlns:mc="http://schemas.openxmlformats.org/markup-compatibility/2006" xmlns:xr16="http://schemas.microsoft.com/office/spreadsheetml/2017/revision16" mc:Ignorable="xr16" name="TTOFE_EQ" connectionId="113" xr16:uid="{00000000-0016-0000-0E00-000028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7.xml><?xml version="1.0" encoding="utf-8"?>
<queryTable xmlns="http://schemas.openxmlformats.org/spreadsheetml/2006/main" xmlns:mc="http://schemas.openxmlformats.org/markup-compatibility/2006" xmlns:xr16="http://schemas.microsoft.com/office/spreadsheetml/2017/revision16" mc:Ignorable="xr16" name="TEOFNAV" headers="0" connectionId="112" xr16:uid="{00000000-0016-0000-0F00-00002C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8.xml><?xml version="1.0" encoding="utf-8"?>
<queryTable xmlns="http://schemas.openxmlformats.org/spreadsheetml/2006/main" xmlns:mc="http://schemas.openxmlformats.org/markup-compatibility/2006" xmlns:xr16="http://schemas.microsoft.com/office/spreadsheetml/2017/revision16" mc:Ignorable="xr16" name="TEOF_EQ" connectionId="111" xr16:uid="{00000000-0016-0000-0F00-00002B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9.xml><?xml version="1.0" encoding="utf-8"?>
<queryTable xmlns="http://schemas.openxmlformats.org/spreadsheetml/2006/main" xmlns:mc="http://schemas.openxmlformats.org/markup-compatibility/2006" xmlns:xr16="http://schemas.microsoft.com/office/spreadsheetml/2017/revision16" mc:Ignorable="xr16" name="TINRNAV" headers="0" connectionId="116" xr16:uid="{00000000-0016-0000-0D00-000027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0.xml><?xml version="1.0" encoding="utf-8"?>
<queryTable xmlns="http://schemas.openxmlformats.org/spreadsheetml/2006/main" xmlns:mc="http://schemas.openxmlformats.org/markup-compatibility/2006" xmlns:xr16="http://schemas.microsoft.com/office/spreadsheetml/2017/revision16" mc:Ignorable="xr16" name="TINR_EQ" connectionId="115" xr16:uid="{00000000-0016-0000-0D00-000026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1.xml><?xml version="1.0" encoding="utf-8"?>
<queryTable xmlns="http://schemas.openxmlformats.org/spreadsheetml/2006/main" xmlns:mc="http://schemas.openxmlformats.org/markup-compatibility/2006" xmlns:xr16="http://schemas.microsoft.com/office/spreadsheetml/2017/revision16" mc:Ignorable="xr16" name="TSCAPFNAV" headers="0" connectionId="146" xr16:uid="{00000000-0016-0000-0300-000007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2.xml><?xml version="1.0" encoding="utf-8"?>
<queryTable xmlns="http://schemas.openxmlformats.org/spreadsheetml/2006/main" xmlns:mc="http://schemas.openxmlformats.org/markup-compatibility/2006" xmlns:xr16="http://schemas.microsoft.com/office/spreadsheetml/2017/revision16" mc:Ignorable="xr16" name="TSCAPF_EQ" connectionId="145" xr16:uid="{00000000-0016-0000-0300-000008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3.xml><?xml version="1.0" encoding="utf-8"?>
<queryTable xmlns="http://schemas.openxmlformats.org/spreadsheetml/2006/main" xmlns:mc="http://schemas.openxmlformats.org/markup-compatibility/2006" xmlns:xr16="http://schemas.microsoft.com/office/spreadsheetml/2017/revision16" mc:Ignorable="xr16" name="TEQPEFNAV" headers="0" connectionId="79" xr16:uid="{00000000-0016-0000-1B00-000051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4.xml><?xml version="1.0" encoding="utf-8"?>
<queryTable xmlns="http://schemas.openxmlformats.org/spreadsheetml/2006/main" xmlns:mc="http://schemas.openxmlformats.org/markup-compatibility/2006" xmlns:xr16="http://schemas.microsoft.com/office/spreadsheetml/2017/revision16" mc:Ignorable="xr16" name="TEQPEF_EQ" connectionId="78" xr16:uid="{00000000-0016-0000-1B00-000050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5.xml><?xml version="1.0" encoding="utf-8"?>
<queryTable xmlns="http://schemas.openxmlformats.org/spreadsheetml/2006/main" xmlns:mc="http://schemas.openxmlformats.org/markup-compatibility/2006" xmlns:xr16="http://schemas.microsoft.com/office/spreadsheetml/2017/revision16" mc:Ignorable="xr16" name="TMCAPFNAV" headers="0" connectionId="88" xr16:uid="{00000000-0016-0000-1800-000046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6.xml><?xml version="1.0" encoding="utf-8"?>
<queryTable xmlns="http://schemas.openxmlformats.org/spreadsheetml/2006/main" xmlns:mc="http://schemas.openxmlformats.org/markup-compatibility/2006" xmlns:xr16="http://schemas.microsoft.com/office/spreadsheetml/2017/revision16" mc:Ignorable="xr16" name="TMCAPF_EQ" connectionId="87" xr16:uid="{00000000-0016-0000-1800-000045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7.xml><?xml version="1.0" encoding="utf-8"?>
<queryTable xmlns="http://schemas.openxmlformats.org/spreadsheetml/2006/main" xmlns:mc="http://schemas.openxmlformats.org/markup-compatibility/2006" xmlns:xr16="http://schemas.microsoft.com/office/spreadsheetml/2017/revision16" mc:Ignorable="xr16" name="TFEF_EQ" connectionId="89" xr16:uid="{00000000-0016-0000-1700-000043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8.xml><?xml version="1.0" encoding="utf-8"?>
<queryTable xmlns="http://schemas.openxmlformats.org/spreadsheetml/2006/main" xmlns:mc="http://schemas.openxmlformats.org/markup-compatibility/2006" xmlns:xr16="http://schemas.microsoft.com/office/spreadsheetml/2017/revision16" mc:Ignorable="xr16" name="TFEFNAV" headers="0" connectionId="90" xr16:uid="{00000000-0016-0000-1700-000044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9.xml><?xml version="1.0" encoding="utf-8"?>
<queryTable xmlns="http://schemas.openxmlformats.org/spreadsheetml/2006/main" xmlns:mc="http://schemas.openxmlformats.org/markup-compatibility/2006" xmlns:xr16="http://schemas.microsoft.com/office/spreadsheetml/2017/revision16" mc:Ignorable="xr16" name="TTSF96NAV" headers="0" connectionId="108" xr16:uid="{00000000-0016-0000-1100-000031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0.xml><?xml version="1.0" encoding="utf-8"?>
<queryTable xmlns="http://schemas.openxmlformats.org/spreadsheetml/2006/main" xmlns:mc="http://schemas.openxmlformats.org/markup-compatibility/2006" xmlns:xr16="http://schemas.microsoft.com/office/spreadsheetml/2017/revision16" mc:Ignorable="xr16" name="TTSF96_EQ" connectionId="107" xr16:uid="{00000000-0016-0000-1100-000030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1.xml><?xml version="1.0" encoding="utf-8"?>
<queryTable xmlns="http://schemas.openxmlformats.org/spreadsheetml/2006/main" xmlns:mc="http://schemas.openxmlformats.org/markup-compatibility/2006" xmlns:xr16="http://schemas.microsoft.com/office/spreadsheetml/2017/revision16" mc:Ignorable="xr16" name="TBFSFNAV" headers="0" connectionId="67" xr16:uid="{00000000-0016-0000-1F00-000060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2.xml><?xml version="1.0" encoding="utf-8"?>
<queryTable xmlns="http://schemas.openxmlformats.org/spreadsheetml/2006/main" xmlns:mc="http://schemas.openxmlformats.org/markup-compatibility/2006" xmlns:xr16="http://schemas.microsoft.com/office/spreadsheetml/2017/revision16" mc:Ignorable="xr16" name="TBFSF_EQ" connectionId="66" xr16:uid="{00000000-0016-0000-1F00-00005F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3.xml><?xml version="1.0" encoding="utf-8"?>
<queryTable xmlns="http://schemas.openxmlformats.org/spreadsheetml/2006/main" xmlns:mc="http://schemas.openxmlformats.org/markup-compatibility/2006" xmlns:xr16="http://schemas.microsoft.com/office/spreadsheetml/2017/revision16" mc:Ignorable="xr16" name="TDIF_EQ" connectionId="70" xr16:uid="{00000000-0016-0000-1D00-000058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4.xml><?xml version="1.0" encoding="utf-8"?>
<queryTable xmlns="http://schemas.openxmlformats.org/spreadsheetml/2006/main" xmlns:mc="http://schemas.openxmlformats.org/markup-compatibility/2006" xmlns:xr16="http://schemas.microsoft.com/office/spreadsheetml/2017/revision16" mc:Ignorable="xr16" name="TDIFNAV" headers="0" connectionId="72" xr16:uid="{00000000-0016-0000-1D00-00005A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5.xml><?xml version="1.0" encoding="utf-8"?>
<queryTable xmlns="http://schemas.openxmlformats.org/spreadsheetml/2006/main" xmlns:mc="http://schemas.openxmlformats.org/markup-compatibility/2006" xmlns:xr16="http://schemas.microsoft.com/office/spreadsheetml/2017/revision16" mc:Ignorable="xr16" name="TDIF_Foreign_Units" connectionId="71" xr16:uid="{00000000-0016-0000-1D00-000059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56.xml><?xml version="1.0" encoding="utf-8"?>
<queryTable xmlns="http://schemas.openxmlformats.org/spreadsheetml/2006/main" xmlns:mc="http://schemas.openxmlformats.org/markup-compatibility/2006" xmlns:xr16="http://schemas.microsoft.com/office/spreadsheetml/2017/revision16" mc:Ignorable="xr16" name="TICF_EQ" connectionId="101" xr16:uid="{00000000-0016-0000-1300-000035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7.xml><?xml version="1.0" encoding="utf-8"?>
<queryTable xmlns="http://schemas.openxmlformats.org/spreadsheetml/2006/main" xmlns:mc="http://schemas.openxmlformats.org/markup-compatibility/2006" xmlns:xr16="http://schemas.microsoft.com/office/spreadsheetml/2017/revision16" mc:Ignorable="xr16" name="TICFNAV" headers="0" connectionId="104" xr16:uid="{00000000-0016-0000-1300-000034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8.xml><?xml version="1.0" encoding="utf-8"?>
<queryTable xmlns="http://schemas.openxmlformats.org/spreadsheetml/2006/main" xmlns:mc="http://schemas.openxmlformats.org/markup-compatibility/2006" xmlns:xr16="http://schemas.microsoft.com/office/spreadsheetml/2017/revision16" mc:Ignorable="xr16" name="TICF_Debt_Related" connectionId="103" xr16:uid="{00000000-0016-0000-1300-000037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59.xml><?xml version="1.0" encoding="utf-8"?>
<queryTable xmlns="http://schemas.openxmlformats.org/spreadsheetml/2006/main" xmlns:mc="http://schemas.openxmlformats.org/markup-compatibility/2006" xmlns:xr16="http://schemas.microsoft.com/office/spreadsheetml/2017/revision16" mc:Ignorable="xr16" name="TICF_EQ_Related" headers="0" connectionId="102" xr16:uid="{00000000-0016-0000-1300-00003600000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60.xml><?xml version="1.0" encoding="utf-8"?>
<queryTable xmlns="http://schemas.openxmlformats.org/spreadsheetml/2006/main" xmlns:mc="http://schemas.openxmlformats.org/markup-compatibility/2006" xmlns:xr16="http://schemas.microsoft.com/office/spreadsheetml/2017/revision16" mc:Ignorable="xr16" name="TIPHFNAV" headers="0" connectionId="106" xr16:uid="{00000000-0016-0000-1200-000033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1.xml><?xml version="1.0" encoding="utf-8"?>
<queryTable xmlns="http://schemas.openxmlformats.org/spreadsheetml/2006/main" xmlns:mc="http://schemas.openxmlformats.org/markup-compatibility/2006" xmlns:xr16="http://schemas.microsoft.com/office/spreadsheetml/2017/revision16" mc:Ignorable="xr16" name="TIPHF_EQ" connectionId="105" xr16:uid="{00000000-0016-0000-1200-000032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2.xml><?xml version="1.0" encoding="utf-8"?>
<queryTable xmlns="http://schemas.openxmlformats.org/spreadsheetml/2006/main" xmlns:mc="http://schemas.openxmlformats.org/markup-compatibility/2006" xmlns:xr16="http://schemas.microsoft.com/office/spreadsheetml/2017/revision16" mc:Ignorable="xr16" name="TREF_EQ" connectionId="135" xr16:uid="{00000000-0016-0000-0600-000012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3.xml><?xml version="1.0" encoding="utf-8"?>
<queryTable xmlns="http://schemas.openxmlformats.org/spreadsheetml/2006/main" xmlns:mc="http://schemas.openxmlformats.org/markup-compatibility/2006" xmlns:xr16="http://schemas.microsoft.com/office/spreadsheetml/2017/revision16" mc:Ignorable="xr16" name="TREFNAV" headers="0" connectionId="136" xr16:uid="{00000000-0016-0000-0600-000013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4.xml><?xml version="1.0" encoding="utf-8"?>
<queryTable xmlns="http://schemas.openxmlformats.org/spreadsheetml/2006/main" xmlns:mc="http://schemas.openxmlformats.org/markup-compatibility/2006" xmlns:xr16="http://schemas.microsoft.com/office/spreadsheetml/2017/revision16" mc:Ignorable="xr16" name="TISF_EQ" connectionId="109" xr16:uid="{00000000-0016-0000-1000-00002F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5.xml><?xml version="1.0" encoding="utf-8"?>
<queryTable xmlns="http://schemas.openxmlformats.org/spreadsheetml/2006/main" xmlns:mc="http://schemas.openxmlformats.org/markup-compatibility/2006" xmlns:xr16="http://schemas.microsoft.com/office/spreadsheetml/2017/revision16" mc:Ignorable="xr16" name="TISFNAV" headers="0" connectionId="110" xr16:uid="{00000000-0016-0000-1000-00002E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6.xml><?xml version="1.0" encoding="utf-8"?>
<queryTable xmlns="http://schemas.openxmlformats.org/spreadsheetml/2006/main" xmlns:mc="http://schemas.openxmlformats.org/markup-compatibility/2006" xmlns:xr16="http://schemas.microsoft.com/office/spreadsheetml/2017/revision16" mc:Ignorable="xr16" name="TIFSANAV" headers="0" connectionId="100" xr16:uid="{00000000-0016-0000-1400-000039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7.xml><?xml version="1.0" encoding="utf-8"?>
<queryTable xmlns="http://schemas.openxmlformats.org/spreadsheetml/2006/main" xmlns:mc="http://schemas.openxmlformats.org/markup-compatibility/2006" xmlns:xr16="http://schemas.microsoft.com/office/spreadsheetml/2017/revision16" mc:Ignorable="xr16" name="TIFSA_EQ" connectionId="99" xr16:uid="{00000000-0016-0000-1400-000038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8.xml><?xml version="1.0" encoding="utf-8"?>
<queryTable xmlns="http://schemas.openxmlformats.org/spreadsheetml/2006/main" xmlns:mc="http://schemas.openxmlformats.org/markup-compatibility/2006" xmlns:xr16="http://schemas.microsoft.com/office/spreadsheetml/2017/revision16" mc:Ignorable="xr16" name="TIFNA_EQ" connectionId="96" xr16:uid="{00000000-0016-0000-1500-00003B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9.xml><?xml version="1.0" encoding="utf-8"?>
<queryTable xmlns="http://schemas.openxmlformats.org/spreadsheetml/2006/main" xmlns:mc="http://schemas.openxmlformats.org/markup-compatibility/2006" xmlns:xr16="http://schemas.microsoft.com/office/spreadsheetml/2017/revision16" mc:Ignorable="xr16" name="TIFNANAV" headers="0" connectionId="98" xr16:uid="{00000000-0016-0000-1500-00003A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0.xml><?xml version="1.0" encoding="utf-8"?>
<queryTable xmlns="http://schemas.openxmlformats.org/spreadsheetml/2006/main" xmlns:mc="http://schemas.openxmlformats.org/markup-compatibility/2006" xmlns:xr16="http://schemas.microsoft.com/office/spreadsheetml/2017/revision16" mc:Ignorable="xr16" name="TIFNA_Debt_Related" connectionId="97" xr16:uid="{00000000-0016-0000-1500-00003C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71.xml><?xml version="1.0" encoding="utf-8"?>
<queryTable xmlns="http://schemas.openxmlformats.org/spreadsheetml/2006/main" xmlns:mc="http://schemas.openxmlformats.org/markup-compatibility/2006" xmlns:xr16="http://schemas.microsoft.com/office/spreadsheetml/2017/revision16" mc:Ignorable="xr16" name="TNPBETFNAV" headers="0" connectionId="131" xr16:uid="{00000000-0016-0000-0800-000018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2.xml><?xml version="1.0" encoding="utf-8"?>
<queryTable xmlns="http://schemas.openxmlformats.org/spreadsheetml/2006/main" xmlns:mc="http://schemas.openxmlformats.org/markup-compatibility/2006" xmlns:xr16="http://schemas.microsoft.com/office/spreadsheetml/2017/revision16" mc:Ignorable="xr16" name="TNPBETF_EQ" connectionId="130" xr16:uid="{00000000-0016-0000-0800-000017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3.xml><?xml version="1.0" encoding="utf-8"?>
<queryTable xmlns="http://schemas.openxmlformats.org/spreadsheetml/2006/main" xmlns:mc="http://schemas.openxmlformats.org/markup-compatibility/2006" xmlns:xr16="http://schemas.microsoft.com/office/spreadsheetml/2017/revision16" mc:Ignorable="xr16" name="TNETFNAV" headers="0" connectionId="125" xr16:uid="{00000000-0016-0000-0B00-00001F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4.xml><?xml version="1.0" encoding="utf-8"?>
<queryTable xmlns="http://schemas.openxmlformats.org/spreadsheetml/2006/main" xmlns:mc="http://schemas.openxmlformats.org/markup-compatibility/2006" xmlns:xr16="http://schemas.microsoft.com/office/spreadsheetml/2017/revision16" mc:Ignorable="xr16" name="TNETF_Debt_Related" connectionId="124" xr16:uid="{00000000-0016-0000-0B00-00001E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75.xml><?xml version="1.0" encoding="utf-8"?>
<queryTable xmlns="http://schemas.openxmlformats.org/spreadsheetml/2006/main" xmlns:mc="http://schemas.openxmlformats.org/markup-compatibility/2006" xmlns:xr16="http://schemas.microsoft.com/office/spreadsheetml/2017/revision16" mc:Ignorable="xr16" name="TNETF_EQ" connectionId="123" xr16:uid="{00000000-0016-0000-0B00-00001D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6.xml><?xml version="1.0" encoding="utf-8"?>
<queryTable xmlns="http://schemas.openxmlformats.org/spreadsheetml/2006/main" xmlns:mc="http://schemas.openxmlformats.org/markup-compatibility/2006" xmlns:xr16="http://schemas.microsoft.com/office/spreadsheetml/2017/revision16" mc:Ignorable="xr16" name="TNIDETF_EQ" connectionId="128" xr16:uid="{00000000-0016-0000-0900-000019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7.xml><?xml version="1.0" encoding="utf-8"?>
<queryTable xmlns="http://schemas.openxmlformats.org/spreadsheetml/2006/main" xmlns:mc="http://schemas.openxmlformats.org/markup-compatibility/2006" xmlns:xr16="http://schemas.microsoft.com/office/spreadsheetml/2017/revision16" mc:Ignorable="xr16" name="TNIDETFNAV" headers="0" connectionId="129" xr16:uid="{00000000-0016-0000-0900-00001A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8.xml><?xml version="1.0" encoding="utf-8"?>
<queryTable xmlns="http://schemas.openxmlformats.org/spreadsheetml/2006/main" xmlns:mc="http://schemas.openxmlformats.org/markup-compatibility/2006" xmlns:xr16="http://schemas.microsoft.com/office/spreadsheetml/2017/revision16" mc:Ignorable="xr16" name="TNIDFOFNAV" headers="0" connectionId="127" xr16:uid="{00000000-0016-0000-0A00-00001C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9.xml><?xml version="1.0" encoding="utf-8"?>
<queryTable xmlns="http://schemas.openxmlformats.org/spreadsheetml/2006/main" xmlns:mc="http://schemas.openxmlformats.org/markup-compatibility/2006" xmlns:xr16="http://schemas.microsoft.com/office/spreadsheetml/2017/revision16" mc:Ignorable="xr16" name="TNIDFOF_Mutual_F_Units" headers="0" connectionId="126" xr16:uid="{00000000-0016-0000-0A00-00001B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0.xml><?xml version="1.0" encoding="utf-8"?>
<queryTable xmlns="http://schemas.openxmlformats.org/spreadsheetml/2006/main" xmlns:mc="http://schemas.openxmlformats.org/markup-compatibility/2006" xmlns:xr16="http://schemas.microsoft.com/office/spreadsheetml/2017/revision16" mc:Ignorable="xr16" name="TCSNAV" headers="0" connectionId="86" xr16:uid="{00000000-0016-0000-1900-000048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1.xml><?xml version="1.0" encoding="utf-8"?>
<queryTable xmlns="http://schemas.openxmlformats.org/spreadsheetml/2006/main" xmlns:mc="http://schemas.openxmlformats.org/markup-compatibility/2006" xmlns:xr16="http://schemas.microsoft.com/office/spreadsheetml/2017/revision16" mc:Ignorable="xr16" name="TCS_EQ" connectionId="85" xr16:uid="{00000000-0016-0000-1900-000047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2.xml><?xml version="1.0" encoding="utf-8"?>
<queryTable xmlns="http://schemas.openxmlformats.org/spreadsheetml/2006/main" xmlns:mc="http://schemas.openxmlformats.org/markup-compatibility/2006" xmlns:xr16="http://schemas.microsoft.com/office/spreadsheetml/2017/revision16" mc:Ignorable="xr16" name="TYCF_EQ" connectionId="147" xr16:uid="{00000000-0016-0000-0200-000005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3.xml><?xml version="1.0" encoding="utf-8"?>
<queryTable xmlns="http://schemas.openxmlformats.org/spreadsheetml/2006/main" xmlns:mc="http://schemas.openxmlformats.org/markup-compatibility/2006" xmlns:xr16="http://schemas.microsoft.com/office/spreadsheetml/2017/revision16" mc:Ignorable="xr16" name="TYCFNAV" headers="0" connectionId="148" xr16:uid="{00000000-0016-0000-0200-000006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4.xml><?xml version="1.0" encoding="utf-8"?>
<queryTable xmlns="http://schemas.openxmlformats.org/spreadsheetml/2006/main" xmlns:mc="http://schemas.openxmlformats.org/markup-compatibility/2006" xmlns:xr16="http://schemas.microsoft.com/office/spreadsheetml/2017/revision16" mc:Ignorable="xr16" name="TBCFNAV" headers="0" connectionId="69" xr16:uid="{00000000-0016-0000-1E00-00005B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5.xml><?xml version="1.0" encoding="utf-8"?>
<queryTable xmlns="http://schemas.openxmlformats.org/spreadsheetml/2006/main" xmlns:mc="http://schemas.openxmlformats.org/markup-compatibility/2006" xmlns:xr16="http://schemas.microsoft.com/office/spreadsheetml/2017/revision16" mc:Ignorable="xr16" name="TBCF_EQ" connectionId="68" xr16:uid="{00000000-0016-0000-1E00-00005C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6.xml><?xml version="1.0" encoding="utf-8"?>
<queryTable xmlns="http://schemas.openxmlformats.org/spreadsheetml/2006/main" xmlns:mc="http://schemas.openxmlformats.org/markup-compatibility/2006" xmlns:xr16="http://schemas.microsoft.com/office/spreadsheetml/2017/revision16" mc:Ignorable="xr16" name="TQNTFNAV" headers="0" connectionId="134" xr16:uid="{00000000-0016-0000-0700-000015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7.xml><?xml version="1.0" encoding="utf-8"?>
<queryTable xmlns="http://schemas.openxmlformats.org/spreadsheetml/2006/main" xmlns:mc="http://schemas.openxmlformats.org/markup-compatibility/2006" xmlns:xr16="http://schemas.microsoft.com/office/spreadsheetml/2017/revision16" mc:Ignorable="xr16" name="TQNTF_Debt_Related" connectionId="133" xr16:uid="{00000000-0016-0000-0700-000014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88.xml><?xml version="1.0" encoding="utf-8"?>
<queryTable xmlns="http://schemas.openxmlformats.org/spreadsheetml/2006/main" xmlns:mc="http://schemas.openxmlformats.org/markup-compatibility/2006" xmlns:xr16="http://schemas.microsoft.com/office/spreadsheetml/2017/revision16" mc:Ignorable="xr16" name="TQNTF_EQ" connectionId="132" xr16:uid="{00000000-0016-0000-0700-000016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9.xml><?xml version="1.0" encoding="utf-8"?>
<queryTable xmlns="http://schemas.openxmlformats.org/spreadsheetml/2006/main" xmlns:mc="http://schemas.openxmlformats.org/markup-compatibility/2006" xmlns:xr16="http://schemas.microsoft.com/office/spreadsheetml/2017/revision16" mc:Ignorable="xr16" name="TRSFP_EQ" connectionId="143" xr16:uid="{00000000-0016-0000-0400-00000A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0.xml><?xml version="1.0" encoding="utf-8"?>
<queryTable xmlns="http://schemas.openxmlformats.org/spreadsheetml/2006/main" xmlns:mc="http://schemas.openxmlformats.org/markup-compatibility/2006" xmlns:xr16="http://schemas.microsoft.com/office/spreadsheetml/2017/revision16" mc:Ignorable="xr16" name="TRSFPNAV" headers="0" connectionId="144" xr16:uid="{00000000-0016-0000-0400-00000B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1.xml><?xml version="1.0" encoding="utf-8"?>
<queryTable xmlns="http://schemas.openxmlformats.org/spreadsheetml/2006/main" xmlns:mc="http://schemas.openxmlformats.org/markup-compatibility/2006" xmlns:xr16="http://schemas.microsoft.com/office/spreadsheetml/2017/revision16" mc:Ignorable="xr16" name="TRSFM_Debt_Related" headers="0" connectionId="139" xr16:uid="{00000000-0016-0000-0500-000011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92.xml><?xml version="1.0" encoding="utf-8"?>
<queryTable xmlns="http://schemas.openxmlformats.org/spreadsheetml/2006/main" xmlns:mc="http://schemas.openxmlformats.org/markup-compatibility/2006" xmlns:xr16="http://schemas.microsoft.com/office/spreadsheetml/2017/revision16" mc:Ignorable="xr16" name="TRSFM_MM" headers="0" connectionId="141" xr16:uid="{00000000-0016-0000-0500-00000D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93.xml><?xml version="1.0" encoding="utf-8"?>
<queryTable xmlns="http://schemas.openxmlformats.org/spreadsheetml/2006/main" xmlns:mc="http://schemas.openxmlformats.org/markup-compatibility/2006" xmlns:xr16="http://schemas.microsoft.com/office/spreadsheetml/2017/revision16" mc:Ignorable="xr16" name="TRSFM_Debt_Related_UNLISTED" headers="0" connectionId="140" xr16:uid="{00000000-0016-0000-0500-00000C000000}"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94.xml><?xml version="1.0" encoding="utf-8"?>
<queryTable xmlns="http://schemas.openxmlformats.org/spreadsheetml/2006/main" xmlns:mc="http://schemas.openxmlformats.org/markup-compatibility/2006" xmlns:xr16="http://schemas.microsoft.com/office/spreadsheetml/2017/revision16" mc:Ignorable="xr16" name="TRSFM_GOV_SEC" connectionId="138" xr16:uid="{00000000-0016-0000-0500-000010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95.xml><?xml version="1.0" encoding="utf-8"?>
<queryTable xmlns="http://schemas.openxmlformats.org/spreadsheetml/2006/main" xmlns:mc="http://schemas.openxmlformats.org/markup-compatibility/2006" xmlns:xr16="http://schemas.microsoft.com/office/spreadsheetml/2017/revision16" mc:Ignorable="xr16" name="TRSFMNAV" headers="0" connectionId="142" xr16:uid="{00000000-0016-0000-0500-00000E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6.xml><?xml version="1.0" encoding="utf-8"?>
<queryTable xmlns="http://schemas.openxmlformats.org/spreadsheetml/2006/main" xmlns:mc="http://schemas.openxmlformats.org/markup-compatibility/2006" xmlns:xr16="http://schemas.microsoft.com/office/spreadsheetml/2017/revision16" mc:Ignorable="xr16" name="TRSFM_EQ" connectionId="137" xr16:uid="{00000000-0016-0000-0500-00000F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7.xml><?xml version="1.0" encoding="utf-8"?>
<queryTable xmlns="http://schemas.openxmlformats.org/spreadsheetml/2006/main" xmlns:mc="http://schemas.openxmlformats.org/markup-compatibility/2006" xmlns:xr16="http://schemas.microsoft.com/office/spreadsheetml/2017/revision16" mc:Ignorable="xr16" name="TRSFC_EQ" connectionId="32" xr16:uid="{00000000-0016-0000-1000-000033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8.xml><?xml version="1.0" encoding="utf-8"?>
<queryTable xmlns="http://schemas.openxmlformats.org/spreadsheetml/2006/main" xmlns:mc="http://schemas.openxmlformats.org/markup-compatibility/2006" xmlns:xr16="http://schemas.microsoft.com/office/spreadsheetml/2017/revision16" mc:Ignorable="xr16" name="TRSFCNAV" headers="0" connectionId="36" xr16:uid="{00000000-0016-0000-1000-000032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9.xml><?xml version="1.0" encoding="utf-8"?>
<queryTable xmlns="http://schemas.openxmlformats.org/spreadsheetml/2006/main" xmlns:mc="http://schemas.openxmlformats.org/markup-compatibility/2006" xmlns:xr16="http://schemas.microsoft.com/office/spreadsheetml/2017/revision16" mc:Ignorable="xr16" name="TRSFC_MM" headers="0" connectionId="35" xr16:uid="{00000000-0016-0000-1000-000031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0.xml><?xml version="1.0" encoding="utf-8"?>
<queryTable xmlns="http://schemas.openxmlformats.org/spreadsheetml/2006/main" xmlns:mc="http://schemas.openxmlformats.org/markup-compatibility/2006" xmlns:xr16="http://schemas.microsoft.com/office/spreadsheetml/2017/revision16" mc:Ignorable="xr16" name="TRSFC_Debt_Related" headers="0" connectionId="34" xr16:uid="{00000000-0016-0000-1000-000035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01.xml><?xml version="1.0" encoding="utf-8"?>
<queryTable xmlns="http://schemas.openxmlformats.org/spreadsheetml/2006/main" xmlns:mc="http://schemas.openxmlformats.org/markup-compatibility/2006" xmlns:xr16="http://schemas.microsoft.com/office/spreadsheetml/2017/revision16" mc:Ignorable="xr16" name="TRSFC_GOV_SEC" connectionId="33" xr16:uid="{00000000-0016-0000-1000-000034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02.xml><?xml version="1.0" encoding="utf-8"?>
<queryTable xmlns="http://schemas.openxmlformats.org/spreadsheetml/2006/main" xmlns:mc="http://schemas.openxmlformats.org/markup-compatibility/2006" xmlns:xr16="http://schemas.microsoft.com/office/spreadsheetml/2017/revision16" mc:Ignorable="xr16" name="TLF_MM" headers="0" connectionId="26" xr16:uid="{468F235A-56A0-40DE-833E-365C1BE4A60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3.xml><?xml version="1.0" encoding="utf-8"?>
<queryTable xmlns="http://schemas.openxmlformats.org/spreadsheetml/2006/main" xmlns:mc="http://schemas.openxmlformats.org/markup-compatibility/2006" xmlns:xr16="http://schemas.microsoft.com/office/spreadsheetml/2017/revision16" mc:Ignorable="xr16" name="TLFNAV" headers="0" connectionId="27" xr16:uid="{9A96781E-E6C0-4904-B379-22DEA761AD3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4.xml><?xml version="1.0" encoding="utf-8"?>
<queryTable xmlns="http://schemas.openxmlformats.org/spreadsheetml/2006/main" xmlns:mc="http://schemas.openxmlformats.org/markup-compatibility/2006" xmlns:xr16="http://schemas.microsoft.com/office/spreadsheetml/2017/revision16" mc:Ignorable="xr16" name="TLF_GOV_SEC" connectionId="25" xr16:uid="{4C092247-45AE-4F35-9A86-690974776FE7}"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05.xml><?xml version="1.0" encoding="utf-8"?>
<queryTable xmlns="http://schemas.openxmlformats.org/spreadsheetml/2006/main" xmlns:mc="http://schemas.openxmlformats.org/markup-compatibility/2006" xmlns:xr16="http://schemas.microsoft.com/office/spreadsheetml/2017/revision16" mc:Ignorable="xr16" name="TSTBF_Debt_Related" headers="0" connectionId="38" xr16:uid="{2FD5E502-7C09-48D6-AB8D-2E1EF598B3B2}"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06.xml><?xml version="1.0" encoding="utf-8"?>
<queryTable xmlns="http://schemas.openxmlformats.org/spreadsheetml/2006/main" xmlns:mc="http://schemas.openxmlformats.org/markup-compatibility/2006" xmlns:xr16="http://schemas.microsoft.com/office/spreadsheetml/2017/revision16" mc:Ignorable="xr16" name="TSTBF_Debt_Related_UNLISTED" headers="0" connectionId="39" xr16:uid="{51CF41FD-C25C-4B2A-9B23-B235BE8EE3D1}"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107.xml><?xml version="1.0" encoding="utf-8"?>
<queryTable xmlns="http://schemas.openxmlformats.org/spreadsheetml/2006/main" xmlns:mc="http://schemas.openxmlformats.org/markup-compatibility/2006" xmlns:xr16="http://schemas.microsoft.com/office/spreadsheetml/2017/revision16" mc:Ignorable="xr16" name="TSTBF_MM" headers="0" connectionId="40" xr16:uid="{D7597B3D-1BBC-4092-BF2B-7F6277CA953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8.xml><?xml version="1.0" encoding="utf-8"?>
<queryTable xmlns="http://schemas.openxmlformats.org/spreadsheetml/2006/main" xmlns:mc="http://schemas.openxmlformats.org/markup-compatibility/2006" xmlns:xr16="http://schemas.microsoft.com/office/spreadsheetml/2017/revision16" mc:Ignorable="xr16" name="TSTBFNAV" headers="0" connectionId="41" xr16:uid="{43067AA6-F42E-483C-8513-A458C816C7A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9.xml><?xml version="1.0" encoding="utf-8"?>
<queryTable xmlns="http://schemas.openxmlformats.org/spreadsheetml/2006/main" xmlns:mc="http://schemas.openxmlformats.org/markup-compatibility/2006" xmlns:xr16="http://schemas.microsoft.com/office/spreadsheetml/2017/revision16" mc:Ignorable="xr16" name="TSTBF_GOV_SEC" connectionId="37" xr16:uid="{B5297285-1203-4AC9-AD1F-207B71DA5E33}"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10.xml><?xml version="1.0" encoding="utf-8"?>
<queryTable xmlns="http://schemas.openxmlformats.org/spreadsheetml/2006/main" xmlns:mc="http://schemas.openxmlformats.org/markup-compatibility/2006" xmlns:xr16="http://schemas.microsoft.com/office/spreadsheetml/2017/revision16" mc:Ignorable="xr16" name="TFF_GOV_SEC" connectionId="42" xr16:uid="{86BC2434-179D-420C-8246-AB4E4D8BA8EF}"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11.xml><?xml version="1.0" encoding="utf-8"?>
<queryTable xmlns="http://schemas.openxmlformats.org/spreadsheetml/2006/main" xmlns:mc="http://schemas.openxmlformats.org/markup-compatibility/2006" xmlns:xr16="http://schemas.microsoft.com/office/spreadsheetml/2017/revision16" mc:Ignorable="xr16" name="TFF_Debt_Related" headers="0" connectionId="43" xr16:uid="{3E8D0941-B69E-4741-974A-D95C04F6455D}"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12.xml><?xml version="1.0" encoding="utf-8"?>
<queryTable xmlns="http://schemas.openxmlformats.org/spreadsheetml/2006/main" xmlns:mc="http://schemas.openxmlformats.org/markup-compatibility/2006" xmlns:xr16="http://schemas.microsoft.com/office/spreadsheetml/2017/revision16" mc:Ignorable="xr16" name="TFF_MM" headers="0" connectionId="44" xr16:uid="{627F112B-3440-4AB6-80AB-9383F66D3BB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3.xml><?xml version="1.0" encoding="utf-8"?>
<queryTable xmlns="http://schemas.openxmlformats.org/spreadsheetml/2006/main" xmlns:mc="http://schemas.openxmlformats.org/markup-compatibility/2006" xmlns:xr16="http://schemas.microsoft.com/office/spreadsheetml/2017/revision16" mc:Ignorable="xr16" name="TFFNAV" headers="0" connectionId="45" xr16:uid="{93578C48-33DE-48ED-B086-9DB6B2C2309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4.xml><?xml version="1.0" encoding="utf-8"?>
<queryTable xmlns="http://schemas.openxmlformats.org/spreadsheetml/2006/main" xmlns:mc="http://schemas.openxmlformats.org/markup-compatibility/2006" xmlns:xr16="http://schemas.microsoft.com/office/spreadsheetml/2017/revision16" mc:Ignorable="xr16" name="TIPF_Debt_Related_UNLISTED" headers="0" connectionId="23" xr16:uid="{BF62C5A5-520C-4828-8499-E82124BCF974}"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115.xml><?xml version="1.0" encoding="utf-8"?>
<queryTable xmlns="http://schemas.openxmlformats.org/spreadsheetml/2006/main" xmlns:mc="http://schemas.openxmlformats.org/markup-compatibility/2006" xmlns:xr16="http://schemas.microsoft.com/office/spreadsheetml/2017/revision16" mc:Ignorable="xr16" name="TIPFNAV" headers="0" connectionId="24" xr16:uid="{A270D9BE-E819-4994-810E-41560FC08E7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6.xml><?xml version="1.0" encoding="utf-8"?>
<queryTable xmlns="http://schemas.openxmlformats.org/spreadsheetml/2006/main" xmlns:mc="http://schemas.openxmlformats.org/markup-compatibility/2006" xmlns:xr16="http://schemas.microsoft.com/office/spreadsheetml/2017/revision16" mc:Ignorable="xr16" name="TIPF_GOV_SEC" connectionId="21" xr16:uid="{FCA60317-3CC3-4BEC-A16B-8A75C5A6541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17.xml><?xml version="1.0" encoding="utf-8"?>
<queryTable xmlns="http://schemas.openxmlformats.org/spreadsheetml/2006/main" xmlns:mc="http://schemas.openxmlformats.org/markup-compatibility/2006" xmlns:xr16="http://schemas.microsoft.com/office/spreadsheetml/2017/revision16" mc:Ignorable="xr16" name="TIPF_Debt_Related" headers="0" connectionId="22" xr16:uid="{8DA3443E-BB34-454C-AD9D-A155C11C4515}"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18.xml><?xml version="1.0" encoding="utf-8"?>
<queryTable xmlns="http://schemas.openxmlformats.org/spreadsheetml/2006/main" xmlns:mc="http://schemas.openxmlformats.org/markup-compatibility/2006" xmlns:xr16="http://schemas.microsoft.com/office/spreadsheetml/2017/revision16" mc:Ignorable="xr16" name="TFRF_Debt_Related" headers="0" connectionId="11" xr16:uid="{098B3067-E76B-430F-B788-6F5843485828}"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19.xml><?xml version="1.0" encoding="utf-8"?>
<queryTable xmlns="http://schemas.openxmlformats.org/spreadsheetml/2006/main" xmlns:mc="http://schemas.openxmlformats.org/markup-compatibility/2006" xmlns:xr16="http://schemas.microsoft.com/office/spreadsheetml/2017/revision16" mc:Ignorable="xr16" name="TFRF_MM" headers="0" connectionId="12" xr16:uid="{F6CDCFEE-A257-4803-9A5C-A9EC0342A2A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0.xml><?xml version="1.0" encoding="utf-8"?>
<queryTable xmlns="http://schemas.openxmlformats.org/spreadsheetml/2006/main" xmlns:mc="http://schemas.openxmlformats.org/markup-compatibility/2006" xmlns:xr16="http://schemas.microsoft.com/office/spreadsheetml/2017/revision16" mc:Ignorable="xr16" name="TFRFNAV" headers="0" connectionId="13" xr16:uid="{C1079982-84FD-4FA5-8DFB-CE504F43E1E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1.xml><?xml version="1.0" encoding="utf-8"?>
<queryTable xmlns="http://schemas.openxmlformats.org/spreadsheetml/2006/main" xmlns:mc="http://schemas.openxmlformats.org/markup-compatibility/2006" xmlns:xr16="http://schemas.microsoft.com/office/spreadsheetml/2017/revision16" mc:Ignorable="xr16" name="TFRF_GOV_SEC" connectionId="10" xr16:uid="{72D84F88-4096-4914-ADDD-A8038CA612F6}"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2.xml><?xml version="1.0" encoding="utf-8"?>
<queryTable xmlns="http://schemas.openxmlformats.org/spreadsheetml/2006/main" xmlns:mc="http://schemas.openxmlformats.org/markup-compatibility/2006" xmlns:xr16="http://schemas.microsoft.com/office/spreadsheetml/2017/revision16" mc:Ignorable="xr16" name="TFRSTF_MM" headers="0" connectionId="56" xr16:uid="{5FDBE954-0F99-47AC-B4AB-C7A6F15B43F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3.xml><?xml version="1.0" encoding="utf-8"?>
<queryTable xmlns="http://schemas.openxmlformats.org/spreadsheetml/2006/main" xmlns:mc="http://schemas.openxmlformats.org/markup-compatibility/2006" xmlns:xr16="http://schemas.microsoft.com/office/spreadsheetml/2017/revision16" mc:Ignorable="xr16" name="TFRSTFNAV" headers="0" connectionId="59" xr16:uid="{07014A87-180D-49AD-B26D-C769B3124C5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4.xml><?xml version="1.0" encoding="utf-8"?>
<queryTable xmlns="http://schemas.openxmlformats.org/spreadsheetml/2006/main" xmlns:mc="http://schemas.openxmlformats.org/markup-compatibility/2006" xmlns:xr16="http://schemas.microsoft.com/office/spreadsheetml/2017/revision16" mc:Ignorable="xr16" name="TFRSTF_GOV_SEC" connectionId="53" xr16:uid="{95915A7E-28ED-42E1-B64D-87BAF04379C8}"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5.xml><?xml version="1.0" encoding="utf-8"?>
<queryTable xmlns="http://schemas.openxmlformats.org/spreadsheetml/2006/main" xmlns:mc="http://schemas.openxmlformats.org/markup-compatibility/2006" xmlns:xr16="http://schemas.microsoft.com/office/spreadsheetml/2017/revision16" mc:Ignorable="xr16" name="TFRSTF_Debt_Related" headers="0" connectionId="55" xr16:uid="{DE241D01-FF2D-4889-9AE7-4122CB15C013}"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26.xml><?xml version="1.0" encoding="utf-8"?>
<queryTable xmlns="http://schemas.openxmlformats.org/spreadsheetml/2006/main" xmlns:mc="http://schemas.openxmlformats.org/markup-compatibility/2006" xmlns:xr16="http://schemas.microsoft.com/office/spreadsheetml/2017/revision16" mc:Ignorable="xr16" name="TUSTFNAV" headers="0" connectionId="49" xr16:uid="{F44AE282-DD6D-484B-8319-44A54B8C52A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7.xml><?xml version="1.0" encoding="utf-8"?>
<queryTable xmlns="http://schemas.openxmlformats.org/spreadsheetml/2006/main" xmlns:mc="http://schemas.openxmlformats.org/markup-compatibility/2006" xmlns:xr16="http://schemas.microsoft.com/office/spreadsheetml/2017/revision16" mc:Ignorable="xr16" name="TUSTF_GOV_SEC" connectionId="46" xr16:uid="{7BAB03EF-2D98-4764-B01B-522466545321}"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8.xml><?xml version="1.0" encoding="utf-8"?>
<queryTable xmlns="http://schemas.openxmlformats.org/spreadsheetml/2006/main" xmlns:mc="http://schemas.openxmlformats.org/markup-compatibility/2006" xmlns:xr16="http://schemas.microsoft.com/office/spreadsheetml/2017/revision16" mc:Ignorable="xr16" name="TUSTF_Debt_Related" headers="0" connectionId="47" xr16:uid="{5C0B87E6-00EB-4791-89A2-5DC67B5B637F}"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29.xml><?xml version="1.0" encoding="utf-8"?>
<queryTable xmlns="http://schemas.openxmlformats.org/spreadsheetml/2006/main" xmlns:mc="http://schemas.openxmlformats.org/markup-compatibility/2006" xmlns:xr16="http://schemas.microsoft.com/office/spreadsheetml/2017/revision16" mc:Ignorable="xr16" name="TUSTF_MM" headers="0" connectionId="48" xr16:uid="{0637F5AC-F0A2-4F10-B88B-ED14D56A743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0.xml><?xml version="1.0" encoding="utf-8"?>
<queryTable xmlns="http://schemas.openxmlformats.org/spreadsheetml/2006/main" xmlns:mc="http://schemas.openxmlformats.org/markup-compatibility/2006" xmlns:xr16="http://schemas.microsoft.com/office/spreadsheetml/2017/revision16" mc:Ignorable="xr16" name="TCORPBF_GOV_SEC" connectionId="4" xr16:uid="{2BD0147C-4433-442B-8BDE-55FF009B97DD}"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1.xml><?xml version="1.0" encoding="utf-8"?>
<queryTable xmlns="http://schemas.openxmlformats.org/spreadsheetml/2006/main" xmlns:mc="http://schemas.openxmlformats.org/markup-compatibility/2006" xmlns:xr16="http://schemas.microsoft.com/office/spreadsheetml/2017/revision16" mc:Ignorable="xr16" name="TCORPBF_Debt_Related" headers="0" connectionId="5" xr16:uid="{2C4DCB13-5578-4EFD-B5C6-30EC4735FCE1}"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32.xml><?xml version="1.0" encoding="utf-8"?>
<queryTable xmlns="http://schemas.openxmlformats.org/spreadsheetml/2006/main" xmlns:mc="http://schemas.openxmlformats.org/markup-compatibility/2006" xmlns:xr16="http://schemas.microsoft.com/office/spreadsheetml/2017/revision16" mc:Ignorable="xr16" name="TCORPBFNAV" headers="0" connectionId="6" xr16:uid="{7D17330B-172C-48C6-BD72-00F97E0A94D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3.xml><?xml version="1.0" encoding="utf-8"?>
<queryTable xmlns="http://schemas.openxmlformats.org/spreadsheetml/2006/main" xmlns:mc="http://schemas.openxmlformats.org/markup-compatibility/2006" xmlns:xr16="http://schemas.microsoft.com/office/spreadsheetml/2017/revision16" mc:Ignorable="xr16" name="TIFA_GOV_SEC" connectionId="17" xr16:uid="{D9717509-D288-473C-A20C-2503C15ED6CB}"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4.xml><?xml version="1.0" encoding="utf-8"?>
<queryTable xmlns="http://schemas.openxmlformats.org/spreadsheetml/2006/main" xmlns:mc="http://schemas.openxmlformats.org/markup-compatibility/2006" xmlns:xr16="http://schemas.microsoft.com/office/spreadsheetml/2017/revision16" mc:Ignorable="xr16" name="TIFA_Debt_Related" headers="0" connectionId="18" xr16:uid="{F2A57C63-9F7D-47AA-A152-9712693FC534}"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35.xml><?xml version="1.0" encoding="utf-8"?>
<queryTable xmlns="http://schemas.openxmlformats.org/spreadsheetml/2006/main" xmlns:mc="http://schemas.openxmlformats.org/markup-compatibility/2006" xmlns:xr16="http://schemas.microsoft.com/office/spreadsheetml/2017/revision16" mc:Ignorable="xr16" name="TIFA_Debt_Related_UNLISTED" headers="0" connectionId="19" xr16:uid="{E5F1956B-A532-4D39-B53E-AF361F79738E}"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136.xml><?xml version="1.0" encoding="utf-8"?>
<queryTable xmlns="http://schemas.openxmlformats.org/spreadsheetml/2006/main" xmlns:mc="http://schemas.openxmlformats.org/markup-compatibility/2006" xmlns:xr16="http://schemas.microsoft.com/office/spreadsheetml/2017/revision16" mc:Ignorable="xr16" name="TIFANAV" headers="0" connectionId="20" xr16:uid="{4B54EE81-36FC-4229-8FE4-84144D91B08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7.xml><?xml version="1.0" encoding="utf-8"?>
<queryTable xmlns="http://schemas.openxmlformats.org/spreadsheetml/2006/main" xmlns:mc="http://schemas.openxmlformats.org/markup-compatibility/2006" xmlns:xr16="http://schemas.microsoft.com/office/spreadsheetml/2017/revision16" mc:Ignorable="xr16" name="TGSFR_MM" headers="0" connectionId="15" xr16:uid="{C267CD09-FAA5-4BF1-87FC-47F25537DFA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8.xml><?xml version="1.0" encoding="utf-8"?>
<queryTable xmlns="http://schemas.openxmlformats.org/spreadsheetml/2006/main" xmlns:mc="http://schemas.openxmlformats.org/markup-compatibility/2006" xmlns:xr16="http://schemas.microsoft.com/office/spreadsheetml/2017/revision16" mc:Ignorable="xr16" name="TGSFRNAV" headers="0" connectionId="16" xr16:uid="{22898DB6-1068-43CC-88A2-ABF4008A22B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9.xml><?xml version="1.0" encoding="utf-8"?>
<queryTable xmlns="http://schemas.openxmlformats.org/spreadsheetml/2006/main" xmlns:mc="http://schemas.openxmlformats.org/markup-compatibility/2006" xmlns:xr16="http://schemas.microsoft.com/office/spreadsheetml/2017/revision16" mc:Ignorable="xr16" name="TGSFR_GOV_SEC" connectionId="14" xr16:uid="{E000E7A1-305F-4F24-BBC5-F4AB98F2CEF8}"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0.xml><?xml version="1.0" encoding="utf-8"?>
<queryTable xmlns="http://schemas.openxmlformats.org/spreadsheetml/2006/main" xmlns:mc="http://schemas.openxmlformats.org/markup-compatibility/2006" xmlns:xr16="http://schemas.microsoft.com/office/spreadsheetml/2017/revision16" mc:Ignorable="xr16" name="TOFNAV" headers="0" connectionId="31" xr16:uid="{37554781-00DC-4001-936D-FA93DB9F7D2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1.xml><?xml version="1.0" encoding="utf-8"?>
<queryTable xmlns="http://schemas.openxmlformats.org/spreadsheetml/2006/main" xmlns:mc="http://schemas.openxmlformats.org/markup-compatibility/2006" xmlns:xr16="http://schemas.microsoft.com/office/spreadsheetml/2017/revision16" mc:Ignorable="xr16" name="TDBFNAV" headers="0" connectionId="9" xr16:uid="{5C3A209E-2CA5-4438-87C3-BBA60492F39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2.xml><?xml version="1.0" encoding="utf-8"?>
<queryTable xmlns="http://schemas.openxmlformats.org/spreadsheetml/2006/main" xmlns:mc="http://schemas.openxmlformats.org/markup-compatibility/2006" xmlns:xr16="http://schemas.microsoft.com/office/spreadsheetml/2017/revision16" mc:Ignorable="xr16" name="TDBF_GOV_SEC" connectionId="7" xr16:uid="{1BE41854-3467-4067-B23C-CC4373B95512}"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3.xml><?xml version="1.0" encoding="utf-8"?>
<queryTable xmlns="http://schemas.openxmlformats.org/spreadsheetml/2006/main" xmlns:mc="http://schemas.openxmlformats.org/markup-compatibility/2006" xmlns:xr16="http://schemas.microsoft.com/office/spreadsheetml/2017/revision16" mc:Ignorable="xr16" name="TDBF_Debt_Related" headers="0" connectionId="8" xr16:uid="{48C327F9-6FEE-400B-97CD-D5F69E9C837D}"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44.xml><?xml version="1.0" encoding="utf-8"?>
<queryTable xmlns="http://schemas.openxmlformats.org/spreadsheetml/2006/main" xmlns:mc="http://schemas.openxmlformats.org/markup-compatibility/2006" xmlns:xr16="http://schemas.microsoft.com/office/spreadsheetml/2017/revision16" mc:Ignorable="xr16" name="TBPSUF_Debt_Related" headers="0" connectionId="2" xr16:uid="{D70F98EB-CDAD-40C0-AAC1-211C93873ADD}"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45.xml><?xml version="1.0" encoding="utf-8"?>
<queryTable xmlns="http://schemas.openxmlformats.org/spreadsheetml/2006/main" xmlns:mc="http://schemas.openxmlformats.org/markup-compatibility/2006" xmlns:xr16="http://schemas.microsoft.com/office/spreadsheetml/2017/revision16" mc:Ignorable="xr16" name="TBPSUFNAV" headers="0" connectionId="3" xr16:uid="{5A45FD54-0FB1-44CC-8806-EBA928DB90C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6.xml><?xml version="1.0" encoding="utf-8"?>
<queryTable xmlns="http://schemas.openxmlformats.org/spreadsheetml/2006/main" xmlns:mc="http://schemas.openxmlformats.org/markup-compatibility/2006" xmlns:xr16="http://schemas.microsoft.com/office/spreadsheetml/2017/revision16" mc:Ignorable="xr16" name="TBPSUF_GOV_SEC" connectionId="1" xr16:uid="{5A4311FB-DB29-47E4-BF6F-399EFCC5709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7.xml><?xml version="1.0" encoding="utf-8"?>
<queryTable xmlns="http://schemas.openxmlformats.org/spreadsheetml/2006/main" xmlns:mc="http://schemas.openxmlformats.org/markup-compatibility/2006" xmlns:xr16="http://schemas.microsoft.com/office/spreadsheetml/2017/revision16" mc:Ignorable="xr16" name="TNSIFDEC27_GOV_SEC" connectionId="28" xr16:uid="{2215AE37-56E7-4D79-8DF7-D5BC8370954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8.xml><?xml version="1.0" encoding="utf-8"?>
<queryTable xmlns="http://schemas.openxmlformats.org/spreadsheetml/2006/main" xmlns:mc="http://schemas.openxmlformats.org/markup-compatibility/2006" xmlns:xr16="http://schemas.microsoft.com/office/spreadsheetml/2017/revision16" mc:Ignorable="xr16" name="TNSIFDEC27_Debt_Related" headers="0" connectionId="29" xr16:uid="{D71C0A39-0E79-4CAD-AC3F-01F5150FA60E}"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49.xml><?xml version="1.0" encoding="utf-8"?>
<queryTable xmlns="http://schemas.openxmlformats.org/spreadsheetml/2006/main" xmlns:mc="http://schemas.openxmlformats.org/markup-compatibility/2006" xmlns:xr16="http://schemas.microsoft.com/office/spreadsheetml/2017/revision16" mc:Ignorable="xr16" name="TNSIFDEC27NAV" headers="0" connectionId="30" xr16:uid="{B5F06C7F-E627-4B42-97E7-77CBD70952E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queryTable" Target="../queryTables/queryTable7.xml"/><Relationship Id="rId3" Type="http://schemas.openxmlformats.org/officeDocument/2006/relationships/queryTable" Target="../queryTables/queryTable2.xml"/><Relationship Id="rId7" Type="http://schemas.openxmlformats.org/officeDocument/2006/relationships/queryTable" Target="../queryTables/queryTable6.xml"/><Relationship Id="rId2" Type="http://schemas.openxmlformats.org/officeDocument/2006/relationships/drawing" Target="../drawings/drawing1.xml"/><Relationship Id="rId1" Type="http://schemas.openxmlformats.org/officeDocument/2006/relationships/printerSettings" Target="../printerSettings/printerSettings3.bin"/><Relationship Id="rId6" Type="http://schemas.openxmlformats.org/officeDocument/2006/relationships/queryTable" Target="../queryTables/queryTable5.xml"/><Relationship Id="rId5" Type="http://schemas.openxmlformats.org/officeDocument/2006/relationships/queryTable" Target="../queryTables/queryTable4.xml"/><Relationship Id="rId4" Type="http://schemas.openxmlformats.org/officeDocument/2006/relationships/queryTable" Target="../queryTables/queryTable3.xml"/></Relationships>
</file>

<file path=xl/worksheets/_rels/sheet5.xml.rels><?xml version="1.0" encoding="UTF-8" standalone="yes"?>
<Relationships xmlns="http://schemas.openxmlformats.org/package/2006/relationships"><Relationship Id="rId8" Type="http://schemas.openxmlformats.org/officeDocument/2006/relationships/queryTable" Target="../queryTables/queryTable13.xml"/><Relationship Id="rId3" Type="http://schemas.openxmlformats.org/officeDocument/2006/relationships/queryTable" Target="../queryTables/queryTable8.xml"/><Relationship Id="rId7" Type="http://schemas.openxmlformats.org/officeDocument/2006/relationships/queryTable" Target="../queryTables/queryTable12.xml"/><Relationship Id="rId2" Type="http://schemas.openxmlformats.org/officeDocument/2006/relationships/drawing" Target="../drawings/drawing2.xml"/><Relationship Id="rId1" Type="http://schemas.openxmlformats.org/officeDocument/2006/relationships/printerSettings" Target="../printerSettings/printerSettings4.bin"/><Relationship Id="rId6" Type="http://schemas.openxmlformats.org/officeDocument/2006/relationships/queryTable" Target="../queryTables/queryTable11.xml"/><Relationship Id="rId5" Type="http://schemas.openxmlformats.org/officeDocument/2006/relationships/queryTable" Target="../queryTables/queryTable10.xml"/><Relationship Id="rId4" Type="http://schemas.openxmlformats.org/officeDocument/2006/relationships/queryTable" Target="../queryTables/queryTable9.xml"/></Relationships>
</file>

<file path=xl/worksheets/_rels/sheet6.xml.rels><?xml version="1.0" encoding="UTF-8" standalone="yes"?>
<Relationships xmlns="http://schemas.openxmlformats.org/package/2006/relationships"><Relationship Id="rId3" Type="http://schemas.openxmlformats.org/officeDocument/2006/relationships/queryTable" Target="../queryTables/queryTable15.xml"/><Relationship Id="rId2" Type="http://schemas.openxmlformats.org/officeDocument/2006/relationships/queryTable" Target="../queryTables/queryTable14.xml"/><Relationship Id="rId1" Type="http://schemas.openxmlformats.org/officeDocument/2006/relationships/drawing" Target="../drawings/drawing3.xml"/><Relationship Id="rId6" Type="http://schemas.openxmlformats.org/officeDocument/2006/relationships/queryTable" Target="../queryTables/queryTable18.xml"/><Relationship Id="rId5" Type="http://schemas.openxmlformats.org/officeDocument/2006/relationships/queryTable" Target="../queryTables/queryTable17.xml"/><Relationship Id="rId4" Type="http://schemas.openxmlformats.org/officeDocument/2006/relationships/queryTable" Target="../queryTables/queryTable16.xml"/></Relationships>
</file>

<file path=xl/worksheets/_rels/sheet7.xml.rels><?xml version="1.0" encoding="UTF-8" standalone="yes"?>
<Relationships xmlns="http://schemas.openxmlformats.org/package/2006/relationships"><Relationship Id="rId8" Type="http://schemas.openxmlformats.org/officeDocument/2006/relationships/queryTable" Target="../queryTables/queryTable24.xml"/><Relationship Id="rId3" Type="http://schemas.openxmlformats.org/officeDocument/2006/relationships/queryTable" Target="../queryTables/queryTable19.xml"/><Relationship Id="rId7" Type="http://schemas.openxmlformats.org/officeDocument/2006/relationships/queryTable" Target="../queryTables/queryTable23.x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openxmlformats.org/officeDocument/2006/relationships/queryTable" Target="../queryTables/queryTable22.xml"/><Relationship Id="rId5" Type="http://schemas.openxmlformats.org/officeDocument/2006/relationships/queryTable" Target="../queryTables/queryTable21.xml"/><Relationship Id="rId4" Type="http://schemas.openxmlformats.org/officeDocument/2006/relationships/queryTable" Target="../queryTables/queryTable20.xml"/></Relationships>
</file>

<file path=xl/worksheets/_rels/sheet8.xml.rels><?xml version="1.0" encoding="UTF-8" standalone="yes"?>
<Relationships xmlns="http://schemas.openxmlformats.org/package/2006/relationships"><Relationship Id="rId3" Type="http://schemas.openxmlformats.org/officeDocument/2006/relationships/queryTable" Target="../queryTables/queryTable26.xml"/><Relationship Id="rId2" Type="http://schemas.openxmlformats.org/officeDocument/2006/relationships/queryTable" Target="../queryTables/queryTable25.xml"/><Relationship Id="rId1" Type="http://schemas.openxmlformats.org/officeDocument/2006/relationships/drawing" Target="../drawings/drawing5.xml"/><Relationship Id="rId6" Type="http://schemas.openxmlformats.org/officeDocument/2006/relationships/queryTable" Target="../queryTables/queryTable29.xml"/><Relationship Id="rId5" Type="http://schemas.openxmlformats.org/officeDocument/2006/relationships/queryTable" Target="../queryTables/queryTable28.xml"/><Relationship Id="rId4" Type="http://schemas.openxmlformats.org/officeDocument/2006/relationships/queryTable" Target="../queryTables/queryTable27.xml"/></Relationships>
</file>

<file path=xl/worksheets/_rels/sheet9.xml.rels><?xml version="1.0" encoding="UTF-8" standalone="yes"?>
<Relationships xmlns="http://schemas.openxmlformats.org/package/2006/relationships"><Relationship Id="rId3" Type="http://schemas.openxmlformats.org/officeDocument/2006/relationships/queryTable" Target="../queryTables/queryTable31.xml"/><Relationship Id="rId2" Type="http://schemas.openxmlformats.org/officeDocument/2006/relationships/queryTable" Target="../queryTables/queryTable30.xml"/><Relationship Id="rId1" Type="http://schemas.openxmlformats.org/officeDocument/2006/relationships/drawing" Target="../drawings/drawing6.xml"/><Relationship Id="rId6" Type="http://schemas.openxmlformats.org/officeDocument/2006/relationships/queryTable" Target="../queryTables/queryTable34.xml"/><Relationship Id="rId5" Type="http://schemas.openxmlformats.org/officeDocument/2006/relationships/queryTable" Target="../queryTables/queryTable33.xml"/><Relationship Id="rId4" Type="http://schemas.openxmlformats.org/officeDocument/2006/relationships/queryTable" Target="../queryTables/queryTable32.xml"/></Relationships>
</file>

<file path=xl/worksheets/_rels/sheet10.xml.rels><?xml version="1.0" encoding="UTF-8" standalone="yes"?>
<Relationships xmlns="http://schemas.openxmlformats.org/package/2006/relationships"><Relationship Id="rId3" Type="http://schemas.openxmlformats.org/officeDocument/2006/relationships/queryTable" Target="../queryTables/queryTable35.xml"/><Relationship Id="rId2" Type="http://schemas.openxmlformats.org/officeDocument/2006/relationships/drawing" Target="../drawings/drawing7.xml"/><Relationship Id="rId1" Type="http://schemas.openxmlformats.org/officeDocument/2006/relationships/printerSettings" Target="../printerSettings/printerSettings6.bin"/><Relationship Id="rId4" Type="http://schemas.openxmlformats.org/officeDocument/2006/relationships/queryTable" Target="../queryTables/queryTable36.xml"/></Relationships>
</file>

<file path=xl/worksheets/_rels/sheet11.xml.rels><?xml version="1.0" encoding="UTF-8" standalone="yes"?>
<Relationships xmlns="http://schemas.openxmlformats.org/package/2006/relationships"><Relationship Id="rId3" Type="http://schemas.openxmlformats.org/officeDocument/2006/relationships/queryTable" Target="../queryTables/queryTable38.xml"/><Relationship Id="rId2" Type="http://schemas.openxmlformats.org/officeDocument/2006/relationships/queryTable" Target="../queryTables/queryTable37.xml"/><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3" Type="http://schemas.openxmlformats.org/officeDocument/2006/relationships/queryTable" Target="../queryTables/queryTable40.xml"/><Relationship Id="rId2" Type="http://schemas.openxmlformats.org/officeDocument/2006/relationships/queryTable" Target="../queryTables/queryTable39.xml"/><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3" Type="http://schemas.openxmlformats.org/officeDocument/2006/relationships/queryTable" Target="../queryTables/queryTable42.xml"/><Relationship Id="rId2" Type="http://schemas.openxmlformats.org/officeDocument/2006/relationships/queryTable" Target="../queryTables/queryTable41.xml"/><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3" Type="http://schemas.openxmlformats.org/officeDocument/2006/relationships/queryTable" Target="../queryTables/queryTable44.xml"/><Relationship Id="rId2" Type="http://schemas.openxmlformats.org/officeDocument/2006/relationships/queryTable" Target="../queryTables/queryTable43.xml"/><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3" Type="http://schemas.openxmlformats.org/officeDocument/2006/relationships/queryTable" Target="../queryTables/queryTable46.xml"/><Relationship Id="rId2" Type="http://schemas.openxmlformats.org/officeDocument/2006/relationships/queryTable" Target="../queryTables/queryTable45.xml"/><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3" Type="http://schemas.openxmlformats.org/officeDocument/2006/relationships/queryTable" Target="../queryTables/queryTable48.xml"/><Relationship Id="rId2" Type="http://schemas.openxmlformats.org/officeDocument/2006/relationships/queryTable" Target="../queryTables/queryTable47.xml"/><Relationship Id="rId1"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3" Type="http://schemas.openxmlformats.org/officeDocument/2006/relationships/queryTable" Target="../queryTables/queryTable50.xml"/><Relationship Id="rId2" Type="http://schemas.openxmlformats.org/officeDocument/2006/relationships/queryTable" Target="../queryTables/queryTable49.xml"/><Relationship Id="rId1" Type="http://schemas.openxmlformats.org/officeDocument/2006/relationships/drawing" Target="../drawings/drawing14.xml"/></Relationships>
</file>

<file path=xl/worksheets/_rels/sheet18.xml.rels><?xml version="1.0" encoding="UTF-8" standalone="yes"?>
<Relationships xmlns="http://schemas.openxmlformats.org/package/2006/relationships"><Relationship Id="rId3" Type="http://schemas.openxmlformats.org/officeDocument/2006/relationships/queryTable" Target="../queryTables/queryTable52.xml"/><Relationship Id="rId2" Type="http://schemas.openxmlformats.org/officeDocument/2006/relationships/queryTable" Target="../queryTables/queryTable51.xml"/><Relationship Id="rId1" Type="http://schemas.openxmlformats.org/officeDocument/2006/relationships/drawing" Target="../drawings/drawing15.xml"/></Relationships>
</file>

<file path=xl/worksheets/_rels/sheet19.xml.rels><?xml version="1.0" encoding="UTF-8" standalone="yes"?>
<Relationships xmlns="http://schemas.openxmlformats.org/package/2006/relationships"><Relationship Id="rId3" Type="http://schemas.openxmlformats.org/officeDocument/2006/relationships/queryTable" Target="../queryTables/queryTable54.xml"/><Relationship Id="rId2" Type="http://schemas.openxmlformats.org/officeDocument/2006/relationships/queryTable" Target="../queryTables/queryTable53.xml"/><Relationship Id="rId1" Type="http://schemas.openxmlformats.org/officeDocument/2006/relationships/drawing" Target="../drawings/drawing16.xml"/><Relationship Id="rId4" Type="http://schemas.openxmlformats.org/officeDocument/2006/relationships/queryTable" Target="../queryTables/queryTable55.xml"/></Relationships>
</file>

<file path=xl/worksheets/_rels/sheet20.xml.rels><?xml version="1.0" encoding="UTF-8" standalone="yes"?>
<Relationships xmlns="http://schemas.openxmlformats.org/package/2006/relationships"><Relationship Id="rId3" Type="http://schemas.openxmlformats.org/officeDocument/2006/relationships/queryTable" Target="../queryTables/queryTable57.xml"/><Relationship Id="rId2" Type="http://schemas.openxmlformats.org/officeDocument/2006/relationships/queryTable" Target="../queryTables/queryTable56.xml"/><Relationship Id="rId1" Type="http://schemas.openxmlformats.org/officeDocument/2006/relationships/drawing" Target="../drawings/drawing17.xml"/><Relationship Id="rId5" Type="http://schemas.openxmlformats.org/officeDocument/2006/relationships/queryTable" Target="../queryTables/queryTable59.xml"/><Relationship Id="rId4" Type="http://schemas.openxmlformats.org/officeDocument/2006/relationships/queryTable" Target="../queryTables/queryTable58.xml"/></Relationships>
</file>

<file path=xl/worksheets/_rels/sheet21.xml.rels><?xml version="1.0" encoding="UTF-8" standalone="yes"?>
<Relationships xmlns="http://schemas.openxmlformats.org/package/2006/relationships"><Relationship Id="rId3" Type="http://schemas.openxmlformats.org/officeDocument/2006/relationships/queryTable" Target="../queryTables/queryTable61.xml"/><Relationship Id="rId2" Type="http://schemas.openxmlformats.org/officeDocument/2006/relationships/queryTable" Target="../queryTables/queryTable60.xml"/><Relationship Id="rId1" Type="http://schemas.openxmlformats.org/officeDocument/2006/relationships/drawing" Target="../drawings/drawing18.xml"/></Relationships>
</file>

<file path=xl/worksheets/_rels/sheet22.xml.rels><?xml version="1.0" encoding="UTF-8" standalone="yes"?>
<Relationships xmlns="http://schemas.openxmlformats.org/package/2006/relationships"><Relationship Id="rId3" Type="http://schemas.openxmlformats.org/officeDocument/2006/relationships/queryTable" Target="../queryTables/queryTable63.xml"/><Relationship Id="rId2" Type="http://schemas.openxmlformats.org/officeDocument/2006/relationships/queryTable" Target="../queryTables/queryTable62.xml"/><Relationship Id="rId1" Type="http://schemas.openxmlformats.org/officeDocument/2006/relationships/drawing" Target="../drawings/drawing19.xml"/></Relationships>
</file>

<file path=xl/worksheets/_rels/sheet23.xml.rels><?xml version="1.0" encoding="UTF-8" standalone="yes"?>
<Relationships xmlns="http://schemas.openxmlformats.org/package/2006/relationships"><Relationship Id="rId3" Type="http://schemas.openxmlformats.org/officeDocument/2006/relationships/queryTable" Target="../queryTables/queryTable65.xml"/><Relationship Id="rId2" Type="http://schemas.openxmlformats.org/officeDocument/2006/relationships/queryTable" Target="../queryTables/queryTable64.xml"/><Relationship Id="rId1" Type="http://schemas.openxmlformats.org/officeDocument/2006/relationships/drawing" Target="../drawings/drawing20.xml"/></Relationships>
</file>

<file path=xl/worksheets/_rels/sheet24.xml.rels><?xml version="1.0" encoding="UTF-8" standalone="yes"?>
<Relationships xmlns="http://schemas.openxmlformats.org/package/2006/relationships"><Relationship Id="rId3" Type="http://schemas.openxmlformats.org/officeDocument/2006/relationships/queryTable" Target="../queryTables/queryTable67.xml"/><Relationship Id="rId2" Type="http://schemas.openxmlformats.org/officeDocument/2006/relationships/queryTable" Target="../queryTables/queryTable66.xml"/><Relationship Id="rId1" Type="http://schemas.openxmlformats.org/officeDocument/2006/relationships/drawing" Target="../drawings/drawing21.xml"/></Relationships>
</file>

<file path=xl/worksheets/_rels/sheet25.xml.rels><?xml version="1.0" encoding="UTF-8" standalone="yes"?>
<Relationships xmlns="http://schemas.openxmlformats.org/package/2006/relationships"><Relationship Id="rId3" Type="http://schemas.openxmlformats.org/officeDocument/2006/relationships/queryTable" Target="../queryTables/queryTable69.xml"/><Relationship Id="rId2" Type="http://schemas.openxmlformats.org/officeDocument/2006/relationships/queryTable" Target="../queryTables/queryTable68.xml"/><Relationship Id="rId1" Type="http://schemas.openxmlformats.org/officeDocument/2006/relationships/drawing" Target="../drawings/drawing22.xml"/><Relationship Id="rId4" Type="http://schemas.openxmlformats.org/officeDocument/2006/relationships/queryTable" Target="../queryTables/queryTable70.xml"/></Relationships>
</file>

<file path=xl/worksheets/_rels/sheet26.xml.rels><?xml version="1.0" encoding="UTF-8" standalone="yes"?>
<Relationships xmlns="http://schemas.openxmlformats.org/package/2006/relationships"><Relationship Id="rId3" Type="http://schemas.openxmlformats.org/officeDocument/2006/relationships/queryTable" Target="../queryTables/queryTable72.xml"/><Relationship Id="rId2" Type="http://schemas.openxmlformats.org/officeDocument/2006/relationships/queryTable" Target="../queryTables/queryTable71.xml"/><Relationship Id="rId1" Type="http://schemas.openxmlformats.org/officeDocument/2006/relationships/drawing" Target="../drawings/drawing23.xml"/></Relationships>
</file>

<file path=xl/worksheets/_rels/sheet27.xml.rels><?xml version="1.0" encoding="UTF-8" standalone="yes"?>
<Relationships xmlns="http://schemas.openxmlformats.org/package/2006/relationships"><Relationship Id="rId3" Type="http://schemas.openxmlformats.org/officeDocument/2006/relationships/queryTable" Target="../queryTables/queryTable74.xml"/><Relationship Id="rId2" Type="http://schemas.openxmlformats.org/officeDocument/2006/relationships/queryTable" Target="../queryTables/queryTable73.xml"/><Relationship Id="rId1" Type="http://schemas.openxmlformats.org/officeDocument/2006/relationships/drawing" Target="../drawings/drawing24.xml"/><Relationship Id="rId4" Type="http://schemas.openxmlformats.org/officeDocument/2006/relationships/queryTable" Target="../queryTables/queryTable75.xml"/></Relationships>
</file>

<file path=xl/worksheets/_rels/sheet28.xml.rels><?xml version="1.0" encoding="UTF-8" standalone="yes"?>
<Relationships xmlns="http://schemas.openxmlformats.org/package/2006/relationships"><Relationship Id="rId3" Type="http://schemas.openxmlformats.org/officeDocument/2006/relationships/queryTable" Target="../queryTables/queryTable77.xml"/><Relationship Id="rId2" Type="http://schemas.openxmlformats.org/officeDocument/2006/relationships/queryTable" Target="../queryTables/queryTable76.xml"/><Relationship Id="rId1" Type="http://schemas.openxmlformats.org/officeDocument/2006/relationships/drawing" Target="../drawings/drawing25.xml"/></Relationships>
</file>

<file path=xl/worksheets/_rels/sheet29.xml.rels><?xml version="1.0" encoding="UTF-8" standalone="yes"?>
<Relationships xmlns="http://schemas.openxmlformats.org/package/2006/relationships"><Relationship Id="rId3" Type="http://schemas.openxmlformats.org/officeDocument/2006/relationships/queryTable" Target="../queryTables/queryTable79.xml"/><Relationship Id="rId2" Type="http://schemas.openxmlformats.org/officeDocument/2006/relationships/queryTable" Target="../queryTables/queryTable78.xml"/><Relationship Id="rId1" Type="http://schemas.openxmlformats.org/officeDocument/2006/relationships/drawing" Target="../drawings/drawing26.xml"/></Relationships>
</file>

<file path=xl/worksheets/_rels/sheet30.xml.rels><?xml version="1.0" encoding="UTF-8" standalone="yes"?>
<Relationships xmlns="http://schemas.openxmlformats.org/package/2006/relationships"><Relationship Id="rId3" Type="http://schemas.openxmlformats.org/officeDocument/2006/relationships/queryTable" Target="../queryTables/queryTable81.xml"/><Relationship Id="rId2" Type="http://schemas.openxmlformats.org/officeDocument/2006/relationships/queryTable" Target="../queryTables/queryTable80.xml"/><Relationship Id="rId1" Type="http://schemas.openxmlformats.org/officeDocument/2006/relationships/drawing" Target="../drawings/drawing27.xml"/></Relationships>
</file>

<file path=xl/worksheets/_rels/sheet31.xml.rels><?xml version="1.0" encoding="UTF-8" standalone="yes"?>
<Relationships xmlns="http://schemas.openxmlformats.org/package/2006/relationships"><Relationship Id="rId3" Type="http://schemas.openxmlformats.org/officeDocument/2006/relationships/queryTable" Target="../queryTables/queryTable83.xml"/><Relationship Id="rId2" Type="http://schemas.openxmlformats.org/officeDocument/2006/relationships/queryTable" Target="../queryTables/queryTable82.xml"/><Relationship Id="rId1" Type="http://schemas.openxmlformats.org/officeDocument/2006/relationships/drawing" Target="../drawings/drawing28.xml"/></Relationships>
</file>

<file path=xl/worksheets/_rels/sheet32.xml.rels><?xml version="1.0" encoding="UTF-8" standalone="yes"?>
<Relationships xmlns="http://schemas.openxmlformats.org/package/2006/relationships"><Relationship Id="rId3" Type="http://schemas.openxmlformats.org/officeDocument/2006/relationships/queryTable" Target="../queryTables/queryTable85.xml"/><Relationship Id="rId2" Type="http://schemas.openxmlformats.org/officeDocument/2006/relationships/queryTable" Target="../queryTables/queryTable84.xml"/><Relationship Id="rId1" Type="http://schemas.openxmlformats.org/officeDocument/2006/relationships/drawing" Target="../drawings/drawing29.xml"/></Relationships>
</file>

<file path=xl/worksheets/_rels/sheet33.xml.rels><?xml version="1.0" encoding="UTF-8" standalone="yes"?>
<Relationships xmlns="http://schemas.openxmlformats.org/package/2006/relationships"><Relationship Id="rId3" Type="http://schemas.openxmlformats.org/officeDocument/2006/relationships/queryTable" Target="../queryTables/queryTable87.xml"/><Relationship Id="rId2" Type="http://schemas.openxmlformats.org/officeDocument/2006/relationships/queryTable" Target="../queryTables/queryTable86.xml"/><Relationship Id="rId1" Type="http://schemas.openxmlformats.org/officeDocument/2006/relationships/drawing" Target="../drawings/drawing30.xml"/><Relationship Id="rId4" Type="http://schemas.openxmlformats.org/officeDocument/2006/relationships/queryTable" Target="../queryTables/queryTable88.xml"/></Relationships>
</file>

<file path=xl/worksheets/_rels/sheet34.xml.rels><?xml version="1.0" encoding="UTF-8" standalone="yes"?>
<Relationships xmlns="http://schemas.openxmlformats.org/package/2006/relationships"><Relationship Id="rId3" Type="http://schemas.openxmlformats.org/officeDocument/2006/relationships/queryTable" Target="../queryTables/queryTable89.xml"/><Relationship Id="rId2" Type="http://schemas.openxmlformats.org/officeDocument/2006/relationships/drawing" Target="../drawings/drawing31.xml"/><Relationship Id="rId1" Type="http://schemas.openxmlformats.org/officeDocument/2006/relationships/printerSettings" Target="../printerSettings/printerSettings7.bin"/><Relationship Id="rId4" Type="http://schemas.openxmlformats.org/officeDocument/2006/relationships/queryTable" Target="../queryTables/queryTable90.xml"/></Relationships>
</file>

<file path=xl/worksheets/_rels/sheet35.xml.rels><?xml version="1.0" encoding="UTF-8" standalone="yes"?>
<Relationships xmlns="http://schemas.openxmlformats.org/package/2006/relationships"><Relationship Id="rId3" Type="http://schemas.openxmlformats.org/officeDocument/2006/relationships/queryTable" Target="../queryTables/queryTable92.xml"/><Relationship Id="rId7" Type="http://schemas.openxmlformats.org/officeDocument/2006/relationships/queryTable" Target="../queryTables/queryTable96.xml"/><Relationship Id="rId2" Type="http://schemas.openxmlformats.org/officeDocument/2006/relationships/queryTable" Target="../queryTables/queryTable91.xml"/><Relationship Id="rId1" Type="http://schemas.openxmlformats.org/officeDocument/2006/relationships/drawing" Target="../drawings/drawing32.xml"/><Relationship Id="rId6" Type="http://schemas.openxmlformats.org/officeDocument/2006/relationships/queryTable" Target="../queryTables/queryTable95.xml"/><Relationship Id="rId5" Type="http://schemas.openxmlformats.org/officeDocument/2006/relationships/queryTable" Target="../queryTables/queryTable94.xml"/><Relationship Id="rId4" Type="http://schemas.openxmlformats.org/officeDocument/2006/relationships/queryTable" Target="../queryTables/queryTable93.xml"/></Relationships>
</file>

<file path=xl/worksheets/_rels/sheet36.xml.rels><?xml version="1.0" encoding="UTF-8" standalone="yes"?>
<Relationships xmlns="http://schemas.openxmlformats.org/package/2006/relationships"><Relationship Id="rId3" Type="http://schemas.openxmlformats.org/officeDocument/2006/relationships/queryTable" Target="../queryTables/queryTable98.xml"/><Relationship Id="rId2" Type="http://schemas.openxmlformats.org/officeDocument/2006/relationships/queryTable" Target="../queryTables/queryTable97.xml"/><Relationship Id="rId1" Type="http://schemas.openxmlformats.org/officeDocument/2006/relationships/drawing" Target="../drawings/drawing33.xml"/><Relationship Id="rId6" Type="http://schemas.openxmlformats.org/officeDocument/2006/relationships/queryTable" Target="../queryTables/queryTable101.xml"/><Relationship Id="rId5" Type="http://schemas.openxmlformats.org/officeDocument/2006/relationships/queryTable" Target="../queryTables/queryTable100.xml"/><Relationship Id="rId4" Type="http://schemas.openxmlformats.org/officeDocument/2006/relationships/queryTable" Target="../queryTables/queryTable99.xml"/></Relationships>
</file>

<file path=xl/worksheets/_rels/sheet37.xml.rels><?xml version="1.0" encoding="UTF-8" standalone="yes"?>
<Relationships xmlns="http://schemas.openxmlformats.org/package/2006/relationships"><Relationship Id="rId3" Type="http://schemas.openxmlformats.org/officeDocument/2006/relationships/queryTable" Target="../queryTables/queryTable103.xml"/><Relationship Id="rId2" Type="http://schemas.openxmlformats.org/officeDocument/2006/relationships/queryTable" Target="../queryTables/queryTable102.xml"/><Relationship Id="rId1" Type="http://schemas.openxmlformats.org/officeDocument/2006/relationships/drawing" Target="../drawings/drawing34.xml"/><Relationship Id="rId4" Type="http://schemas.openxmlformats.org/officeDocument/2006/relationships/queryTable" Target="../queryTables/queryTable104.xml"/></Relationships>
</file>

<file path=xl/worksheets/_rels/sheet38.xml.rels><?xml version="1.0" encoding="UTF-8" standalone="yes"?>
<Relationships xmlns="http://schemas.openxmlformats.org/package/2006/relationships"><Relationship Id="rId3" Type="http://schemas.openxmlformats.org/officeDocument/2006/relationships/queryTable" Target="../queryTables/queryTable106.xml"/><Relationship Id="rId2" Type="http://schemas.openxmlformats.org/officeDocument/2006/relationships/queryTable" Target="../queryTables/queryTable105.xml"/><Relationship Id="rId1" Type="http://schemas.openxmlformats.org/officeDocument/2006/relationships/drawing" Target="../drawings/drawing35.xml"/><Relationship Id="rId6" Type="http://schemas.openxmlformats.org/officeDocument/2006/relationships/queryTable" Target="../queryTables/queryTable109.xml"/><Relationship Id="rId5" Type="http://schemas.openxmlformats.org/officeDocument/2006/relationships/queryTable" Target="../queryTables/queryTable108.xml"/><Relationship Id="rId4" Type="http://schemas.openxmlformats.org/officeDocument/2006/relationships/queryTable" Target="../queryTables/queryTable107.xml"/></Relationships>
</file>

<file path=xl/worksheets/_rels/sheet39.xml.rels><?xml version="1.0" encoding="UTF-8" standalone="yes"?>
<Relationships xmlns="http://schemas.openxmlformats.org/package/2006/relationships"><Relationship Id="rId3" Type="http://schemas.openxmlformats.org/officeDocument/2006/relationships/queryTable" Target="../queryTables/queryTable111.xml"/><Relationship Id="rId2" Type="http://schemas.openxmlformats.org/officeDocument/2006/relationships/queryTable" Target="../queryTables/queryTable110.xml"/><Relationship Id="rId1" Type="http://schemas.openxmlformats.org/officeDocument/2006/relationships/drawing" Target="../drawings/drawing36.xml"/><Relationship Id="rId5" Type="http://schemas.openxmlformats.org/officeDocument/2006/relationships/queryTable" Target="../queryTables/queryTable113.xml"/><Relationship Id="rId4" Type="http://schemas.openxmlformats.org/officeDocument/2006/relationships/queryTable" Target="../queryTables/queryTable112.xml"/></Relationships>
</file>

<file path=xl/worksheets/_rels/sheet40.xml.rels><?xml version="1.0" encoding="UTF-8" standalone="yes"?>
<Relationships xmlns="http://schemas.openxmlformats.org/package/2006/relationships"><Relationship Id="rId3" Type="http://schemas.openxmlformats.org/officeDocument/2006/relationships/queryTable" Target="../queryTables/queryTable115.xml"/><Relationship Id="rId2" Type="http://schemas.openxmlformats.org/officeDocument/2006/relationships/queryTable" Target="../queryTables/queryTable114.xml"/><Relationship Id="rId1" Type="http://schemas.openxmlformats.org/officeDocument/2006/relationships/drawing" Target="../drawings/drawing37.xml"/><Relationship Id="rId5" Type="http://schemas.openxmlformats.org/officeDocument/2006/relationships/queryTable" Target="../queryTables/queryTable117.xml"/><Relationship Id="rId4" Type="http://schemas.openxmlformats.org/officeDocument/2006/relationships/queryTable" Target="../queryTables/queryTable116.xml"/></Relationships>
</file>

<file path=xl/worksheets/_rels/sheet41.xml.rels><?xml version="1.0" encoding="UTF-8" standalone="yes"?>
<Relationships xmlns="http://schemas.openxmlformats.org/package/2006/relationships"><Relationship Id="rId3" Type="http://schemas.openxmlformats.org/officeDocument/2006/relationships/queryTable" Target="../queryTables/queryTable119.xml"/><Relationship Id="rId2" Type="http://schemas.openxmlformats.org/officeDocument/2006/relationships/queryTable" Target="../queryTables/queryTable118.xml"/><Relationship Id="rId1" Type="http://schemas.openxmlformats.org/officeDocument/2006/relationships/drawing" Target="../drawings/drawing38.xml"/><Relationship Id="rId5" Type="http://schemas.openxmlformats.org/officeDocument/2006/relationships/queryTable" Target="../queryTables/queryTable121.xml"/><Relationship Id="rId4" Type="http://schemas.openxmlformats.org/officeDocument/2006/relationships/queryTable" Target="../queryTables/queryTable120.xml"/></Relationships>
</file>

<file path=xl/worksheets/_rels/sheet42.xml.rels><?xml version="1.0" encoding="UTF-8" standalone="yes"?>
<Relationships xmlns="http://schemas.openxmlformats.org/package/2006/relationships"><Relationship Id="rId3" Type="http://schemas.openxmlformats.org/officeDocument/2006/relationships/queryTable" Target="../queryTables/queryTable123.xml"/><Relationship Id="rId2" Type="http://schemas.openxmlformats.org/officeDocument/2006/relationships/queryTable" Target="../queryTables/queryTable122.xml"/><Relationship Id="rId1" Type="http://schemas.openxmlformats.org/officeDocument/2006/relationships/drawing" Target="../drawings/drawing39.xml"/><Relationship Id="rId5" Type="http://schemas.openxmlformats.org/officeDocument/2006/relationships/queryTable" Target="../queryTables/queryTable125.xml"/><Relationship Id="rId4" Type="http://schemas.openxmlformats.org/officeDocument/2006/relationships/queryTable" Target="../queryTables/queryTable124.xml"/></Relationships>
</file>

<file path=xl/worksheets/_rels/sheet43.xml.rels><?xml version="1.0" encoding="UTF-8" standalone="yes"?>
<Relationships xmlns="http://schemas.openxmlformats.org/package/2006/relationships"><Relationship Id="rId3" Type="http://schemas.openxmlformats.org/officeDocument/2006/relationships/queryTable" Target="../queryTables/queryTable127.xml"/><Relationship Id="rId2" Type="http://schemas.openxmlformats.org/officeDocument/2006/relationships/queryTable" Target="../queryTables/queryTable126.xml"/><Relationship Id="rId1" Type="http://schemas.openxmlformats.org/officeDocument/2006/relationships/drawing" Target="../drawings/drawing40.xml"/><Relationship Id="rId5" Type="http://schemas.openxmlformats.org/officeDocument/2006/relationships/queryTable" Target="../queryTables/queryTable129.xml"/><Relationship Id="rId4" Type="http://schemas.openxmlformats.org/officeDocument/2006/relationships/queryTable" Target="../queryTables/queryTable128.xml"/></Relationships>
</file>

<file path=xl/worksheets/_rels/sheet44.xml.rels><?xml version="1.0" encoding="UTF-8" standalone="yes"?>
<Relationships xmlns="http://schemas.openxmlformats.org/package/2006/relationships"><Relationship Id="rId3" Type="http://schemas.openxmlformats.org/officeDocument/2006/relationships/queryTable" Target="../queryTables/queryTable131.xml"/><Relationship Id="rId2" Type="http://schemas.openxmlformats.org/officeDocument/2006/relationships/queryTable" Target="../queryTables/queryTable130.xml"/><Relationship Id="rId1" Type="http://schemas.openxmlformats.org/officeDocument/2006/relationships/drawing" Target="../drawings/drawing41.xml"/><Relationship Id="rId4" Type="http://schemas.openxmlformats.org/officeDocument/2006/relationships/queryTable" Target="../queryTables/queryTable132.xml"/></Relationships>
</file>

<file path=xl/worksheets/_rels/sheet45.xml.rels><?xml version="1.0" encoding="UTF-8" standalone="yes"?>
<Relationships xmlns="http://schemas.openxmlformats.org/package/2006/relationships"><Relationship Id="rId3" Type="http://schemas.openxmlformats.org/officeDocument/2006/relationships/queryTable" Target="../queryTables/queryTable134.xml"/><Relationship Id="rId2" Type="http://schemas.openxmlformats.org/officeDocument/2006/relationships/queryTable" Target="../queryTables/queryTable133.xml"/><Relationship Id="rId1" Type="http://schemas.openxmlformats.org/officeDocument/2006/relationships/drawing" Target="../drawings/drawing42.xml"/><Relationship Id="rId5" Type="http://schemas.openxmlformats.org/officeDocument/2006/relationships/queryTable" Target="../queryTables/queryTable136.xml"/><Relationship Id="rId4" Type="http://schemas.openxmlformats.org/officeDocument/2006/relationships/queryTable" Target="../queryTables/queryTable135.xml"/></Relationships>
</file>

<file path=xl/worksheets/_rels/sheet46.xml.rels><?xml version="1.0" encoding="UTF-8" standalone="yes"?>
<Relationships xmlns="http://schemas.openxmlformats.org/package/2006/relationships"><Relationship Id="rId3" Type="http://schemas.openxmlformats.org/officeDocument/2006/relationships/queryTable" Target="../queryTables/queryTable138.xml"/><Relationship Id="rId2" Type="http://schemas.openxmlformats.org/officeDocument/2006/relationships/queryTable" Target="../queryTables/queryTable137.xml"/><Relationship Id="rId1" Type="http://schemas.openxmlformats.org/officeDocument/2006/relationships/drawing" Target="../drawings/drawing43.xml"/><Relationship Id="rId4" Type="http://schemas.openxmlformats.org/officeDocument/2006/relationships/queryTable" Target="../queryTables/queryTable139.xml"/></Relationships>
</file>

<file path=xl/worksheets/_rels/sheet47.xml.rels><?xml version="1.0" encoding="UTF-8" standalone="yes"?>
<Relationships xmlns="http://schemas.openxmlformats.org/package/2006/relationships"><Relationship Id="rId2" Type="http://schemas.openxmlformats.org/officeDocument/2006/relationships/queryTable" Target="../queryTables/queryTable140.xml"/><Relationship Id="rId1" Type="http://schemas.openxmlformats.org/officeDocument/2006/relationships/drawing" Target="../drawings/drawing44.xml"/></Relationships>
</file>

<file path=xl/worksheets/_rels/sheet48.xml.rels><?xml version="1.0" encoding="UTF-8" standalone="yes"?>
<Relationships xmlns="http://schemas.openxmlformats.org/package/2006/relationships"><Relationship Id="rId3" Type="http://schemas.openxmlformats.org/officeDocument/2006/relationships/queryTable" Target="../queryTables/queryTable142.xml"/><Relationship Id="rId2" Type="http://schemas.openxmlformats.org/officeDocument/2006/relationships/queryTable" Target="../queryTables/queryTable141.xml"/><Relationship Id="rId1" Type="http://schemas.openxmlformats.org/officeDocument/2006/relationships/drawing" Target="../drawings/drawing45.xml"/><Relationship Id="rId4" Type="http://schemas.openxmlformats.org/officeDocument/2006/relationships/queryTable" Target="../queryTables/queryTable143.xml"/></Relationships>
</file>

<file path=xl/worksheets/_rels/sheet49.xml.rels><?xml version="1.0" encoding="UTF-8" standalone="yes"?>
<Relationships xmlns="http://schemas.openxmlformats.org/package/2006/relationships"><Relationship Id="rId3" Type="http://schemas.openxmlformats.org/officeDocument/2006/relationships/queryTable" Target="../queryTables/queryTable145.xml"/><Relationship Id="rId2" Type="http://schemas.openxmlformats.org/officeDocument/2006/relationships/queryTable" Target="../queryTables/queryTable144.xml"/><Relationship Id="rId1" Type="http://schemas.openxmlformats.org/officeDocument/2006/relationships/drawing" Target="../drawings/drawing46.xml"/><Relationship Id="rId4" Type="http://schemas.openxmlformats.org/officeDocument/2006/relationships/queryTable" Target="../queryTables/queryTable146.xml"/></Relationships>
</file>

<file path=xl/worksheets/_rels/sheet50.xml.rels><?xml version="1.0" encoding="UTF-8" standalone="yes"?>
<Relationships xmlns="http://schemas.openxmlformats.org/package/2006/relationships"><Relationship Id="rId3" Type="http://schemas.openxmlformats.org/officeDocument/2006/relationships/queryTable" Target="../queryTables/queryTable148.xml"/><Relationship Id="rId2" Type="http://schemas.openxmlformats.org/officeDocument/2006/relationships/queryTable" Target="../queryTables/queryTable147.xml"/><Relationship Id="rId1" Type="http://schemas.openxmlformats.org/officeDocument/2006/relationships/drawing" Target="../drawings/drawing47.xml"/><Relationship Id="rId4" Type="http://schemas.openxmlformats.org/officeDocument/2006/relationships/queryTable" Target="../queryTables/queryTable14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workbookViewId="0">
      <selection sqref="A1:C1"/>
    </sheetView>
  </sheetViews>
  <sheetFormatPr defaultRowHeight="12.75"/>
  <cols>
    <col min="1" max="1" width="16.7109375" style="1" bestFit="1" customWidth="1"/>
    <col min="2" max="2" width="14.5703125" style="1" bestFit="1" customWidth="1"/>
    <col min="3" max="3" width="110.7109375" style="1" customWidth="1"/>
    <col min="4" max="16384" width="9.140625" style="1"/>
  </cols>
  <sheetData>
    <row r="1" spans="1:3">
      <c r="A1" s="359" t="s">
        <v>0</v>
      </c>
      <c r="B1" s="359"/>
      <c r="C1" s="359"/>
    </row>
    <row r="2" spans="1:3">
      <c r="A2" s="2" t="s">
        <v>1</v>
      </c>
      <c r="B2" s="2" t="s">
        <v>2</v>
      </c>
      <c r="C2" s="2" t="s">
        <v>3</v>
      </c>
    </row>
    <row r="3" spans="1:3">
      <c r="A3" s="3" t="s">
        <v>32</v>
      </c>
      <c r="B3" s="3" t="s">
        <v>33</v>
      </c>
      <c r="C3" s="3" t="s">
        <v>34</v>
      </c>
    </row>
    <row r="4" spans="1:3">
      <c r="A4" s="3" t="s">
        <v>32</v>
      </c>
      <c r="B4" s="3" t="s">
        <v>35</v>
      </c>
      <c r="C4" s="3" t="s">
        <v>36</v>
      </c>
    </row>
    <row r="5" spans="1:3">
      <c r="A5" s="3" t="s">
        <v>32</v>
      </c>
      <c r="B5" s="3" t="s">
        <v>37</v>
      </c>
      <c r="C5" s="3" t="s">
        <v>38</v>
      </c>
    </row>
    <row r="6" spans="1:3">
      <c r="A6" s="3" t="s">
        <v>4</v>
      </c>
      <c r="B6" s="3" t="s">
        <v>5</v>
      </c>
      <c r="C6" s="3" t="s">
        <v>6</v>
      </c>
    </row>
    <row r="7" spans="1:3">
      <c r="A7" s="3" t="s">
        <v>32</v>
      </c>
      <c r="B7" s="3" t="s">
        <v>39</v>
      </c>
      <c r="C7" s="3" t="s">
        <v>40</v>
      </c>
    </row>
    <row r="8" spans="1:3">
      <c r="A8" s="3" t="s">
        <v>4</v>
      </c>
      <c r="B8" s="3" t="s">
        <v>7</v>
      </c>
      <c r="C8" s="3" t="s">
        <v>8</v>
      </c>
    </row>
    <row r="9" spans="1:3">
      <c r="A9" s="3" t="s">
        <v>32</v>
      </c>
      <c r="B9" s="3" t="s">
        <v>41</v>
      </c>
      <c r="C9" s="3" t="s">
        <v>42</v>
      </c>
    </row>
    <row r="10" spans="1:3">
      <c r="A10" s="3" t="s">
        <v>32</v>
      </c>
      <c r="B10" s="3" t="s">
        <v>43</v>
      </c>
      <c r="C10" s="3" t="s">
        <v>44</v>
      </c>
    </row>
    <row r="11" spans="1:3">
      <c r="A11" s="3" t="s">
        <v>4</v>
      </c>
      <c r="B11" s="3" t="s">
        <v>9</v>
      </c>
      <c r="C11" s="3" t="s">
        <v>10</v>
      </c>
    </row>
    <row r="12" spans="1:3">
      <c r="A12" s="3" t="s">
        <v>32</v>
      </c>
      <c r="B12" s="3" t="s">
        <v>45</v>
      </c>
      <c r="C12" s="3" t="s">
        <v>46</v>
      </c>
    </row>
    <row r="13" spans="1:3">
      <c r="A13" s="3" t="s">
        <v>32</v>
      </c>
      <c r="B13" s="3" t="s">
        <v>47</v>
      </c>
      <c r="C13" s="3" t="s">
        <v>48</v>
      </c>
    </row>
    <row r="14" spans="1:3">
      <c r="A14" s="3" t="s">
        <v>32</v>
      </c>
      <c r="B14" s="3" t="s">
        <v>49</v>
      </c>
      <c r="C14" s="3" t="s">
        <v>50</v>
      </c>
    </row>
    <row r="15" spans="1:3">
      <c r="A15" s="3" t="s">
        <v>32</v>
      </c>
      <c r="B15" s="3" t="s">
        <v>51</v>
      </c>
      <c r="C15" s="3" t="s">
        <v>52</v>
      </c>
    </row>
    <row r="16" spans="1:3">
      <c r="A16" s="3" t="s">
        <v>4</v>
      </c>
      <c r="B16" s="3" t="s">
        <v>11</v>
      </c>
      <c r="C16" s="3" t="s">
        <v>12</v>
      </c>
    </row>
    <row r="17" spans="1:3">
      <c r="A17" s="3" t="s">
        <v>32</v>
      </c>
      <c r="B17" s="3" t="s">
        <v>53</v>
      </c>
      <c r="C17" s="3" t="s">
        <v>54</v>
      </c>
    </row>
    <row r="18" spans="1:3">
      <c r="A18" s="3" t="s">
        <v>4</v>
      </c>
      <c r="B18" s="3" t="s">
        <v>13</v>
      </c>
      <c r="C18" s="3" t="s">
        <v>14</v>
      </c>
    </row>
    <row r="19" spans="1:3">
      <c r="A19" s="3" t="s">
        <v>32</v>
      </c>
      <c r="B19" s="3" t="s">
        <v>55</v>
      </c>
      <c r="C19" s="3" t="s">
        <v>56</v>
      </c>
    </row>
    <row r="20" spans="1:3">
      <c r="A20" s="3" t="s">
        <v>4</v>
      </c>
      <c r="B20" s="3" t="s">
        <v>15</v>
      </c>
      <c r="C20" s="3" t="s">
        <v>16</v>
      </c>
    </row>
    <row r="21" spans="1:3">
      <c r="A21" s="3" t="s">
        <v>32</v>
      </c>
      <c r="B21" s="3" t="s">
        <v>57</v>
      </c>
      <c r="C21" s="3" t="s">
        <v>58</v>
      </c>
    </row>
    <row r="22" spans="1:3">
      <c r="A22" s="3" t="s">
        <v>32</v>
      </c>
      <c r="B22" s="3" t="s">
        <v>59</v>
      </c>
      <c r="C22" s="3" t="s">
        <v>60</v>
      </c>
    </row>
    <row r="23" spans="1:3">
      <c r="A23" s="3" t="s">
        <v>32</v>
      </c>
      <c r="B23" s="3" t="s">
        <v>61</v>
      </c>
      <c r="C23" s="3" t="s">
        <v>62</v>
      </c>
    </row>
    <row r="24" spans="1:3">
      <c r="A24" s="3" t="s">
        <v>32</v>
      </c>
      <c r="B24" s="3" t="s">
        <v>63</v>
      </c>
      <c r="C24" s="3" t="s">
        <v>64</v>
      </c>
    </row>
    <row r="25" spans="1:3">
      <c r="A25" s="3" t="s">
        <v>32</v>
      </c>
      <c r="B25" s="3" t="s">
        <v>65</v>
      </c>
      <c r="C25" s="3" t="s">
        <v>66</v>
      </c>
    </row>
    <row r="26" spans="1:3">
      <c r="A26" s="3" t="s">
        <v>32</v>
      </c>
      <c r="B26" s="3" t="s">
        <v>67</v>
      </c>
      <c r="C26" s="3" t="s">
        <v>68</v>
      </c>
    </row>
    <row r="27" spans="1:3">
      <c r="A27" s="3" t="s">
        <v>32</v>
      </c>
      <c r="B27" s="3" t="s">
        <v>69</v>
      </c>
      <c r="C27" s="3" t="s">
        <v>70</v>
      </c>
    </row>
    <row r="28" spans="1:3">
      <c r="A28" s="3" t="s">
        <v>32</v>
      </c>
      <c r="B28" s="3" t="s">
        <v>71</v>
      </c>
      <c r="C28" s="3" t="s">
        <v>72</v>
      </c>
    </row>
    <row r="29" spans="1:3">
      <c r="A29" s="3" t="s">
        <v>97</v>
      </c>
      <c r="B29" s="3" t="s">
        <v>98</v>
      </c>
      <c r="C29" s="3" t="s">
        <v>99</v>
      </c>
    </row>
    <row r="30" spans="1:3">
      <c r="A30" s="3" t="s">
        <v>4</v>
      </c>
      <c r="B30" s="3" t="s">
        <v>17</v>
      </c>
      <c r="C30" s="3" t="s">
        <v>3018</v>
      </c>
    </row>
    <row r="31" spans="1:3">
      <c r="A31" s="3" t="s">
        <v>32</v>
      </c>
      <c r="B31" s="3" t="s">
        <v>73</v>
      </c>
      <c r="C31" s="3" t="s">
        <v>74</v>
      </c>
    </row>
    <row r="32" spans="1:3">
      <c r="A32" s="3" t="s">
        <v>4</v>
      </c>
      <c r="B32" s="3" t="s">
        <v>18</v>
      </c>
      <c r="C32" s="3" t="s">
        <v>19</v>
      </c>
    </row>
    <row r="33" spans="1:3">
      <c r="A33" s="3" t="s">
        <v>32</v>
      </c>
      <c r="B33" s="3" t="s">
        <v>75</v>
      </c>
      <c r="C33" s="3" t="s">
        <v>76</v>
      </c>
    </row>
    <row r="34" spans="1:3">
      <c r="A34" s="3" t="s">
        <v>32</v>
      </c>
      <c r="B34" s="3" t="s">
        <v>77</v>
      </c>
      <c r="C34" s="3" t="s">
        <v>78</v>
      </c>
    </row>
    <row r="35" spans="1:3">
      <c r="A35" s="3" t="s">
        <v>32</v>
      </c>
      <c r="B35" s="3" t="s">
        <v>79</v>
      </c>
      <c r="C35" s="3" t="s">
        <v>80</v>
      </c>
    </row>
    <row r="36" spans="1:3">
      <c r="A36" s="3" t="s">
        <v>32</v>
      </c>
      <c r="B36" s="3" t="s">
        <v>81</v>
      </c>
      <c r="C36" s="3" t="s">
        <v>82</v>
      </c>
    </row>
    <row r="37" spans="1:3">
      <c r="A37" s="3" t="s">
        <v>32</v>
      </c>
      <c r="B37" s="3" t="s">
        <v>83</v>
      </c>
      <c r="C37" s="3" t="s">
        <v>84</v>
      </c>
    </row>
    <row r="38" spans="1:3">
      <c r="A38" s="3" t="s">
        <v>4</v>
      </c>
      <c r="B38" s="3" t="s">
        <v>20</v>
      </c>
      <c r="C38" s="3" t="s">
        <v>21</v>
      </c>
    </row>
    <row r="39" spans="1:3">
      <c r="A39" s="3" t="s">
        <v>4</v>
      </c>
      <c r="B39" s="3" t="s">
        <v>22</v>
      </c>
      <c r="C39" s="3" t="s">
        <v>23</v>
      </c>
    </row>
    <row r="40" spans="1:3">
      <c r="A40" s="3" t="s">
        <v>32</v>
      </c>
      <c r="B40" s="3" t="s">
        <v>85</v>
      </c>
      <c r="C40" s="3" t="s">
        <v>86</v>
      </c>
    </row>
    <row r="41" spans="1:3">
      <c r="A41" s="3" t="s">
        <v>32</v>
      </c>
      <c r="B41" s="3" t="s">
        <v>87</v>
      </c>
      <c r="C41" s="3" t="s">
        <v>88</v>
      </c>
    </row>
    <row r="42" spans="1:3">
      <c r="A42" s="3" t="s">
        <v>4</v>
      </c>
      <c r="B42" s="3" t="s">
        <v>24</v>
      </c>
      <c r="C42" s="3" t="s">
        <v>25</v>
      </c>
    </row>
    <row r="43" spans="1:3">
      <c r="A43" s="3" t="s">
        <v>32</v>
      </c>
      <c r="B43" s="3" t="s">
        <v>89</v>
      </c>
      <c r="C43" s="3" t="s">
        <v>90</v>
      </c>
    </row>
    <row r="44" spans="1:3">
      <c r="A44" s="3" t="s">
        <v>32</v>
      </c>
      <c r="B44" s="3" t="s">
        <v>91</v>
      </c>
      <c r="C44" s="3" t="s">
        <v>92</v>
      </c>
    </row>
    <row r="45" spans="1:3">
      <c r="A45" s="3" t="s">
        <v>4</v>
      </c>
      <c r="B45" s="3" t="s">
        <v>26</v>
      </c>
      <c r="C45" s="3" t="s">
        <v>1730</v>
      </c>
    </row>
    <row r="46" spans="1:3">
      <c r="A46" s="3" t="s">
        <v>32</v>
      </c>
      <c r="B46" s="3" t="s">
        <v>93</v>
      </c>
      <c r="C46" s="3" t="s">
        <v>94</v>
      </c>
    </row>
    <row r="47" spans="1:3">
      <c r="A47" s="3" t="s">
        <v>4</v>
      </c>
      <c r="B47" s="3" t="s">
        <v>28</v>
      </c>
      <c r="C47" s="3" t="s">
        <v>3019</v>
      </c>
    </row>
    <row r="48" spans="1:3">
      <c r="A48" s="3" t="s">
        <v>4</v>
      </c>
      <c r="B48" s="3" t="s">
        <v>30</v>
      </c>
      <c r="C48" s="3" t="s">
        <v>31</v>
      </c>
    </row>
    <row r="49" spans="1:12">
      <c r="A49" s="3" t="s">
        <v>32</v>
      </c>
      <c r="B49" s="3" t="s">
        <v>95</v>
      </c>
      <c r="C49" s="3" t="s">
        <v>96</v>
      </c>
    </row>
    <row r="51" spans="1:12">
      <c r="C51" s="3" t="s">
        <v>3020</v>
      </c>
    </row>
    <row r="54" spans="1:12" s="12" customFormat="1">
      <c r="A54" s="360" t="s">
        <v>3021</v>
      </c>
      <c r="B54" s="318">
        <v>1</v>
      </c>
      <c r="C54" s="319" t="s">
        <v>3024</v>
      </c>
    </row>
    <row r="55" spans="1:12" s="12" customFormat="1">
      <c r="A55" s="361"/>
      <c r="B55" s="318">
        <v>2</v>
      </c>
      <c r="C55" s="319" t="s">
        <v>3025</v>
      </c>
    </row>
    <row r="56" spans="1:12" s="12" customFormat="1">
      <c r="A56" s="361"/>
      <c r="B56" s="318">
        <v>3</v>
      </c>
      <c r="C56" s="319" t="s">
        <v>3026</v>
      </c>
    </row>
    <row r="57" spans="1:12" s="12" customFormat="1">
      <c r="A57" s="361"/>
      <c r="B57" s="318">
        <v>4</v>
      </c>
      <c r="C57" s="319" t="s">
        <v>3027</v>
      </c>
    </row>
    <row r="58" spans="1:12" s="12" customFormat="1">
      <c r="A58" s="361"/>
      <c r="B58" s="318">
        <v>5</v>
      </c>
      <c r="C58" s="319" t="s">
        <v>3022</v>
      </c>
    </row>
    <row r="59" spans="1:12" s="12" customFormat="1">
      <c r="A59" s="362"/>
      <c r="B59" s="318">
        <v>6</v>
      </c>
      <c r="C59" s="320" t="s">
        <v>3028</v>
      </c>
    </row>
    <row r="60" spans="1:12" s="12" customFormat="1"/>
    <row r="61" spans="1:12" s="322" customFormat="1" ht="15" customHeight="1">
      <c r="A61" s="363" t="s">
        <v>3023</v>
      </c>
      <c r="B61" s="363"/>
      <c r="C61" s="363"/>
      <c r="D61" s="321"/>
      <c r="E61" s="321"/>
      <c r="F61" s="321"/>
      <c r="G61" s="321"/>
      <c r="H61" s="321"/>
      <c r="I61" s="321"/>
      <c r="J61" s="321"/>
      <c r="K61" s="321"/>
      <c r="L61" s="321"/>
    </row>
  </sheetData>
  <sortState xmlns:xlrd2="http://schemas.microsoft.com/office/spreadsheetml/2017/richdata2" ref="A3:C49">
    <sortCondition ref="C3:C49"/>
  </sortState>
  <mergeCells count="3">
    <mergeCell ref="A1:C1"/>
    <mergeCell ref="A54:A59"/>
    <mergeCell ref="A61:C61"/>
  </mergeCells>
  <hyperlinks>
    <hyperlink ref="A6:C6" location="TBPSUF!A1" display="TBPSUF!A1" xr:uid="{00000000-0004-0000-0000-000000000000}"/>
    <hyperlink ref="A8:C8" location="TCORPBF!A1" display="TCORPBF!A1" xr:uid="{00000000-0004-0000-0000-000001000000}"/>
    <hyperlink ref="A11:C11" location="TDBF!A1" display="TDBF!A1" xr:uid="{00000000-0004-0000-0000-000002000000}"/>
    <hyperlink ref="A16:C16" location="TFRF!A1" display="TFRF!A1" xr:uid="{00000000-0004-0000-0000-000003000000}"/>
    <hyperlink ref="A18:C18" location="TGSFR!A1" display="TGSFR!A1" xr:uid="{00000000-0004-0000-0000-000004000000}"/>
    <hyperlink ref="A20:C20" location="TIFA!A1" display="TIFA!A1" xr:uid="{00000000-0004-0000-0000-000005000000}"/>
    <hyperlink ref="A32:C32" location="TLF!A1" display="TLF!A1" xr:uid="{00000000-0004-0000-0000-000007000000}"/>
    <hyperlink ref="A38:C38" location="TNSIFDEC27!A1" display="TNSIFDEC27!A1" xr:uid="{00000000-0004-0000-0000-000008000000}"/>
    <hyperlink ref="A39:C39" location="TOF!A1" display="TOF!A1" xr:uid="{00000000-0004-0000-0000-000009000000}"/>
    <hyperlink ref="A42:C42" location="TRSFC!A1" display="TRSFC!A1" xr:uid="{00000000-0004-0000-0000-00000A000000}"/>
    <hyperlink ref="A48:C48" location="TUSTF!A1" display="TUSTF!A1" xr:uid="{00000000-0004-0000-0000-00000D000000}"/>
    <hyperlink ref="A3:C3" location="TAF!A1" display="TAF!A1" xr:uid="{00000000-0004-0000-0000-00000E000000}"/>
    <hyperlink ref="A4:C4" location="TBAF!A1" display="TBAF!A1" xr:uid="{00000000-0004-0000-0000-00000F000000}"/>
    <hyperlink ref="A5:C5" location="TBFSF!A1" display="TBFSF!A1" xr:uid="{00000000-0004-0000-0000-000010000000}"/>
    <hyperlink ref="A7:C7" location="TBCF!A1" display="TBCF!A1" xr:uid="{00000000-0004-0000-0000-000011000000}"/>
    <hyperlink ref="A9:C9" location="TDIF!A1" display="TDIF!A1" xr:uid="{00000000-0004-0000-0000-000012000000}"/>
    <hyperlink ref="A10:C10" location="TDIVYF!A1" display="TDIVYF!A1" xr:uid="{00000000-0004-0000-0000-000013000000}"/>
    <hyperlink ref="A12:C12" location="TEQPEF!A1" display="TEQPEF!A1" xr:uid="{00000000-0004-0000-0000-000014000000}"/>
    <hyperlink ref="A13:C13" location="TMIF!A1" display="TMIF!A1" xr:uid="{00000000-0004-0000-0000-000015000000}"/>
    <hyperlink ref="A14:C14" location="TCS!A1" display="TCS!A1" xr:uid="{00000000-0004-0000-0000-000016000000}"/>
    <hyperlink ref="A15:C15" location="TMCAPF!A1" display="TMCAPF!A1" xr:uid="{00000000-0004-0000-0000-000017000000}"/>
    <hyperlink ref="A17:C17" location="TFEF!A1" display="TFEF!A1" xr:uid="{00000000-0004-0000-0000-000018000000}"/>
    <hyperlink ref="A19:C19" location="TEGF!A1" display="TEGF!A1" xr:uid="{00000000-0004-0000-0000-000019000000}"/>
    <hyperlink ref="A21:C21" location="TIFNA!A1" display="TIFNA!A1" xr:uid="{00000000-0004-0000-0000-00001A000000}"/>
    <hyperlink ref="A22:C22" location="TIFSA!A1" display="TIFSA!A1" xr:uid="{00000000-0004-0000-0000-00001B000000}"/>
    <hyperlink ref="A23:C23" location="TICF!A1" display="TICF!A1" xr:uid="{00000000-0004-0000-0000-00001C000000}"/>
    <hyperlink ref="A24:C24" location="TIPHF!A1" display="TIPHF!A1" xr:uid="{00000000-0004-0000-0000-00001D000000}"/>
    <hyperlink ref="A25:C25" location="TTSF96!A1" display="TTSF96!A1" xr:uid="{00000000-0004-0000-0000-00001E000000}"/>
    <hyperlink ref="A26:C26" location="TISF!A1" display="TISF!A1" xr:uid="{00000000-0004-0000-0000-00001F000000}"/>
    <hyperlink ref="A27:C27" location="TEOF!A1" display="TEOF!A1" xr:uid="{00000000-0004-0000-0000-000020000000}"/>
    <hyperlink ref="A28:C28" location="TTOFE!A1" display="TTOFE!A1" xr:uid="{00000000-0004-0000-0000-000021000000}"/>
    <hyperlink ref="A31:C31" location="TINR!A1" display="TINR!A1" xr:uid="{00000000-0004-0000-0000-000022000000}"/>
    <hyperlink ref="A33:C33" location="TMAOF!A1" display="TMAOF!A1" xr:uid="{00000000-0004-0000-0000-000023000000}"/>
    <hyperlink ref="A34:C34" location="TNETF!A1" display="TNETF!A1" xr:uid="{00000000-0004-0000-0000-000024000000}"/>
    <hyperlink ref="A35:C35" location="TNIDFOF!A1" display="TNIDFOF!A1" xr:uid="{00000000-0004-0000-0000-000025000000}"/>
    <hyperlink ref="A36:C36" location="TNIDETF!A1" display="TNIDETF!A1" xr:uid="{00000000-0004-0000-0000-000026000000}"/>
    <hyperlink ref="A37:C37" location="TNPBETF!A1" display="TNPBETF!A1" xr:uid="{00000000-0004-0000-0000-000027000000}"/>
    <hyperlink ref="A40:C40" location="TQNTF!A1" display="TQNTF!A1" xr:uid="{00000000-0004-0000-0000-000028000000}"/>
    <hyperlink ref="A41:C41" location="TREF!A1" display="TREF!A1" xr:uid="{00000000-0004-0000-0000-000029000000}"/>
    <hyperlink ref="A43:C43" location="TRSFM!A1" display="TRSFM!A1" xr:uid="{00000000-0004-0000-0000-00002A000000}"/>
    <hyperlink ref="A44:C44" location="TRSFP!A1" display="TRSFP!A1" xr:uid="{00000000-0004-0000-0000-00002B000000}"/>
    <hyperlink ref="A46:C46" location="TSCAPF!A1" display="TSCAPF!A1" xr:uid="{00000000-0004-0000-0000-00002C000000}"/>
    <hyperlink ref="A49:C49" location="TYCF!A1" display="TYCF!A1" xr:uid="{00000000-0004-0000-0000-00002D000000}"/>
    <hyperlink ref="A29:C29" location="TFRSTF!A1" display="TFRSTF!A1" xr:uid="{00000000-0004-0000-0000-00002E000000}"/>
    <hyperlink ref="C30" location="TIPF!A1" display="TIPF!A1" xr:uid="{50CE9AA7-6741-4874-AEB8-FE81FC823FB2}"/>
    <hyperlink ref="C45" location="TSTBF!A1" display="TSTBF!A1" xr:uid="{28B6F064-78B0-4D33-8BFE-F56AEF681F51}"/>
    <hyperlink ref="C47" location="TFF!A1" display="TFF!A1" xr:uid="{C88454D0-7363-404C-A82C-14D9C5EAFADE}"/>
    <hyperlink ref="C51" location="'Dividend History'!A1" display="Dividend History" xr:uid="{06EEDA8C-6001-48B0-A379-73E00C0CA39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023DA-88B1-432A-8D71-8A9D4A87CC71}">
  <dimension ref="A1:IV223"/>
  <sheetViews>
    <sheetView topLeftCell="A208" workbookViewId="0">
      <selection activeCell="B227" sqref="B227"/>
    </sheetView>
  </sheetViews>
  <sheetFormatPr defaultRowHeight="15"/>
  <cols>
    <col min="1" max="1" width="9.140625" style="287"/>
    <col min="2" max="2" width="18.7109375" style="301" customWidth="1"/>
    <col min="3" max="3" width="21.85546875" style="287" customWidth="1"/>
    <col min="4" max="4" width="18.28515625" style="287" customWidth="1"/>
    <col min="5" max="5" width="16.7109375" style="287" customWidth="1"/>
    <col min="6" max="257" width="9.140625" style="287"/>
    <col min="258" max="258" width="18.7109375" style="287" customWidth="1"/>
    <col min="259" max="259" width="21.85546875" style="287" customWidth="1"/>
    <col min="260" max="260" width="18.28515625" style="287" customWidth="1"/>
    <col min="261" max="261" width="16.7109375" style="287" customWidth="1"/>
    <col min="262" max="513" width="9.140625" style="287"/>
    <col min="514" max="514" width="18.7109375" style="287" customWidth="1"/>
    <col min="515" max="515" width="21.85546875" style="287" customWidth="1"/>
    <col min="516" max="516" width="18.28515625" style="287" customWidth="1"/>
    <col min="517" max="517" width="16.7109375" style="287" customWidth="1"/>
    <col min="518" max="769" width="9.140625" style="287"/>
    <col min="770" max="770" width="18.7109375" style="287" customWidth="1"/>
    <col min="771" max="771" width="21.85546875" style="287" customWidth="1"/>
    <col min="772" max="772" width="18.28515625" style="287" customWidth="1"/>
    <col min="773" max="773" width="16.7109375" style="287" customWidth="1"/>
    <col min="774" max="1025" width="9.140625" style="287"/>
    <col min="1026" max="1026" width="18.7109375" style="287" customWidth="1"/>
    <col min="1027" max="1027" width="21.85546875" style="287" customWidth="1"/>
    <col min="1028" max="1028" width="18.28515625" style="287" customWidth="1"/>
    <col min="1029" max="1029" width="16.7109375" style="287" customWidth="1"/>
    <col min="1030" max="1281" width="9.140625" style="287"/>
    <col min="1282" max="1282" width="18.7109375" style="287" customWidth="1"/>
    <col min="1283" max="1283" width="21.85546875" style="287" customWidth="1"/>
    <col min="1284" max="1284" width="18.28515625" style="287" customWidth="1"/>
    <col min="1285" max="1285" width="16.7109375" style="287" customWidth="1"/>
    <col min="1286" max="1537" width="9.140625" style="287"/>
    <col min="1538" max="1538" width="18.7109375" style="287" customWidth="1"/>
    <col min="1539" max="1539" width="21.85546875" style="287" customWidth="1"/>
    <col min="1540" max="1540" width="18.28515625" style="287" customWidth="1"/>
    <col min="1541" max="1541" width="16.7109375" style="287" customWidth="1"/>
    <col min="1542" max="1793" width="9.140625" style="287"/>
    <col min="1794" max="1794" width="18.7109375" style="287" customWidth="1"/>
    <col min="1795" max="1795" width="21.85546875" style="287" customWidth="1"/>
    <col min="1796" max="1796" width="18.28515625" style="287" customWidth="1"/>
    <col min="1797" max="1797" width="16.7109375" style="287" customWidth="1"/>
    <col min="1798" max="2049" width="9.140625" style="287"/>
    <col min="2050" max="2050" width="18.7109375" style="287" customWidth="1"/>
    <col min="2051" max="2051" width="21.85546875" style="287" customWidth="1"/>
    <col min="2052" max="2052" width="18.28515625" style="287" customWidth="1"/>
    <col min="2053" max="2053" width="16.7109375" style="287" customWidth="1"/>
    <col min="2054" max="2305" width="9.140625" style="287"/>
    <col min="2306" max="2306" width="18.7109375" style="287" customWidth="1"/>
    <col min="2307" max="2307" width="21.85546875" style="287" customWidth="1"/>
    <col min="2308" max="2308" width="18.28515625" style="287" customWidth="1"/>
    <col min="2309" max="2309" width="16.7109375" style="287" customWidth="1"/>
    <col min="2310" max="2561" width="9.140625" style="287"/>
    <col min="2562" max="2562" width="18.7109375" style="287" customWidth="1"/>
    <col min="2563" max="2563" width="21.85546875" style="287" customWidth="1"/>
    <col min="2564" max="2564" width="18.28515625" style="287" customWidth="1"/>
    <col min="2565" max="2565" width="16.7109375" style="287" customWidth="1"/>
    <col min="2566" max="2817" width="9.140625" style="287"/>
    <col min="2818" max="2818" width="18.7109375" style="287" customWidth="1"/>
    <col min="2819" max="2819" width="21.85546875" style="287" customWidth="1"/>
    <col min="2820" max="2820" width="18.28515625" style="287" customWidth="1"/>
    <col min="2821" max="2821" width="16.7109375" style="287" customWidth="1"/>
    <col min="2822" max="3073" width="9.140625" style="287"/>
    <col min="3074" max="3074" width="18.7109375" style="287" customWidth="1"/>
    <col min="3075" max="3075" width="21.85546875" style="287" customWidth="1"/>
    <col min="3076" max="3076" width="18.28515625" style="287" customWidth="1"/>
    <col min="3077" max="3077" width="16.7109375" style="287" customWidth="1"/>
    <col min="3078" max="3329" width="9.140625" style="287"/>
    <col min="3330" max="3330" width="18.7109375" style="287" customWidth="1"/>
    <col min="3331" max="3331" width="21.85546875" style="287" customWidth="1"/>
    <col min="3332" max="3332" width="18.28515625" style="287" customWidth="1"/>
    <col min="3333" max="3333" width="16.7109375" style="287" customWidth="1"/>
    <col min="3334" max="3585" width="9.140625" style="287"/>
    <col min="3586" max="3586" width="18.7109375" style="287" customWidth="1"/>
    <col min="3587" max="3587" width="21.85546875" style="287" customWidth="1"/>
    <col min="3588" max="3588" width="18.28515625" style="287" customWidth="1"/>
    <col min="3589" max="3589" width="16.7109375" style="287" customWidth="1"/>
    <col min="3590" max="3841" width="9.140625" style="287"/>
    <col min="3842" max="3842" width="18.7109375" style="287" customWidth="1"/>
    <col min="3843" max="3843" width="21.85546875" style="287" customWidth="1"/>
    <col min="3844" max="3844" width="18.28515625" style="287" customWidth="1"/>
    <col min="3845" max="3845" width="16.7109375" style="287" customWidth="1"/>
    <col min="3846" max="4097" width="9.140625" style="287"/>
    <col min="4098" max="4098" width="18.7109375" style="287" customWidth="1"/>
    <col min="4099" max="4099" width="21.85546875" style="287" customWidth="1"/>
    <col min="4100" max="4100" width="18.28515625" style="287" customWidth="1"/>
    <col min="4101" max="4101" width="16.7109375" style="287" customWidth="1"/>
    <col min="4102" max="4353" width="9.140625" style="287"/>
    <col min="4354" max="4354" width="18.7109375" style="287" customWidth="1"/>
    <col min="4355" max="4355" width="21.85546875" style="287" customWidth="1"/>
    <col min="4356" max="4356" width="18.28515625" style="287" customWidth="1"/>
    <col min="4357" max="4357" width="16.7109375" style="287" customWidth="1"/>
    <col min="4358" max="4609" width="9.140625" style="287"/>
    <col min="4610" max="4610" width="18.7109375" style="287" customWidth="1"/>
    <col min="4611" max="4611" width="21.85546875" style="287" customWidth="1"/>
    <col min="4612" max="4612" width="18.28515625" style="287" customWidth="1"/>
    <col min="4613" max="4613" width="16.7109375" style="287" customWidth="1"/>
    <col min="4614" max="4865" width="9.140625" style="287"/>
    <col min="4866" max="4866" width="18.7109375" style="287" customWidth="1"/>
    <col min="4867" max="4867" width="21.85546875" style="287" customWidth="1"/>
    <col min="4868" max="4868" width="18.28515625" style="287" customWidth="1"/>
    <col min="4869" max="4869" width="16.7109375" style="287" customWidth="1"/>
    <col min="4870" max="5121" width="9.140625" style="287"/>
    <col min="5122" max="5122" width="18.7109375" style="287" customWidth="1"/>
    <col min="5123" max="5123" width="21.85546875" style="287" customWidth="1"/>
    <col min="5124" max="5124" width="18.28515625" style="287" customWidth="1"/>
    <col min="5125" max="5125" width="16.7109375" style="287" customWidth="1"/>
    <col min="5126" max="5377" width="9.140625" style="287"/>
    <col min="5378" max="5378" width="18.7109375" style="287" customWidth="1"/>
    <col min="5379" max="5379" width="21.85546875" style="287" customWidth="1"/>
    <col min="5380" max="5380" width="18.28515625" style="287" customWidth="1"/>
    <col min="5381" max="5381" width="16.7109375" style="287" customWidth="1"/>
    <col min="5382" max="5633" width="9.140625" style="287"/>
    <col min="5634" max="5634" width="18.7109375" style="287" customWidth="1"/>
    <col min="5635" max="5635" width="21.85546875" style="287" customWidth="1"/>
    <col min="5636" max="5636" width="18.28515625" style="287" customWidth="1"/>
    <col min="5637" max="5637" width="16.7109375" style="287" customWidth="1"/>
    <col min="5638" max="5889" width="9.140625" style="287"/>
    <col min="5890" max="5890" width="18.7109375" style="287" customWidth="1"/>
    <col min="5891" max="5891" width="21.85546875" style="287" customWidth="1"/>
    <col min="5892" max="5892" width="18.28515625" style="287" customWidth="1"/>
    <col min="5893" max="5893" width="16.7109375" style="287" customWidth="1"/>
    <col min="5894" max="6145" width="9.140625" style="287"/>
    <col min="6146" max="6146" width="18.7109375" style="287" customWidth="1"/>
    <col min="6147" max="6147" width="21.85546875" style="287" customWidth="1"/>
    <col min="6148" max="6148" width="18.28515625" style="287" customWidth="1"/>
    <col min="6149" max="6149" width="16.7109375" style="287" customWidth="1"/>
    <col min="6150" max="6401" width="9.140625" style="287"/>
    <col min="6402" max="6402" width="18.7109375" style="287" customWidth="1"/>
    <col min="6403" max="6403" width="21.85546875" style="287" customWidth="1"/>
    <col min="6404" max="6404" width="18.28515625" style="287" customWidth="1"/>
    <col min="6405" max="6405" width="16.7109375" style="287" customWidth="1"/>
    <col min="6406" max="6657" width="9.140625" style="287"/>
    <col min="6658" max="6658" width="18.7109375" style="287" customWidth="1"/>
    <col min="6659" max="6659" width="21.85546875" style="287" customWidth="1"/>
    <col min="6660" max="6660" width="18.28515625" style="287" customWidth="1"/>
    <col min="6661" max="6661" width="16.7109375" style="287" customWidth="1"/>
    <col min="6662" max="6913" width="9.140625" style="287"/>
    <col min="6914" max="6914" width="18.7109375" style="287" customWidth="1"/>
    <col min="6915" max="6915" width="21.85546875" style="287" customWidth="1"/>
    <col min="6916" max="6916" width="18.28515625" style="287" customWidth="1"/>
    <col min="6917" max="6917" width="16.7109375" style="287" customWidth="1"/>
    <col min="6918" max="7169" width="9.140625" style="287"/>
    <col min="7170" max="7170" width="18.7109375" style="287" customWidth="1"/>
    <col min="7171" max="7171" width="21.85546875" style="287" customWidth="1"/>
    <col min="7172" max="7172" width="18.28515625" style="287" customWidth="1"/>
    <col min="7173" max="7173" width="16.7109375" style="287" customWidth="1"/>
    <col min="7174" max="7425" width="9.140625" style="287"/>
    <col min="7426" max="7426" width="18.7109375" style="287" customWidth="1"/>
    <col min="7427" max="7427" width="21.85546875" style="287" customWidth="1"/>
    <col min="7428" max="7428" width="18.28515625" style="287" customWidth="1"/>
    <col min="7429" max="7429" width="16.7109375" style="287" customWidth="1"/>
    <col min="7430" max="7681" width="9.140625" style="287"/>
    <col min="7682" max="7682" width="18.7109375" style="287" customWidth="1"/>
    <col min="7683" max="7683" width="21.85546875" style="287" customWidth="1"/>
    <col min="7684" max="7684" width="18.28515625" style="287" customWidth="1"/>
    <col min="7685" max="7685" width="16.7109375" style="287" customWidth="1"/>
    <col min="7686" max="7937" width="9.140625" style="287"/>
    <col min="7938" max="7938" width="18.7109375" style="287" customWidth="1"/>
    <col min="7939" max="7939" width="21.85546875" style="287" customWidth="1"/>
    <col min="7940" max="7940" width="18.28515625" style="287" customWidth="1"/>
    <col min="7941" max="7941" width="16.7109375" style="287" customWidth="1"/>
    <col min="7942" max="8193" width="9.140625" style="287"/>
    <col min="8194" max="8194" width="18.7109375" style="287" customWidth="1"/>
    <col min="8195" max="8195" width="21.85546875" style="287" customWidth="1"/>
    <col min="8196" max="8196" width="18.28515625" style="287" customWidth="1"/>
    <col min="8197" max="8197" width="16.7109375" style="287" customWidth="1"/>
    <col min="8198" max="8449" width="9.140625" style="287"/>
    <col min="8450" max="8450" width="18.7109375" style="287" customWidth="1"/>
    <col min="8451" max="8451" width="21.85546875" style="287" customWidth="1"/>
    <col min="8452" max="8452" width="18.28515625" style="287" customWidth="1"/>
    <col min="8453" max="8453" width="16.7109375" style="287" customWidth="1"/>
    <col min="8454" max="8705" width="9.140625" style="287"/>
    <col min="8706" max="8706" width="18.7109375" style="287" customWidth="1"/>
    <col min="8707" max="8707" width="21.85546875" style="287" customWidth="1"/>
    <col min="8708" max="8708" width="18.28515625" style="287" customWidth="1"/>
    <col min="8709" max="8709" width="16.7109375" style="287" customWidth="1"/>
    <col min="8710" max="8961" width="9.140625" style="287"/>
    <col min="8962" max="8962" width="18.7109375" style="287" customWidth="1"/>
    <col min="8963" max="8963" width="21.85546875" style="287" customWidth="1"/>
    <col min="8964" max="8964" width="18.28515625" style="287" customWidth="1"/>
    <col min="8965" max="8965" width="16.7109375" style="287" customWidth="1"/>
    <col min="8966" max="9217" width="9.140625" style="287"/>
    <col min="9218" max="9218" width="18.7109375" style="287" customWidth="1"/>
    <col min="9219" max="9219" width="21.85546875" style="287" customWidth="1"/>
    <col min="9220" max="9220" width="18.28515625" style="287" customWidth="1"/>
    <col min="9221" max="9221" width="16.7109375" style="287" customWidth="1"/>
    <col min="9222" max="9473" width="9.140625" style="287"/>
    <col min="9474" max="9474" width="18.7109375" style="287" customWidth="1"/>
    <col min="9475" max="9475" width="21.85546875" style="287" customWidth="1"/>
    <col min="9476" max="9476" width="18.28515625" style="287" customWidth="1"/>
    <col min="9477" max="9477" width="16.7109375" style="287" customWidth="1"/>
    <col min="9478" max="9729" width="9.140625" style="287"/>
    <col min="9730" max="9730" width="18.7109375" style="287" customWidth="1"/>
    <col min="9731" max="9731" width="21.85546875" style="287" customWidth="1"/>
    <col min="9732" max="9732" width="18.28515625" style="287" customWidth="1"/>
    <col min="9733" max="9733" width="16.7109375" style="287" customWidth="1"/>
    <col min="9734" max="9985" width="9.140625" style="287"/>
    <col min="9986" max="9986" width="18.7109375" style="287" customWidth="1"/>
    <col min="9987" max="9987" width="21.85546875" style="287" customWidth="1"/>
    <col min="9988" max="9988" width="18.28515625" style="287" customWidth="1"/>
    <col min="9989" max="9989" width="16.7109375" style="287" customWidth="1"/>
    <col min="9990" max="10241" width="9.140625" style="287"/>
    <col min="10242" max="10242" width="18.7109375" style="287" customWidth="1"/>
    <col min="10243" max="10243" width="21.85546875" style="287" customWidth="1"/>
    <col min="10244" max="10244" width="18.28515625" style="287" customWidth="1"/>
    <col min="10245" max="10245" width="16.7109375" style="287" customWidth="1"/>
    <col min="10246" max="10497" width="9.140625" style="287"/>
    <col min="10498" max="10498" width="18.7109375" style="287" customWidth="1"/>
    <col min="10499" max="10499" width="21.85546875" style="287" customWidth="1"/>
    <col min="10500" max="10500" width="18.28515625" style="287" customWidth="1"/>
    <col min="10501" max="10501" width="16.7109375" style="287" customWidth="1"/>
    <col min="10502" max="10753" width="9.140625" style="287"/>
    <col min="10754" max="10754" width="18.7109375" style="287" customWidth="1"/>
    <col min="10755" max="10755" width="21.85546875" style="287" customWidth="1"/>
    <col min="10756" max="10756" width="18.28515625" style="287" customWidth="1"/>
    <col min="10757" max="10757" width="16.7109375" style="287" customWidth="1"/>
    <col min="10758" max="11009" width="9.140625" style="287"/>
    <col min="11010" max="11010" width="18.7109375" style="287" customWidth="1"/>
    <col min="11011" max="11011" width="21.85546875" style="287" customWidth="1"/>
    <col min="11012" max="11012" width="18.28515625" style="287" customWidth="1"/>
    <col min="11013" max="11013" width="16.7109375" style="287" customWidth="1"/>
    <col min="11014" max="11265" width="9.140625" style="287"/>
    <col min="11266" max="11266" width="18.7109375" style="287" customWidth="1"/>
    <col min="11267" max="11267" width="21.85546875" style="287" customWidth="1"/>
    <col min="11268" max="11268" width="18.28515625" style="287" customWidth="1"/>
    <col min="11269" max="11269" width="16.7109375" style="287" customWidth="1"/>
    <col min="11270" max="11521" width="9.140625" style="287"/>
    <col min="11522" max="11522" width="18.7109375" style="287" customWidth="1"/>
    <col min="11523" max="11523" width="21.85546875" style="287" customWidth="1"/>
    <col min="11524" max="11524" width="18.28515625" style="287" customWidth="1"/>
    <col min="11525" max="11525" width="16.7109375" style="287" customWidth="1"/>
    <col min="11526" max="11777" width="9.140625" style="287"/>
    <col min="11778" max="11778" width="18.7109375" style="287" customWidth="1"/>
    <col min="11779" max="11779" width="21.85546875" style="287" customWidth="1"/>
    <col min="11780" max="11780" width="18.28515625" style="287" customWidth="1"/>
    <col min="11781" max="11781" width="16.7109375" style="287" customWidth="1"/>
    <col min="11782" max="12033" width="9.140625" style="287"/>
    <col min="12034" max="12034" width="18.7109375" style="287" customWidth="1"/>
    <col min="12035" max="12035" width="21.85546875" style="287" customWidth="1"/>
    <col min="12036" max="12036" width="18.28515625" style="287" customWidth="1"/>
    <col min="12037" max="12037" width="16.7109375" style="287" customWidth="1"/>
    <col min="12038" max="12289" width="9.140625" style="287"/>
    <col min="12290" max="12290" width="18.7109375" style="287" customWidth="1"/>
    <col min="12291" max="12291" width="21.85546875" style="287" customWidth="1"/>
    <col min="12292" max="12292" width="18.28515625" style="287" customWidth="1"/>
    <col min="12293" max="12293" width="16.7109375" style="287" customWidth="1"/>
    <col min="12294" max="12545" width="9.140625" style="287"/>
    <col min="12546" max="12546" width="18.7109375" style="287" customWidth="1"/>
    <col min="12547" max="12547" width="21.85546875" style="287" customWidth="1"/>
    <col min="12548" max="12548" width="18.28515625" style="287" customWidth="1"/>
    <col min="12549" max="12549" width="16.7109375" style="287" customWidth="1"/>
    <col min="12550" max="12801" width="9.140625" style="287"/>
    <col min="12802" max="12802" width="18.7109375" style="287" customWidth="1"/>
    <col min="12803" max="12803" width="21.85546875" style="287" customWidth="1"/>
    <col min="12804" max="12804" width="18.28515625" style="287" customWidth="1"/>
    <col min="12805" max="12805" width="16.7109375" style="287" customWidth="1"/>
    <col min="12806" max="13057" width="9.140625" style="287"/>
    <col min="13058" max="13058" width="18.7109375" style="287" customWidth="1"/>
    <col min="13059" max="13059" width="21.85546875" style="287" customWidth="1"/>
    <col min="13060" max="13060" width="18.28515625" style="287" customWidth="1"/>
    <col min="13061" max="13061" width="16.7109375" style="287" customWidth="1"/>
    <col min="13062" max="13313" width="9.140625" style="287"/>
    <col min="13314" max="13314" width="18.7109375" style="287" customWidth="1"/>
    <col min="13315" max="13315" width="21.85546875" style="287" customWidth="1"/>
    <col min="13316" max="13316" width="18.28515625" style="287" customWidth="1"/>
    <col min="13317" max="13317" width="16.7109375" style="287" customWidth="1"/>
    <col min="13318" max="13569" width="9.140625" style="287"/>
    <col min="13570" max="13570" width="18.7109375" style="287" customWidth="1"/>
    <col min="13571" max="13571" width="21.85546875" style="287" customWidth="1"/>
    <col min="13572" max="13572" width="18.28515625" style="287" customWidth="1"/>
    <col min="13573" max="13573" width="16.7109375" style="287" customWidth="1"/>
    <col min="13574" max="13825" width="9.140625" style="287"/>
    <col min="13826" max="13826" width="18.7109375" style="287" customWidth="1"/>
    <col min="13827" max="13827" width="21.85546875" style="287" customWidth="1"/>
    <col min="13828" max="13828" width="18.28515625" style="287" customWidth="1"/>
    <col min="13829" max="13829" width="16.7109375" style="287" customWidth="1"/>
    <col min="13830" max="14081" width="9.140625" style="287"/>
    <col min="14082" max="14082" width="18.7109375" style="287" customWidth="1"/>
    <col min="14083" max="14083" width="21.85546875" style="287" customWidth="1"/>
    <col min="14084" max="14084" width="18.28515625" style="287" customWidth="1"/>
    <col min="14085" max="14085" width="16.7109375" style="287" customWidth="1"/>
    <col min="14086" max="14337" width="9.140625" style="287"/>
    <col min="14338" max="14338" width="18.7109375" style="287" customWidth="1"/>
    <col min="14339" max="14339" width="21.85546875" style="287" customWidth="1"/>
    <col min="14340" max="14340" width="18.28515625" style="287" customWidth="1"/>
    <col min="14341" max="14341" width="16.7109375" style="287" customWidth="1"/>
    <col min="14342" max="14593" width="9.140625" style="287"/>
    <col min="14594" max="14594" width="18.7109375" style="287" customWidth="1"/>
    <col min="14595" max="14595" width="21.85546875" style="287" customWidth="1"/>
    <col min="14596" max="14596" width="18.28515625" style="287" customWidth="1"/>
    <col min="14597" max="14597" width="16.7109375" style="287" customWidth="1"/>
    <col min="14598" max="14849" width="9.140625" style="287"/>
    <col min="14850" max="14850" width="18.7109375" style="287" customWidth="1"/>
    <col min="14851" max="14851" width="21.85546875" style="287" customWidth="1"/>
    <col min="14852" max="14852" width="18.28515625" style="287" customWidth="1"/>
    <col min="14853" max="14853" width="16.7109375" style="287" customWidth="1"/>
    <col min="14854" max="15105" width="9.140625" style="287"/>
    <col min="15106" max="15106" width="18.7109375" style="287" customWidth="1"/>
    <col min="15107" max="15107" width="21.85546875" style="287" customWidth="1"/>
    <col min="15108" max="15108" width="18.28515625" style="287" customWidth="1"/>
    <col min="15109" max="15109" width="16.7109375" style="287" customWidth="1"/>
    <col min="15110" max="15361" width="9.140625" style="287"/>
    <col min="15362" max="15362" width="18.7109375" style="287" customWidth="1"/>
    <col min="15363" max="15363" width="21.85546875" style="287" customWidth="1"/>
    <col min="15364" max="15364" width="18.28515625" style="287" customWidth="1"/>
    <col min="15365" max="15365" width="16.7109375" style="287" customWidth="1"/>
    <col min="15366" max="15617" width="9.140625" style="287"/>
    <col min="15618" max="15618" width="18.7109375" style="287" customWidth="1"/>
    <col min="15619" max="15619" width="21.85546875" style="287" customWidth="1"/>
    <col min="15620" max="15620" width="18.28515625" style="287" customWidth="1"/>
    <col min="15621" max="15621" width="16.7109375" style="287" customWidth="1"/>
    <col min="15622" max="15873" width="9.140625" style="287"/>
    <col min="15874" max="15874" width="18.7109375" style="287" customWidth="1"/>
    <col min="15875" max="15875" width="21.85546875" style="287" customWidth="1"/>
    <col min="15876" max="15876" width="18.28515625" style="287" customWidth="1"/>
    <col min="15877" max="15877" width="16.7109375" style="287" customWidth="1"/>
    <col min="15878" max="16129" width="9.140625" style="287"/>
    <col min="16130" max="16130" width="18.7109375" style="287" customWidth="1"/>
    <col min="16131" max="16131" width="21.85546875" style="287" customWidth="1"/>
    <col min="16132" max="16132" width="18.28515625" style="287" customWidth="1"/>
    <col min="16133" max="16133" width="16.7109375" style="287" customWidth="1"/>
    <col min="16134" max="16384" width="9.140625" style="287"/>
  </cols>
  <sheetData>
    <row r="1" spans="2:5" ht="15.75">
      <c r="B1" s="364" t="s">
        <v>2982</v>
      </c>
      <c r="C1" s="364"/>
      <c r="D1" s="364"/>
      <c r="E1" s="364"/>
    </row>
    <row r="2" spans="2:5" s="291" customFormat="1" ht="38.25">
      <c r="B2" s="288" t="s">
        <v>2983</v>
      </c>
      <c r="C2" s="289" t="s">
        <v>2984</v>
      </c>
      <c r="D2" s="290" t="s">
        <v>2985</v>
      </c>
      <c r="E2" s="290" t="s">
        <v>2986</v>
      </c>
    </row>
    <row r="3" spans="2:5">
      <c r="B3" s="292">
        <v>44502</v>
      </c>
      <c r="C3" s="293">
        <v>75.025899999999993</v>
      </c>
      <c r="D3" s="293">
        <v>0.32</v>
      </c>
      <c r="E3" s="293">
        <v>0.32</v>
      </c>
    </row>
    <row r="4" spans="2:5">
      <c r="B4" s="292">
        <v>44532</v>
      </c>
      <c r="C4" s="293">
        <v>72.702100000000002</v>
      </c>
      <c r="D4" s="293">
        <v>0.31</v>
      </c>
      <c r="E4" s="293">
        <v>0.31</v>
      </c>
    </row>
    <row r="5" spans="2:5">
      <c r="B5" s="292">
        <v>44565</v>
      </c>
      <c r="C5" s="293">
        <v>73.571600000000004</v>
      </c>
      <c r="D5" s="293">
        <v>0.3</v>
      </c>
      <c r="E5" s="293">
        <v>0.3</v>
      </c>
    </row>
    <row r="6" spans="2:5">
      <c r="B6" s="292">
        <v>44595</v>
      </c>
      <c r="C6" s="293">
        <v>73.604600000000005</v>
      </c>
      <c r="D6" s="293">
        <v>0.3</v>
      </c>
      <c r="E6" s="293">
        <v>0.3</v>
      </c>
    </row>
    <row r="7" spans="2:5">
      <c r="B7" s="292">
        <v>44623</v>
      </c>
      <c r="C7" s="293">
        <v>68.383700000000005</v>
      </c>
      <c r="D7" s="293">
        <v>0.3</v>
      </c>
      <c r="E7" s="293">
        <v>0.3</v>
      </c>
    </row>
    <row r="8" spans="2:5">
      <c r="B8" s="292">
        <v>44655</v>
      </c>
      <c r="C8" s="293">
        <v>72.680400000000006</v>
      </c>
      <c r="D8" s="293">
        <v>0.3</v>
      </c>
      <c r="E8" s="293">
        <v>0.3</v>
      </c>
    </row>
    <row r="10" spans="2:5" ht="15.75">
      <c r="B10" s="364" t="s">
        <v>2987</v>
      </c>
      <c r="C10" s="364"/>
      <c r="D10" s="364"/>
      <c r="E10" s="364"/>
    </row>
    <row r="11" spans="2:5" s="291" customFormat="1" ht="38.25">
      <c r="B11" s="288" t="s">
        <v>2983</v>
      </c>
      <c r="C11" s="289" t="s">
        <v>2984</v>
      </c>
      <c r="D11" s="290" t="s">
        <v>2985</v>
      </c>
      <c r="E11" s="290" t="s">
        <v>2986</v>
      </c>
    </row>
    <row r="12" spans="2:5">
      <c r="B12" s="292">
        <v>44502</v>
      </c>
      <c r="C12" s="293">
        <v>83.613100000000003</v>
      </c>
      <c r="D12" s="293">
        <v>0.32</v>
      </c>
      <c r="E12" s="293">
        <v>0.32</v>
      </c>
    </row>
    <row r="13" spans="2:5">
      <c r="B13" s="292">
        <v>44532</v>
      </c>
      <c r="C13" s="293">
        <v>81.121499999999997</v>
      </c>
      <c r="D13" s="293">
        <v>0.31</v>
      </c>
      <c r="E13" s="293">
        <v>0.31</v>
      </c>
    </row>
    <row r="14" spans="2:5">
      <c r="B14" s="292">
        <v>44565</v>
      </c>
      <c r="C14" s="293">
        <v>82.198700000000002</v>
      </c>
      <c r="D14" s="293">
        <v>0.3</v>
      </c>
      <c r="E14" s="293">
        <v>0.3</v>
      </c>
    </row>
    <row r="15" spans="2:5">
      <c r="B15" s="292">
        <v>44595</v>
      </c>
      <c r="C15" s="293">
        <v>82.334900000000005</v>
      </c>
      <c r="D15" s="293">
        <v>0.3</v>
      </c>
      <c r="E15" s="293">
        <v>0.3</v>
      </c>
    </row>
    <row r="16" spans="2:5">
      <c r="B16" s="292">
        <v>44623</v>
      </c>
      <c r="C16" s="293">
        <v>76.583500000000001</v>
      </c>
      <c r="D16" s="293">
        <v>0.3</v>
      </c>
      <c r="E16" s="293">
        <v>0.3</v>
      </c>
    </row>
    <row r="17" spans="2:5">
      <c r="B17" s="292">
        <v>44655</v>
      </c>
      <c r="C17" s="293">
        <v>81.501999999999995</v>
      </c>
      <c r="D17" s="293">
        <v>0.3</v>
      </c>
      <c r="E17" s="293">
        <v>0.3</v>
      </c>
    </row>
    <row r="18" spans="2:5" s="296" customFormat="1">
      <c r="B18" s="294"/>
      <c r="C18" s="295"/>
      <c r="D18" s="295"/>
      <c r="E18" s="295"/>
    </row>
    <row r="19" spans="2:5">
      <c r="B19" s="294"/>
      <c r="C19" s="295"/>
      <c r="D19" s="295"/>
      <c r="E19" s="295"/>
    </row>
    <row r="21" spans="2:5" ht="15.75">
      <c r="B21" s="364" t="s">
        <v>2988</v>
      </c>
      <c r="C21" s="364"/>
      <c r="D21" s="364"/>
      <c r="E21" s="364"/>
    </row>
    <row r="22" spans="2:5" s="291" customFormat="1" ht="38.25">
      <c r="B22" s="288" t="s">
        <v>2983</v>
      </c>
      <c r="C22" s="289" t="s">
        <v>2984</v>
      </c>
      <c r="D22" s="290" t="s">
        <v>2985</v>
      </c>
      <c r="E22" s="290" t="s">
        <v>2986</v>
      </c>
    </row>
    <row r="23" spans="2:5" s="296" customFormat="1">
      <c r="B23" s="297" t="s">
        <v>2989</v>
      </c>
      <c r="C23" s="298" t="s">
        <v>2990</v>
      </c>
      <c r="D23" s="299">
        <v>3.3582999999999998</v>
      </c>
      <c r="E23" s="299">
        <v>3.3582999999999998</v>
      </c>
    </row>
    <row r="24" spans="2:5" s="296" customFormat="1">
      <c r="B24" s="297" t="s">
        <v>2991</v>
      </c>
      <c r="C24" s="298" t="s">
        <v>2990</v>
      </c>
      <c r="D24" s="299">
        <v>2.8521000000000001</v>
      </c>
      <c r="E24" s="299">
        <v>2.8521000000000001</v>
      </c>
    </row>
    <row r="25" spans="2:5" s="296" customFormat="1">
      <c r="B25" s="297" t="s">
        <v>2992</v>
      </c>
      <c r="C25" s="298" t="s">
        <v>2990</v>
      </c>
      <c r="D25" s="299">
        <v>2.7461000000000002</v>
      </c>
      <c r="E25" s="299">
        <v>2.7461000000000002</v>
      </c>
    </row>
    <row r="26" spans="2:5" s="296" customFormat="1">
      <c r="B26" s="297" t="s">
        <v>2993</v>
      </c>
      <c r="C26" s="298" t="s">
        <v>2990</v>
      </c>
      <c r="D26" s="299">
        <v>3.0230000000000001</v>
      </c>
      <c r="E26" s="299">
        <v>3.0230000000000001</v>
      </c>
    </row>
    <row r="27" spans="2:5" s="296" customFormat="1">
      <c r="B27" s="297" t="s">
        <v>2994</v>
      </c>
      <c r="C27" s="298" t="s">
        <v>2990</v>
      </c>
      <c r="D27" s="299">
        <v>3.7803</v>
      </c>
      <c r="E27" s="299">
        <v>3.7803</v>
      </c>
    </row>
    <row r="28" spans="2:5" s="296" customFormat="1">
      <c r="B28" s="297" t="s">
        <v>2995</v>
      </c>
      <c r="C28" s="298" t="s">
        <v>2990</v>
      </c>
      <c r="D28" s="299">
        <v>2.5381999999999998</v>
      </c>
      <c r="E28" s="299">
        <v>2.5381999999999998</v>
      </c>
    </row>
    <row r="30" spans="2:5" ht="15.75">
      <c r="B30" s="364" t="s">
        <v>2996</v>
      </c>
      <c r="C30" s="364"/>
      <c r="D30" s="364"/>
      <c r="E30" s="364"/>
    </row>
    <row r="31" spans="2:5" s="291" customFormat="1" ht="38.25">
      <c r="B31" s="288" t="s">
        <v>2983</v>
      </c>
      <c r="C31" s="289" t="s">
        <v>2984</v>
      </c>
      <c r="D31" s="290" t="s">
        <v>2985</v>
      </c>
      <c r="E31" s="290" t="s">
        <v>2986</v>
      </c>
    </row>
    <row r="32" spans="2:5" s="296" customFormat="1">
      <c r="B32" s="297" t="s">
        <v>2989</v>
      </c>
      <c r="C32" s="298" t="s">
        <v>2997</v>
      </c>
      <c r="D32" s="300">
        <v>3.5312999999999999</v>
      </c>
      <c r="E32" s="300">
        <v>3.5312999999999999</v>
      </c>
    </row>
    <row r="33" spans="2:5" s="296" customFormat="1">
      <c r="B33" s="297" t="s">
        <v>2998</v>
      </c>
      <c r="C33" s="298" t="s">
        <v>2997</v>
      </c>
      <c r="D33" s="300">
        <v>3.1551999999999998</v>
      </c>
      <c r="E33" s="300">
        <v>3.1551999999999998</v>
      </c>
    </row>
    <row r="34" spans="2:5" s="296" customFormat="1">
      <c r="B34" s="297" t="s">
        <v>2992</v>
      </c>
      <c r="C34" s="298" t="s">
        <v>2997</v>
      </c>
      <c r="D34" s="300">
        <v>2.9386999999999999</v>
      </c>
      <c r="E34" s="300">
        <v>2.9386999999999999</v>
      </c>
    </row>
    <row r="35" spans="2:5" s="296" customFormat="1">
      <c r="B35" s="297" t="s">
        <v>2993</v>
      </c>
      <c r="C35" s="298" t="s">
        <v>2997</v>
      </c>
      <c r="D35" s="300">
        <v>3.1772999999999998</v>
      </c>
      <c r="E35" s="300">
        <v>3.1772999999999998</v>
      </c>
    </row>
    <row r="36" spans="2:5" s="296" customFormat="1">
      <c r="B36" s="297" t="s">
        <v>2994</v>
      </c>
      <c r="C36" s="298" t="s">
        <v>2997</v>
      </c>
      <c r="D36" s="300">
        <v>4.28</v>
      </c>
      <c r="E36" s="300">
        <v>4.28</v>
      </c>
    </row>
    <row r="37" spans="2:5" s="296" customFormat="1">
      <c r="B37" s="297" t="s">
        <v>2995</v>
      </c>
      <c r="C37" s="298" t="s">
        <v>2997</v>
      </c>
      <c r="D37" s="300">
        <v>2.762</v>
      </c>
      <c r="E37" s="300">
        <v>2.762</v>
      </c>
    </row>
    <row r="38" spans="2:5">
      <c r="C38" s="302"/>
      <c r="D38" s="303"/>
      <c r="E38" s="303"/>
    </row>
    <row r="39" spans="2:5" ht="15.75">
      <c r="B39" s="364" t="s">
        <v>2999</v>
      </c>
      <c r="C39" s="364"/>
      <c r="D39" s="364"/>
      <c r="E39" s="364"/>
    </row>
    <row r="40" spans="2:5" s="291" customFormat="1" ht="38.25">
      <c r="B40" s="288" t="s">
        <v>2983</v>
      </c>
      <c r="C40" s="289" t="s">
        <v>2984</v>
      </c>
      <c r="D40" s="290" t="s">
        <v>2985</v>
      </c>
      <c r="E40" s="290" t="s">
        <v>2986</v>
      </c>
    </row>
    <row r="41" spans="2:5">
      <c r="B41" s="292">
        <v>44502</v>
      </c>
      <c r="C41" s="293">
        <v>1008.0658</v>
      </c>
      <c r="D41" s="293">
        <v>0.22670000000000001</v>
      </c>
      <c r="E41" s="293">
        <v>0.22670000000000001</v>
      </c>
    </row>
    <row r="42" spans="2:5">
      <c r="B42" s="292">
        <v>44509</v>
      </c>
      <c r="C42" s="293">
        <v>1008.0658</v>
      </c>
      <c r="D42" s="293">
        <v>1.2984</v>
      </c>
      <c r="E42" s="293">
        <v>1.2984</v>
      </c>
    </row>
    <row r="43" spans="2:5">
      <c r="B43" s="292">
        <v>44516</v>
      </c>
      <c r="C43" s="293">
        <v>1008.0658</v>
      </c>
      <c r="D43" s="293">
        <v>0.60609999999999997</v>
      </c>
      <c r="E43" s="293">
        <v>0.60609999999999997</v>
      </c>
    </row>
    <row r="44" spans="2:5">
      <c r="B44" s="292">
        <v>44523</v>
      </c>
      <c r="C44" s="293">
        <v>1008.0658</v>
      </c>
      <c r="D44" s="293">
        <v>0.64549999999999996</v>
      </c>
      <c r="E44" s="293">
        <v>0.64549999999999996</v>
      </c>
    </row>
    <row r="45" spans="2:5">
      <c r="B45" s="292">
        <v>44530</v>
      </c>
      <c r="C45" s="293">
        <v>1008.0658</v>
      </c>
      <c r="D45" s="293">
        <v>0.67720000000000002</v>
      </c>
      <c r="E45" s="293">
        <v>0.67720000000000002</v>
      </c>
    </row>
    <row r="46" spans="2:5">
      <c r="B46" s="292">
        <v>44537</v>
      </c>
      <c r="C46" s="293">
        <v>1008.0658</v>
      </c>
      <c r="D46" s="293">
        <v>0.80969999999999998</v>
      </c>
      <c r="E46" s="293">
        <v>0.80969999999999998</v>
      </c>
    </row>
    <row r="47" spans="2:5">
      <c r="B47" s="292">
        <v>44544</v>
      </c>
      <c r="C47" s="293">
        <v>1008.0658</v>
      </c>
      <c r="D47" s="293">
        <v>0.77339999999999998</v>
      </c>
      <c r="E47" s="293">
        <v>0.77339999999999998</v>
      </c>
    </row>
    <row r="48" spans="2:5">
      <c r="B48" s="292">
        <v>44551</v>
      </c>
      <c r="C48" s="293">
        <v>1008.0658</v>
      </c>
      <c r="D48" s="293">
        <v>1.46E-2</v>
      </c>
      <c r="E48" s="293">
        <v>1.46E-2</v>
      </c>
    </row>
    <row r="49" spans="2:5">
      <c r="B49" s="292">
        <v>44558</v>
      </c>
      <c r="C49" s="293">
        <v>1008.0658</v>
      </c>
      <c r="D49" s="293">
        <v>0.73899999999999999</v>
      </c>
      <c r="E49" s="293">
        <v>0.73899999999999999</v>
      </c>
    </row>
    <row r="50" spans="2:5">
      <c r="B50" s="292">
        <v>44565</v>
      </c>
      <c r="C50" s="293">
        <v>1008.0658</v>
      </c>
      <c r="D50" s="293">
        <v>0.69359999999999999</v>
      </c>
      <c r="E50" s="293">
        <v>0.69359999999999999</v>
      </c>
    </row>
    <row r="51" spans="2:5">
      <c r="B51" s="292">
        <v>44572</v>
      </c>
      <c r="C51" s="293">
        <v>1008.0658</v>
      </c>
      <c r="D51" s="293">
        <v>0.84560000000000002</v>
      </c>
      <c r="E51" s="293">
        <v>0.84560000000000002</v>
      </c>
    </row>
    <row r="52" spans="2:5">
      <c r="B52" s="292">
        <v>44579</v>
      </c>
      <c r="C52" s="293">
        <v>1008.0658</v>
      </c>
      <c r="D52" s="293">
        <v>0.98719999999999997</v>
      </c>
      <c r="E52" s="293">
        <v>0.98719999999999997</v>
      </c>
    </row>
    <row r="53" spans="2:5">
      <c r="B53" s="292">
        <v>44586</v>
      </c>
      <c r="C53" s="293">
        <v>1008.0658</v>
      </c>
      <c r="D53" s="293">
        <v>0.56830000000000003</v>
      </c>
      <c r="E53" s="293">
        <v>0.56830000000000003</v>
      </c>
    </row>
    <row r="54" spans="2:5">
      <c r="B54" s="292">
        <v>44600</v>
      </c>
      <c r="C54" s="293">
        <v>1008.0658</v>
      </c>
      <c r="D54" s="293">
        <v>0.38790000000000002</v>
      </c>
      <c r="E54" s="293">
        <v>0.38790000000000002</v>
      </c>
    </row>
    <row r="55" spans="2:5">
      <c r="B55" s="292">
        <v>44607</v>
      </c>
      <c r="C55" s="293">
        <v>1008.0658</v>
      </c>
      <c r="D55" s="293">
        <v>1.6821999999999999</v>
      </c>
      <c r="E55" s="293">
        <v>1.6821999999999999</v>
      </c>
    </row>
    <row r="56" spans="2:5">
      <c r="B56" s="292">
        <v>44614</v>
      </c>
      <c r="C56" s="293">
        <v>1008.0658</v>
      </c>
      <c r="D56" s="293">
        <v>0.66700000000000004</v>
      </c>
      <c r="E56" s="293">
        <v>0.66700000000000004</v>
      </c>
    </row>
    <row r="57" spans="2:5">
      <c r="B57" s="292">
        <v>44622</v>
      </c>
      <c r="C57" s="293">
        <v>1008.0658</v>
      </c>
      <c r="D57" s="293">
        <v>0.35360000000000003</v>
      </c>
      <c r="E57" s="293">
        <v>0.35360000000000003</v>
      </c>
    </row>
    <row r="58" spans="2:5">
      <c r="B58" s="292">
        <v>44635</v>
      </c>
      <c r="C58" s="293">
        <v>1008.0658</v>
      </c>
      <c r="D58" s="293">
        <v>1.0831999999999999</v>
      </c>
      <c r="E58" s="293">
        <v>1.0831999999999999</v>
      </c>
    </row>
    <row r="59" spans="2:5">
      <c r="B59" s="292">
        <v>44642</v>
      </c>
      <c r="C59" s="293">
        <v>1008.0658</v>
      </c>
      <c r="D59" s="293">
        <v>1.0261</v>
      </c>
      <c r="E59" s="293">
        <v>1.0261</v>
      </c>
    </row>
    <row r="60" spans="2:5">
      <c r="B60" s="292">
        <v>44649</v>
      </c>
      <c r="C60" s="293">
        <v>1008.0658</v>
      </c>
      <c r="D60" s="293">
        <v>0.9083</v>
      </c>
      <c r="E60" s="293">
        <v>0.9083</v>
      </c>
    </row>
    <row r="61" spans="2:5">
      <c r="B61" s="292">
        <v>44656</v>
      </c>
      <c r="C61" s="293">
        <v>1008.0658</v>
      </c>
      <c r="D61" s="293">
        <v>1.2505999999999999</v>
      </c>
      <c r="E61" s="293">
        <v>1.2505999999999999</v>
      </c>
    </row>
    <row r="62" spans="2:5">
      <c r="B62" s="292">
        <v>44670</v>
      </c>
      <c r="C62" s="293">
        <v>1008.0658</v>
      </c>
      <c r="D62" s="293">
        <v>0.46260000000000001</v>
      </c>
      <c r="E62" s="293">
        <v>0.46260000000000001</v>
      </c>
    </row>
    <row r="63" spans="2:5">
      <c r="B63" s="292">
        <v>44677</v>
      </c>
      <c r="C63" s="293">
        <v>1008.0658</v>
      </c>
      <c r="D63" s="293">
        <v>1.2009000000000001</v>
      </c>
      <c r="E63" s="293">
        <v>1.2009000000000001</v>
      </c>
    </row>
    <row r="64" spans="2:5">
      <c r="B64" s="294"/>
      <c r="C64" s="295"/>
      <c r="D64" s="295"/>
      <c r="E64" s="295"/>
    </row>
    <row r="65" spans="2:5" ht="15.75">
      <c r="B65" s="364" t="s">
        <v>3000</v>
      </c>
      <c r="C65" s="364"/>
      <c r="D65" s="364"/>
      <c r="E65" s="364"/>
    </row>
    <row r="66" spans="2:5" s="291" customFormat="1" ht="38.25">
      <c r="B66" s="288" t="s">
        <v>2983</v>
      </c>
      <c r="C66" s="289" t="s">
        <v>2984</v>
      </c>
      <c r="D66" s="290" t="s">
        <v>2985</v>
      </c>
      <c r="E66" s="290" t="s">
        <v>2986</v>
      </c>
    </row>
    <row r="67" spans="2:5">
      <c r="B67" s="292">
        <v>44502</v>
      </c>
      <c r="C67" s="293">
        <v>1008.0658</v>
      </c>
      <c r="D67" s="293">
        <v>0.27200000000000002</v>
      </c>
      <c r="E67" s="293">
        <v>0.27200000000000002</v>
      </c>
    </row>
    <row r="68" spans="2:5">
      <c r="B68" s="292">
        <v>44509</v>
      </c>
      <c r="C68" s="293">
        <v>1008.0658</v>
      </c>
      <c r="D68" s="293">
        <v>1.3373999999999999</v>
      </c>
      <c r="E68" s="293">
        <v>1.3373999999999999</v>
      </c>
    </row>
    <row r="69" spans="2:5">
      <c r="B69" s="292">
        <v>44516</v>
      </c>
      <c r="C69" s="293">
        <v>1008.0658</v>
      </c>
      <c r="D69" s="293">
        <v>0.64290000000000003</v>
      </c>
      <c r="E69" s="293">
        <v>0.64290000000000003</v>
      </c>
    </row>
    <row r="70" spans="2:5">
      <c r="B70" s="292">
        <v>44523</v>
      </c>
      <c r="C70" s="293">
        <v>1008.0658</v>
      </c>
      <c r="D70" s="293">
        <v>0.68389999999999995</v>
      </c>
      <c r="E70" s="293">
        <v>0.68389999999999995</v>
      </c>
    </row>
    <row r="71" spans="2:5">
      <c r="B71" s="292">
        <v>44530</v>
      </c>
      <c r="C71" s="293">
        <v>1008.0658</v>
      </c>
      <c r="D71" s="293">
        <v>0.71630000000000005</v>
      </c>
      <c r="E71" s="293">
        <v>0.71630000000000005</v>
      </c>
    </row>
    <row r="72" spans="2:5">
      <c r="B72" s="292">
        <v>44537</v>
      </c>
      <c r="C72" s="293">
        <v>1008.0658</v>
      </c>
      <c r="D72" s="293">
        <v>0.81200000000000006</v>
      </c>
      <c r="E72" s="293">
        <v>0.81200000000000006</v>
      </c>
    </row>
    <row r="73" spans="2:5">
      <c r="B73" s="292">
        <v>44544</v>
      </c>
      <c r="C73" s="293">
        <v>1008.0658</v>
      </c>
      <c r="D73" s="293">
        <v>0.77049999999999996</v>
      </c>
      <c r="E73" s="293">
        <v>0.77049999999999996</v>
      </c>
    </row>
    <row r="74" spans="2:5">
      <c r="B74" s="292">
        <v>44551</v>
      </c>
      <c r="C74" s="293">
        <v>1008.0658</v>
      </c>
      <c r="D74" s="293">
        <v>9.5399999999999999E-2</v>
      </c>
      <c r="E74" s="293">
        <v>9.5399999999999999E-2</v>
      </c>
    </row>
    <row r="75" spans="2:5">
      <c r="B75" s="292">
        <v>44558</v>
      </c>
      <c r="C75" s="293">
        <v>1008.0658</v>
      </c>
      <c r="D75" s="293">
        <v>0.85140000000000005</v>
      </c>
      <c r="E75" s="293">
        <v>0.85140000000000005</v>
      </c>
    </row>
    <row r="76" spans="2:5">
      <c r="B76" s="292">
        <v>44565</v>
      </c>
      <c r="C76" s="293">
        <v>1008.0658</v>
      </c>
      <c r="D76" s="293">
        <v>0.75290000000000001</v>
      </c>
      <c r="E76" s="293">
        <v>0.75290000000000001</v>
      </c>
    </row>
    <row r="77" spans="2:5">
      <c r="B77" s="292">
        <v>44572</v>
      </c>
      <c r="C77" s="293">
        <v>1008.0658</v>
      </c>
      <c r="D77" s="293">
        <v>0.89710000000000001</v>
      </c>
      <c r="E77" s="293">
        <v>0.89710000000000001</v>
      </c>
    </row>
    <row r="78" spans="2:5">
      <c r="B78" s="292">
        <v>44579</v>
      </c>
      <c r="C78" s="293">
        <v>1008.0658</v>
      </c>
      <c r="D78" s="293">
        <v>1.0421</v>
      </c>
      <c r="E78" s="293">
        <v>1.0421</v>
      </c>
    </row>
    <row r="79" spans="2:5">
      <c r="B79" s="292">
        <v>44586</v>
      </c>
      <c r="C79" s="293">
        <v>1008.0658</v>
      </c>
      <c r="D79" s="293">
        <v>0.63249999999999995</v>
      </c>
      <c r="E79" s="293">
        <v>0.63249999999999995</v>
      </c>
    </row>
    <row r="80" spans="2:5">
      <c r="B80" s="292">
        <v>44600</v>
      </c>
      <c r="C80" s="293">
        <v>1008.0658</v>
      </c>
      <c r="D80" s="293">
        <v>0.49730000000000002</v>
      </c>
      <c r="E80" s="293">
        <v>0.49730000000000002</v>
      </c>
    </row>
    <row r="81" spans="2:5">
      <c r="B81" s="292">
        <v>44607</v>
      </c>
      <c r="C81" s="293">
        <v>1008.0658</v>
      </c>
      <c r="D81" s="293">
        <v>1.7326999999999999</v>
      </c>
      <c r="E81" s="293">
        <v>1.7326999999999999</v>
      </c>
    </row>
    <row r="82" spans="2:5">
      <c r="B82" s="292">
        <v>44614</v>
      </c>
      <c r="C82" s="293">
        <v>1008.0658</v>
      </c>
      <c r="D82" s="293">
        <v>0.73450000000000004</v>
      </c>
      <c r="E82" s="293">
        <v>0.73450000000000004</v>
      </c>
    </row>
    <row r="83" spans="2:5">
      <c r="B83" s="292">
        <v>44622</v>
      </c>
      <c r="C83" s="293">
        <v>1008.0658</v>
      </c>
      <c r="D83" s="293">
        <v>0.42299999999999999</v>
      </c>
      <c r="E83" s="293">
        <v>0.42299999999999999</v>
      </c>
    </row>
    <row r="84" spans="2:5">
      <c r="B84" s="292">
        <v>44635</v>
      </c>
      <c r="C84" s="293">
        <v>1008.0658</v>
      </c>
      <c r="D84" s="293">
        <v>1.1754</v>
      </c>
      <c r="E84" s="293">
        <v>1.1754</v>
      </c>
    </row>
    <row r="85" spans="2:5">
      <c r="B85" s="292">
        <v>44642</v>
      </c>
      <c r="C85" s="293">
        <v>1008.0658</v>
      </c>
      <c r="D85" s="293">
        <v>1.0758000000000001</v>
      </c>
      <c r="E85" s="293">
        <v>1.0758000000000001</v>
      </c>
    </row>
    <row r="86" spans="2:5">
      <c r="B86" s="292">
        <v>44649</v>
      </c>
      <c r="C86" s="293">
        <v>1008.0659000000001</v>
      </c>
      <c r="D86" s="293">
        <v>0.99050000000000005</v>
      </c>
      <c r="E86" s="293">
        <v>0.99050000000000005</v>
      </c>
    </row>
    <row r="87" spans="2:5">
      <c r="B87" s="292">
        <v>44656</v>
      </c>
      <c r="C87" s="293">
        <v>1008.0658</v>
      </c>
      <c r="D87" s="293">
        <v>1.3008999999999999</v>
      </c>
      <c r="E87" s="293">
        <v>1.3008999999999999</v>
      </c>
    </row>
    <row r="88" spans="2:5">
      <c r="B88" s="292">
        <v>44670</v>
      </c>
      <c r="C88" s="293">
        <v>1008.0658</v>
      </c>
      <c r="D88" s="293">
        <v>0.56940000000000002</v>
      </c>
      <c r="E88" s="293">
        <v>0.56940000000000002</v>
      </c>
    </row>
    <row r="89" spans="2:5">
      <c r="B89" s="292">
        <v>44677</v>
      </c>
      <c r="C89" s="293">
        <v>1008.0658</v>
      </c>
      <c r="D89" s="293">
        <v>1.2585999999999999</v>
      </c>
      <c r="E89" s="293">
        <v>1.2585999999999999</v>
      </c>
    </row>
    <row r="90" spans="2:5">
      <c r="B90" s="294"/>
      <c r="C90" s="295"/>
      <c r="D90" s="295"/>
      <c r="E90" s="295"/>
    </row>
    <row r="91" spans="2:5">
      <c r="B91" s="294"/>
      <c r="C91" s="295"/>
      <c r="D91" s="295"/>
      <c r="E91" s="295"/>
    </row>
    <row r="92" spans="2:5" ht="15.75">
      <c r="B92" s="364" t="s">
        <v>3001</v>
      </c>
      <c r="C92" s="364"/>
      <c r="D92" s="364"/>
      <c r="E92" s="364"/>
    </row>
    <row r="93" spans="2:5" s="291" customFormat="1" ht="38.25">
      <c r="B93" s="288" t="s">
        <v>2983</v>
      </c>
      <c r="C93" s="289" t="s">
        <v>2984</v>
      </c>
      <c r="D93" s="290" t="s">
        <v>2985</v>
      </c>
      <c r="E93" s="290" t="s">
        <v>2986</v>
      </c>
    </row>
    <row r="94" spans="2:5">
      <c r="B94" s="292">
        <v>44502</v>
      </c>
      <c r="C94" s="293">
        <v>15.3634</v>
      </c>
      <c r="D94" s="293">
        <v>5.1999999999999998E-2</v>
      </c>
      <c r="E94" s="293">
        <v>5.1999999999999998E-2</v>
      </c>
    </row>
    <row r="95" spans="2:5">
      <c r="B95" s="292">
        <v>44532</v>
      </c>
      <c r="C95" s="293">
        <v>15.2033</v>
      </c>
      <c r="D95" s="293">
        <v>5.1999999999999998E-2</v>
      </c>
      <c r="E95" s="293">
        <v>5.1999999999999998E-2</v>
      </c>
    </row>
    <row r="96" spans="2:5">
      <c r="B96" s="292">
        <v>44565</v>
      </c>
      <c r="C96" s="293">
        <v>15.308</v>
      </c>
      <c r="D96" s="293">
        <v>5.0999999999999997E-2</v>
      </c>
      <c r="E96" s="293">
        <v>5.0999999999999997E-2</v>
      </c>
    </row>
    <row r="97" spans="2:5">
      <c r="B97" s="292">
        <v>44595</v>
      </c>
      <c r="C97" s="293">
        <v>15.181900000000001</v>
      </c>
      <c r="D97" s="293">
        <v>5.0999999999999997E-2</v>
      </c>
      <c r="E97" s="293">
        <v>5.0999999999999997E-2</v>
      </c>
    </row>
    <row r="98" spans="2:5">
      <c r="B98" s="292">
        <v>44623</v>
      </c>
      <c r="C98" s="293">
        <v>14.888999999999999</v>
      </c>
      <c r="D98" s="293">
        <v>5.0999999999999997E-2</v>
      </c>
      <c r="E98" s="293">
        <v>5.0999999999999997E-2</v>
      </c>
    </row>
    <row r="99" spans="2:5">
      <c r="B99" s="292">
        <v>44655</v>
      </c>
      <c r="C99" s="293">
        <v>15.2715</v>
      </c>
      <c r="D99" s="293">
        <v>5.0999999999999997E-2</v>
      </c>
      <c r="E99" s="293">
        <v>5.0999999999999997E-2</v>
      </c>
    </row>
    <row r="100" spans="2:5">
      <c r="B100" s="294"/>
      <c r="C100" s="295"/>
      <c r="D100" s="295"/>
      <c r="E100" s="295"/>
    </row>
    <row r="101" spans="2:5" ht="15.75">
      <c r="B101" s="364" t="s">
        <v>3002</v>
      </c>
      <c r="C101" s="364"/>
      <c r="D101" s="364"/>
      <c r="E101" s="364"/>
    </row>
    <row r="102" spans="2:5" s="291" customFormat="1" ht="38.25">
      <c r="B102" s="288" t="s">
        <v>2983</v>
      </c>
      <c r="C102" s="289" t="s">
        <v>2984</v>
      </c>
      <c r="D102" s="290" t="s">
        <v>2985</v>
      </c>
      <c r="E102" s="290" t="s">
        <v>2986</v>
      </c>
    </row>
    <row r="103" spans="2:5">
      <c r="B103" s="292">
        <v>44502</v>
      </c>
      <c r="C103" s="293">
        <v>17.834800000000001</v>
      </c>
      <c r="D103" s="293">
        <v>5.1999999999999998E-2</v>
      </c>
      <c r="E103" s="293">
        <v>5.1999999999999998E-2</v>
      </c>
    </row>
    <row r="104" spans="2:5">
      <c r="B104" s="292">
        <v>44532</v>
      </c>
      <c r="C104" s="293">
        <v>17.675799999999999</v>
      </c>
      <c r="D104" s="293">
        <v>5.1999999999999998E-2</v>
      </c>
      <c r="E104" s="293">
        <v>5.1999999999999998E-2</v>
      </c>
    </row>
    <row r="105" spans="2:5">
      <c r="B105" s="292">
        <v>44565</v>
      </c>
      <c r="C105" s="293">
        <v>17.824200000000001</v>
      </c>
      <c r="D105" s="293">
        <v>5.0999999999999997E-2</v>
      </c>
      <c r="E105" s="293">
        <v>5.0999999999999997E-2</v>
      </c>
    </row>
    <row r="106" spans="2:5">
      <c r="B106" s="292">
        <v>44595</v>
      </c>
      <c r="C106" s="293">
        <v>17.702200000000001</v>
      </c>
      <c r="D106" s="293">
        <v>5.0999999999999997E-2</v>
      </c>
      <c r="E106" s="293">
        <v>5.0999999999999997E-2</v>
      </c>
    </row>
    <row r="107" spans="2:5">
      <c r="B107" s="292">
        <v>44623</v>
      </c>
      <c r="C107" s="293">
        <v>17.380600000000001</v>
      </c>
      <c r="D107" s="293">
        <v>5.0999999999999997E-2</v>
      </c>
      <c r="E107" s="293">
        <v>5.0999999999999997E-2</v>
      </c>
    </row>
    <row r="108" spans="2:5">
      <c r="B108" s="292">
        <v>44655</v>
      </c>
      <c r="C108" s="293">
        <v>17.852</v>
      </c>
      <c r="D108" s="293">
        <v>5.0999999999999997E-2</v>
      </c>
      <c r="E108" s="293">
        <v>5.0999999999999997E-2</v>
      </c>
    </row>
    <row r="110" spans="2:5" ht="15.75">
      <c r="B110" s="364" t="s">
        <v>3003</v>
      </c>
      <c r="C110" s="364"/>
      <c r="D110" s="364"/>
      <c r="E110" s="364"/>
    </row>
    <row r="111" spans="2:5" s="291" customFormat="1" ht="38.25">
      <c r="B111" s="288" t="s">
        <v>2983</v>
      </c>
      <c r="C111" s="289" t="s">
        <v>2984</v>
      </c>
      <c r="D111" s="290" t="s">
        <v>2985</v>
      </c>
      <c r="E111" s="290" t="s">
        <v>2986</v>
      </c>
    </row>
    <row r="112" spans="2:5" s="296" customFormat="1">
      <c r="B112" s="297" t="s">
        <v>2989</v>
      </c>
      <c r="C112" s="298" t="s">
        <v>3004</v>
      </c>
      <c r="D112" s="300">
        <v>4.1910999999999996</v>
      </c>
      <c r="E112" s="300">
        <v>4.1910999999999996</v>
      </c>
    </row>
    <row r="113" spans="2:5" s="296" customFormat="1">
      <c r="B113" s="297" t="s">
        <v>2998</v>
      </c>
      <c r="C113" s="298" t="s">
        <v>3004</v>
      </c>
      <c r="D113" s="300">
        <v>3.4847999999999999</v>
      </c>
      <c r="E113" s="300">
        <v>3.4847999999999999</v>
      </c>
    </row>
    <row r="114" spans="2:5" s="296" customFormat="1">
      <c r="B114" s="297" t="s">
        <v>2992</v>
      </c>
      <c r="C114" s="298" t="s">
        <v>3004</v>
      </c>
      <c r="D114" s="300">
        <v>3.59</v>
      </c>
      <c r="E114" s="300">
        <v>3.59</v>
      </c>
    </row>
    <row r="115" spans="2:5" s="296" customFormat="1">
      <c r="B115" s="297" t="s">
        <v>2993</v>
      </c>
      <c r="C115" s="298" t="s">
        <v>3004</v>
      </c>
      <c r="D115" s="300">
        <v>3.4178999999999999</v>
      </c>
      <c r="E115" s="300">
        <v>3.4178999999999999</v>
      </c>
    </row>
    <row r="116" spans="2:5" s="296" customFormat="1">
      <c r="B116" s="297" t="s">
        <v>2994</v>
      </c>
      <c r="C116" s="298" t="s">
        <v>3004</v>
      </c>
      <c r="D116" s="300">
        <v>4.8791000000000002</v>
      </c>
      <c r="E116" s="300">
        <v>4.8791000000000002</v>
      </c>
    </row>
    <row r="117" spans="2:5" s="296" customFormat="1">
      <c r="B117" s="297" t="s">
        <v>3005</v>
      </c>
      <c r="C117" s="298" t="s">
        <v>3004</v>
      </c>
      <c r="D117" s="300">
        <v>2.9188000000000001</v>
      </c>
      <c r="E117" s="300">
        <v>2.9188000000000001</v>
      </c>
    </row>
    <row r="119" spans="2:5" ht="15.75">
      <c r="B119" s="364" t="s">
        <v>3006</v>
      </c>
      <c r="C119" s="364"/>
      <c r="D119" s="364"/>
      <c r="E119" s="364"/>
    </row>
    <row r="120" spans="2:5" s="291" customFormat="1" ht="38.25">
      <c r="B120" s="288" t="s">
        <v>2983</v>
      </c>
      <c r="C120" s="289" t="s">
        <v>2984</v>
      </c>
      <c r="D120" s="290" t="s">
        <v>2985</v>
      </c>
      <c r="E120" s="290" t="s">
        <v>2986</v>
      </c>
    </row>
    <row r="121" spans="2:5">
      <c r="B121" s="297" t="s">
        <v>2989</v>
      </c>
      <c r="C121" s="304" t="s">
        <v>3004</v>
      </c>
      <c r="D121" s="305">
        <v>4.3658000000000001</v>
      </c>
      <c r="E121" s="305">
        <v>4.3658000000000001</v>
      </c>
    </row>
    <row r="122" spans="2:5">
      <c r="B122" s="297" t="s">
        <v>2991</v>
      </c>
      <c r="C122" s="304" t="s">
        <v>3004</v>
      </c>
      <c r="D122" s="305">
        <v>3.6722999999999999</v>
      </c>
      <c r="E122" s="305">
        <v>3.6722999999999999</v>
      </c>
    </row>
    <row r="123" spans="2:5">
      <c r="B123" s="297" t="s">
        <v>2992</v>
      </c>
      <c r="C123" s="304" t="s">
        <v>3004</v>
      </c>
      <c r="D123" s="305">
        <v>3.774</v>
      </c>
      <c r="E123" s="305">
        <v>3.774</v>
      </c>
    </row>
    <row r="124" spans="2:5">
      <c r="B124" s="297" t="s">
        <v>2993</v>
      </c>
      <c r="C124" s="304" t="s">
        <v>3004</v>
      </c>
      <c r="D124" s="305">
        <v>3.5811000000000002</v>
      </c>
      <c r="E124" s="305">
        <v>3.5811000000000002</v>
      </c>
    </row>
    <row r="125" spans="2:5">
      <c r="B125" s="297" t="s">
        <v>2994</v>
      </c>
      <c r="C125" s="304" t="s">
        <v>3004</v>
      </c>
      <c r="D125" s="305">
        <v>5.1182999999999996</v>
      </c>
      <c r="E125" s="305">
        <v>5.1182999999999996</v>
      </c>
    </row>
    <row r="126" spans="2:5">
      <c r="B126" s="297" t="s">
        <v>3005</v>
      </c>
      <c r="C126" s="304" t="s">
        <v>3004</v>
      </c>
      <c r="D126" s="305">
        <v>3.1183999999999998</v>
      </c>
      <c r="E126" s="305">
        <v>3.1183999999999998</v>
      </c>
    </row>
    <row r="127" spans="2:5">
      <c r="B127" s="306"/>
      <c r="C127" s="302"/>
    </row>
    <row r="128" spans="2:5" ht="15.75">
      <c r="B128" s="364" t="s">
        <v>3007</v>
      </c>
      <c r="C128" s="364"/>
      <c r="D128" s="364"/>
      <c r="E128" s="364"/>
    </row>
    <row r="129" spans="2:5" s="291" customFormat="1" ht="38.25">
      <c r="B129" s="307" t="s">
        <v>2983</v>
      </c>
      <c r="C129" s="308" t="s">
        <v>2984</v>
      </c>
      <c r="D129" s="309" t="s">
        <v>2985</v>
      </c>
      <c r="E129" s="309" t="s">
        <v>2986</v>
      </c>
    </row>
    <row r="130" spans="2:5">
      <c r="B130" s="297" t="s">
        <v>2989</v>
      </c>
      <c r="C130" s="304" t="s">
        <v>3008</v>
      </c>
      <c r="D130" s="310">
        <v>3.0061</v>
      </c>
      <c r="E130" s="310">
        <v>3.0061</v>
      </c>
    </row>
    <row r="131" spans="2:5">
      <c r="B131" s="297" t="s">
        <v>2998</v>
      </c>
      <c r="C131" s="304" t="s">
        <v>3008</v>
      </c>
      <c r="D131" s="310">
        <v>2.9958</v>
      </c>
      <c r="E131" s="310">
        <v>2.9958</v>
      </c>
    </row>
    <row r="132" spans="2:5">
      <c r="B132" s="297" t="s">
        <v>2992</v>
      </c>
      <c r="C132" s="304" t="s">
        <v>3008</v>
      </c>
      <c r="D132" s="310">
        <v>2.77</v>
      </c>
      <c r="E132" s="310">
        <v>2.77</v>
      </c>
    </row>
    <row r="133" spans="2:5">
      <c r="B133" s="297" t="s">
        <v>2993</v>
      </c>
      <c r="C133" s="304" t="s">
        <v>3008</v>
      </c>
      <c r="D133" s="310">
        <v>2.8022</v>
      </c>
      <c r="E133" s="310">
        <v>2.8022</v>
      </c>
    </row>
    <row r="134" spans="2:5">
      <c r="B134" s="297" t="s">
        <v>2994</v>
      </c>
      <c r="C134" s="304" t="s">
        <v>3008</v>
      </c>
      <c r="D134" s="310">
        <v>3.1924000000000001</v>
      </c>
      <c r="E134" s="310">
        <v>3.1924000000000001</v>
      </c>
    </row>
    <row r="135" spans="2:5">
      <c r="B135" s="297" t="s">
        <v>3005</v>
      </c>
      <c r="C135" s="304" t="s">
        <v>3008</v>
      </c>
      <c r="D135" s="310">
        <v>2.8769</v>
      </c>
      <c r="E135" s="310">
        <v>2.8769</v>
      </c>
    </row>
    <row r="136" spans="2:5">
      <c r="B136" s="311"/>
      <c r="C136" s="303"/>
      <c r="D136" s="303"/>
      <c r="E136" s="303"/>
    </row>
    <row r="137" spans="2:5" ht="15.75">
      <c r="B137" s="364" t="s">
        <v>3009</v>
      </c>
      <c r="C137" s="364"/>
      <c r="D137" s="364"/>
      <c r="E137" s="364"/>
    </row>
    <row r="138" spans="2:5" s="291" customFormat="1" ht="38.25">
      <c r="B138" s="288" t="s">
        <v>2983</v>
      </c>
      <c r="C138" s="289" t="s">
        <v>2984</v>
      </c>
      <c r="D138" s="290" t="s">
        <v>2985</v>
      </c>
      <c r="E138" s="290" t="s">
        <v>2986</v>
      </c>
    </row>
    <row r="139" spans="2:5">
      <c r="B139" s="297" t="s">
        <v>2989</v>
      </c>
      <c r="C139" s="304" t="s">
        <v>3010</v>
      </c>
      <c r="D139" s="310">
        <v>3.0968</v>
      </c>
      <c r="E139" s="310">
        <v>3.0968</v>
      </c>
    </row>
    <row r="140" spans="2:5">
      <c r="B140" s="297" t="s">
        <v>2998</v>
      </c>
      <c r="C140" s="304" t="s">
        <v>3010</v>
      </c>
      <c r="D140" s="310">
        <v>3.0855000000000001</v>
      </c>
      <c r="E140" s="310">
        <v>3.0855000000000001</v>
      </c>
    </row>
    <row r="141" spans="2:5">
      <c r="B141" s="297" t="s">
        <v>2992</v>
      </c>
      <c r="C141" s="304" t="s">
        <v>3010</v>
      </c>
      <c r="D141" s="310">
        <v>2.8628999999999998</v>
      </c>
      <c r="E141" s="310">
        <v>2.8628999999999998</v>
      </c>
    </row>
    <row r="142" spans="2:5">
      <c r="B142" s="297" t="s">
        <v>2993</v>
      </c>
      <c r="C142" s="304" t="s">
        <v>3010</v>
      </c>
      <c r="D142" s="310">
        <v>2.8849999999999998</v>
      </c>
      <c r="E142" s="310">
        <v>2.8849999999999998</v>
      </c>
    </row>
    <row r="143" spans="2:5">
      <c r="B143" s="297" t="s">
        <v>2994</v>
      </c>
      <c r="C143" s="304" t="s">
        <v>3010</v>
      </c>
      <c r="D143" s="310">
        <v>3.3014999999999999</v>
      </c>
      <c r="E143" s="310">
        <v>3.3014999999999999</v>
      </c>
    </row>
    <row r="144" spans="2:5">
      <c r="B144" s="297" t="s">
        <v>3005</v>
      </c>
      <c r="C144" s="304" t="s">
        <v>3010</v>
      </c>
      <c r="D144" s="310">
        <v>2.9697</v>
      </c>
      <c r="E144" s="310">
        <v>2.9697</v>
      </c>
    </row>
    <row r="145" spans="2:5">
      <c r="B145" s="312"/>
      <c r="C145" s="303"/>
      <c r="D145" s="303"/>
      <c r="E145" s="303"/>
    </row>
    <row r="146" spans="2:5" ht="15.75">
      <c r="B146" s="364" t="s">
        <v>3011</v>
      </c>
      <c r="C146" s="364"/>
      <c r="D146" s="364"/>
      <c r="E146" s="364"/>
    </row>
    <row r="147" spans="2:5" s="291" customFormat="1" ht="38.25">
      <c r="B147" s="288" t="s">
        <v>2983</v>
      </c>
      <c r="C147" s="289" t="s">
        <v>2984</v>
      </c>
      <c r="D147" s="290" t="s">
        <v>2985</v>
      </c>
      <c r="E147" s="290" t="s">
        <v>2986</v>
      </c>
    </row>
    <row r="148" spans="2:5" ht="15" customHeight="1">
      <c r="B148" s="297" t="s">
        <v>2989</v>
      </c>
      <c r="C148" s="304" t="s">
        <v>3012</v>
      </c>
      <c r="D148" s="310">
        <v>2.6027</v>
      </c>
      <c r="E148" s="310">
        <v>2.6027</v>
      </c>
    </row>
    <row r="149" spans="2:5" ht="15" customHeight="1">
      <c r="B149" s="297" t="s">
        <v>2991</v>
      </c>
      <c r="C149" s="304" t="s">
        <v>3012</v>
      </c>
      <c r="D149" s="310">
        <v>2.7225000000000001</v>
      </c>
      <c r="E149" s="310">
        <v>2.7225000000000001</v>
      </c>
    </row>
    <row r="150" spans="2:5" ht="15" customHeight="1">
      <c r="B150" s="297" t="s">
        <v>2992</v>
      </c>
      <c r="C150" s="304" t="s">
        <v>3012</v>
      </c>
      <c r="D150" s="310">
        <v>2.9531999999999998</v>
      </c>
      <c r="E150" s="310">
        <v>2.9531999999999998</v>
      </c>
    </row>
    <row r="151" spans="2:5" ht="15" customHeight="1">
      <c r="B151" s="297" t="s">
        <v>2993</v>
      </c>
      <c r="C151" s="304" t="s">
        <v>3012</v>
      </c>
      <c r="D151" s="310">
        <v>2.4287000000000001</v>
      </c>
      <c r="E151" s="310">
        <v>2.4287000000000001</v>
      </c>
    </row>
    <row r="152" spans="2:5" ht="15" customHeight="1">
      <c r="B152" s="297" t="s">
        <v>2994</v>
      </c>
      <c r="C152" s="304" t="s">
        <v>3012</v>
      </c>
      <c r="D152" s="310">
        <v>2.6978</v>
      </c>
      <c r="E152" s="310">
        <v>2.6978</v>
      </c>
    </row>
    <row r="153" spans="2:5" ht="15" customHeight="1">
      <c r="B153" s="297" t="s">
        <v>3005</v>
      </c>
      <c r="C153" s="304" t="s">
        <v>3012</v>
      </c>
      <c r="D153" s="310">
        <v>2.8176999999999999</v>
      </c>
      <c r="E153" s="310">
        <v>2.8176999999999999</v>
      </c>
    </row>
    <row r="154" spans="2:5" ht="15" customHeight="1">
      <c r="B154" s="306"/>
      <c r="C154" s="313"/>
      <c r="D154" s="303" t="s">
        <v>960</v>
      </c>
      <c r="E154" s="303"/>
    </row>
    <row r="155" spans="2:5" ht="15.75">
      <c r="B155" s="364" t="s">
        <v>3013</v>
      </c>
      <c r="C155" s="364"/>
      <c r="D155" s="364"/>
      <c r="E155" s="364"/>
    </row>
    <row r="156" spans="2:5" s="291" customFormat="1" ht="38.25">
      <c r="B156" s="288" t="s">
        <v>2983</v>
      </c>
      <c r="C156" s="289" t="s">
        <v>2984</v>
      </c>
      <c r="D156" s="290" t="s">
        <v>2985</v>
      </c>
      <c r="E156" s="290" t="s">
        <v>2986</v>
      </c>
    </row>
    <row r="157" spans="2:5" s="296" customFormat="1">
      <c r="B157" s="297" t="s">
        <v>2989</v>
      </c>
      <c r="C157" s="298" t="s">
        <v>3012</v>
      </c>
      <c r="D157" s="300">
        <v>2.6880999999999999</v>
      </c>
      <c r="E157" s="300">
        <v>2.6880999999999999</v>
      </c>
    </row>
    <row r="158" spans="2:5" s="296" customFormat="1">
      <c r="B158" s="297" t="s">
        <v>2991</v>
      </c>
      <c r="C158" s="304" t="s">
        <v>3012</v>
      </c>
      <c r="D158" s="300">
        <v>2.8186</v>
      </c>
      <c r="E158" s="314">
        <v>2.8186</v>
      </c>
    </row>
    <row r="159" spans="2:5" s="296" customFormat="1">
      <c r="B159" s="297" t="s">
        <v>2992</v>
      </c>
      <c r="C159" s="304" t="s">
        <v>3012</v>
      </c>
      <c r="D159" s="300">
        <v>3.0455000000000001</v>
      </c>
      <c r="E159" s="314">
        <v>3.0455000000000001</v>
      </c>
    </row>
    <row r="160" spans="2:5" s="296" customFormat="1">
      <c r="B160" s="297" t="s">
        <v>2993</v>
      </c>
      <c r="C160" s="304" t="s">
        <v>3012</v>
      </c>
      <c r="D160" s="300">
        <v>2.5072999999999999</v>
      </c>
      <c r="E160" s="314">
        <v>2.5072999999999999</v>
      </c>
    </row>
    <row r="161" spans="2:5" s="296" customFormat="1">
      <c r="B161" s="297" t="s">
        <v>2994</v>
      </c>
      <c r="C161" s="304" t="s">
        <v>3012</v>
      </c>
      <c r="D161" s="300">
        <v>2.7595999999999998</v>
      </c>
      <c r="E161" s="314">
        <v>2.7595999999999998</v>
      </c>
    </row>
    <row r="162" spans="2:5" s="296" customFormat="1">
      <c r="B162" s="297" t="s">
        <v>3005</v>
      </c>
      <c r="C162" s="304" t="s">
        <v>3012</v>
      </c>
      <c r="D162" s="300">
        <v>2.8769</v>
      </c>
      <c r="E162" s="300">
        <v>2.8769</v>
      </c>
    </row>
    <row r="164" spans="2:5" ht="15.75">
      <c r="B164" s="364" t="s">
        <v>3014</v>
      </c>
      <c r="C164" s="364"/>
      <c r="D164" s="364"/>
      <c r="E164" s="364"/>
    </row>
    <row r="165" spans="2:5" s="291" customFormat="1" ht="38.25">
      <c r="B165" s="288" t="s">
        <v>2983</v>
      </c>
      <c r="C165" s="289" t="s">
        <v>2984</v>
      </c>
      <c r="D165" s="290" t="s">
        <v>2985</v>
      </c>
      <c r="E165" s="290" t="s">
        <v>2986</v>
      </c>
    </row>
    <row r="166" spans="2:5">
      <c r="B166" s="292">
        <v>44502</v>
      </c>
      <c r="C166" s="293">
        <v>10.3758</v>
      </c>
      <c r="D166" s="293">
        <v>4.1000000000000003E-3</v>
      </c>
      <c r="E166" s="293">
        <v>4.1000000000000003E-3</v>
      </c>
    </row>
    <row r="167" spans="2:5">
      <c r="B167" s="292">
        <v>44509</v>
      </c>
      <c r="C167" s="293">
        <v>10.3758</v>
      </c>
      <c r="D167" s="293">
        <v>9.2999999999999992E-3</v>
      </c>
      <c r="E167" s="293">
        <v>9.2999999999999992E-3</v>
      </c>
    </row>
    <row r="168" spans="2:5">
      <c r="B168" s="292">
        <v>44516</v>
      </c>
      <c r="C168" s="293">
        <v>10.3758</v>
      </c>
      <c r="D168" s="293">
        <v>6.8999999999999999E-3</v>
      </c>
      <c r="E168" s="293">
        <v>6.8999999999999999E-3</v>
      </c>
    </row>
    <row r="169" spans="2:5">
      <c r="B169" s="292">
        <v>44523</v>
      </c>
      <c r="C169" s="293">
        <v>10.3758</v>
      </c>
      <c r="D169" s="293">
        <v>5.4999999999999997E-3</v>
      </c>
      <c r="E169" s="293">
        <v>5.4999999999999997E-3</v>
      </c>
    </row>
    <row r="170" spans="2:5">
      <c r="B170" s="292">
        <v>44530</v>
      </c>
      <c r="C170" s="293">
        <v>10.3758</v>
      </c>
      <c r="D170" s="293">
        <v>6.1000000000000004E-3</v>
      </c>
      <c r="E170" s="293">
        <v>6.1000000000000004E-3</v>
      </c>
    </row>
    <row r="171" spans="2:5">
      <c r="B171" s="292">
        <v>44537</v>
      </c>
      <c r="C171" s="293">
        <v>10.3758</v>
      </c>
      <c r="D171" s="293">
        <v>6.3E-3</v>
      </c>
      <c r="E171" s="293">
        <v>6.3E-3</v>
      </c>
    </row>
    <row r="172" spans="2:5">
      <c r="B172" s="292">
        <v>44544</v>
      </c>
      <c r="C172" s="293">
        <v>10.3758</v>
      </c>
      <c r="D172" s="293">
        <v>6.8999999999999999E-3</v>
      </c>
      <c r="E172" s="293">
        <v>6.8999999999999999E-3</v>
      </c>
    </row>
    <row r="173" spans="2:5">
      <c r="B173" s="292">
        <v>44551</v>
      </c>
      <c r="C173" s="293">
        <v>10.3758</v>
      </c>
      <c r="D173" s="293">
        <v>3.3E-3</v>
      </c>
      <c r="E173" s="293">
        <v>3.3E-3</v>
      </c>
    </row>
    <row r="174" spans="2:5">
      <c r="B174" s="292">
        <v>44558</v>
      </c>
      <c r="C174" s="293">
        <v>10.3758</v>
      </c>
      <c r="D174" s="293">
        <v>6.8999999999999999E-3</v>
      </c>
      <c r="E174" s="293">
        <v>6.8999999999999999E-3</v>
      </c>
    </row>
    <row r="175" spans="2:5">
      <c r="B175" s="292">
        <v>44565</v>
      </c>
      <c r="C175" s="293">
        <v>10.3758</v>
      </c>
      <c r="D175" s="293">
        <v>7.7000000000000002E-3</v>
      </c>
      <c r="E175" s="293">
        <v>7.7000000000000002E-3</v>
      </c>
    </row>
    <row r="176" spans="2:5">
      <c r="B176" s="292">
        <v>44572</v>
      </c>
      <c r="C176" s="293">
        <v>10.3758</v>
      </c>
      <c r="D176" s="293">
        <v>8.9999999999999993E-3</v>
      </c>
      <c r="E176" s="293">
        <v>8.9999999999999993E-3</v>
      </c>
    </row>
    <row r="177" spans="2:5">
      <c r="B177" s="292">
        <v>44579</v>
      </c>
      <c r="C177" s="293">
        <v>10.3758</v>
      </c>
      <c r="D177" s="293">
        <v>8.2000000000000007E-3</v>
      </c>
      <c r="E177" s="293">
        <v>8.2000000000000007E-3</v>
      </c>
    </row>
    <row r="178" spans="2:5">
      <c r="B178" s="292">
        <v>44586</v>
      </c>
      <c r="C178" s="293">
        <v>10.3758</v>
      </c>
      <c r="D178" s="293">
        <v>4.3E-3</v>
      </c>
      <c r="E178" s="293">
        <v>4.3E-3</v>
      </c>
    </row>
    <row r="179" spans="2:5">
      <c r="B179" s="292">
        <v>44593</v>
      </c>
      <c r="C179" s="293">
        <v>10.3758</v>
      </c>
      <c r="D179" s="293">
        <v>4.4000000000000003E-3</v>
      </c>
      <c r="E179" s="293">
        <v>4.4000000000000003E-3</v>
      </c>
    </row>
    <row r="180" spans="2:5">
      <c r="B180" s="292">
        <v>44600</v>
      </c>
      <c r="C180" s="293">
        <v>10.3758</v>
      </c>
      <c r="D180" s="293">
        <v>4.4999999999999997E-3</v>
      </c>
      <c r="E180" s="293">
        <v>4.4999999999999997E-3</v>
      </c>
    </row>
    <row r="181" spans="2:5">
      <c r="B181" s="292">
        <v>44607</v>
      </c>
      <c r="C181" s="293">
        <v>10.3758</v>
      </c>
      <c r="D181" s="293">
        <v>1.2699999999999999E-2</v>
      </c>
      <c r="E181" s="293">
        <v>1.2699999999999999E-2</v>
      </c>
    </row>
    <row r="182" spans="2:5">
      <c r="B182" s="292">
        <v>44614</v>
      </c>
      <c r="C182" s="293">
        <v>10.3758</v>
      </c>
      <c r="D182" s="293">
        <v>5.5999999999999999E-3</v>
      </c>
      <c r="E182" s="293">
        <v>5.5999999999999999E-3</v>
      </c>
    </row>
    <row r="183" spans="2:5">
      <c r="B183" s="292">
        <v>44622</v>
      </c>
      <c r="C183" s="293">
        <v>10.3758</v>
      </c>
      <c r="D183" s="293">
        <v>4.7000000000000002E-3</v>
      </c>
      <c r="E183" s="293">
        <v>4.7000000000000002E-3</v>
      </c>
    </row>
    <row r="184" spans="2:5">
      <c r="B184" s="292">
        <v>44628</v>
      </c>
      <c r="C184" s="293">
        <v>10.3758</v>
      </c>
      <c r="D184" s="293">
        <v>1.6999999999999999E-3</v>
      </c>
      <c r="E184" s="293">
        <v>1.6999999999999999E-3</v>
      </c>
    </row>
    <row r="185" spans="2:5">
      <c r="B185" s="292">
        <v>44635</v>
      </c>
      <c r="C185" s="293">
        <v>10.3758</v>
      </c>
      <c r="D185" s="293">
        <v>9.9000000000000008E-3</v>
      </c>
      <c r="E185" s="293">
        <v>9.9000000000000008E-3</v>
      </c>
    </row>
    <row r="186" spans="2:5">
      <c r="B186" s="292">
        <v>44642</v>
      </c>
      <c r="C186" s="293">
        <v>10.3758</v>
      </c>
      <c r="D186" s="293">
        <v>9.1999999999999998E-3</v>
      </c>
      <c r="E186" s="293">
        <v>9.1999999999999998E-3</v>
      </c>
    </row>
    <row r="187" spans="2:5">
      <c r="B187" s="292">
        <v>44649</v>
      </c>
      <c r="C187" s="293">
        <v>10.3758</v>
      </c>
      <c r="D187" s="293">
        <v>1.21E-2</v>
      </c>
      <c r="E187" s="293">
        <v>1.21E-2</v>
      </c>
    </row>
    <row r="188" spans="2:5">
      <c r="B188" s="292">
        <v>44656</v>
      </c>
      <c r="C188" s="293">
        <v>10.3758</v>
      </c>
      <c r="D188" s="293">
        <v>1.03E-2</v>
      </c>
      <c r="E188" s="293">
        <v>1.03E-2</v>
      </c>
    </row>
    <row r="189" spans="2:5">
      <c r="B189" s="292">
        <v>44663</v>
      </c>
      <c r="C189" s="293">
        <v>10.3758</v>
      </c>
      <c r="D189" s="293">
        <v>6.9999999999999999E-4</v>
      </c>
      <c r="E189" s="293">
        <v>6.9999999999999999E-4</v>
      </c>
    </row>
    <row r="190" spans="2:5">
      <c r="B190" s="292">
        <v>44670</v>
      </c>
      <c r="C190" s="293">
        <v>10.3758</v>
      </c>
      <c r="D190" s="293">
        <v>7.7999999999999996E-3</v>
      </c>
      <c r="E190" s="293">
        <v>7.7999999999999996E-3</v>
      </c>
    </row>
    <row r="191" spans="2:5">
      <c r="B191" s="292">
        <v>44677</v>
      </c>
      <c r="C191" s="293">
        <v>10.3758</v>
      </c>
      <c r="D191" s="293">
        <v>8.3999999999999995E-3</v>
      </c>
      <c r="E191" s="293">
        <v>8.3999999999999995E-3</v>
      </c>
    </row>
    <row r="192" spans="2:5">
      <c r="B192" s="294"/>
      <c r="C192" s="295"/>
      <c r="D192" s="295"/>
      <c r="E192" s="295"/>
    </row>
    <row r="193" spans="2:5">
      <c r="B193" s="294"/>
      <c r="C193" s="295"/>
      <c r="D193" s="295"/>
      <c r="E193" s="295"/>
    </row>
    <row r="194" spans="2:5" ht="15.75">
      <c r="B194" s="364" t="s">
        <v>3015</v>
      </c>
      <c r="C194" s="364"/>
      <c r="D194" s="364"/>
      <c r="E194" s="364"/>
    </row>
    <row r="195" spans="2:5" s="291" customFormat="1" ht="38.25">
      <c r="B195" s="288" t="s">
        <v>2983</v>
      </c>
      <c r="C195" s="289" t="s">
        <v>2984</v>
      </c>
      <c r="D195" s="290" t="s">
        <v>2985</v>
      </c>
      <c r="E195" s="290" t="s">
        <v>2986</v>
      </c>
    </row>
    <row r="196" spans="2:5">
      <c r="B196" s="292">
        <v>44502</v>
      </c>
      <c r="C196" s="293">
        <v>10.4023</v>
      </c>
      <c r="D196" s="293">
        <v>5.5999999999999999E-3</v>
      </c>
      <c r="E196" s="293">
        <v>5.5999999999999999E-3</v>
      </c>
    </row>
    <row r="197" spans="2:5">
      <c r="B197" s="292">
        <v>44509</v>
      </c>
      <c r="C197" s="293">
        <v>10.4023</v>
      </c>
      <c r="D197" s="293">
        <v>1.0500000000000001E-2</v>
      </c>
      <c r="E197" s="293">
        <v>1.0500000000000001E-2</v>
      </c>
    </row>
    <row r="198" spans="2:5">
      <c r="B198" s="292">
        <v>44516</v>
      </c>
      <c r="C198" s="293">
        <v>10.4023</v>
      </c>
      <c r="D198" s="293">
        <v>8.3999999999999995E-3</v>
      </c>
      <c r="E198" s="293">
        <v>8.3999999999999995E-3</v>
      </c>
    </row>
    <row r="199" spans="2:5">
      <c r="B199" s="292">
        <v>44523</v>
      </c>
      <c r="C199" s="293">
        <v>10.4023</v>
      </c>
      <c r="D199" s="293">
        <v>6.8999999999999999E-3</v>
      </c>
      <c r="E199" s="293">
        <v>6.8999999999999999E-3</v>
      </c>
    </row>
    <row r="200" spans="2:5">
      <c r="B200" s="292">
        <v>44530</v>
      </c>
      <c r="C200" s="293">
        <v>10.4023</v>
      </c>
      <c r="D200" s="293">
        <v>7.6E-3</v>
      </c>
      <c r="E200" s="293">
        <v>7.6E-3</v>
      </c>
    </row>
    <row r="201" spans="2:5">
      <c r="B201" s="292">
        <v>44537</v>
      </c>
      <c r="C201" s="293">
        <v>10.4023</v>
      </c>
      <c r="D201" s="293">
        <v>7.7999999999999996E-3</v>
      </c>
      <c r="E201" s="293">
        <v>7.7999999999999996E-3</v>
      </c>
    </row>
    <row r="202" spans="2:5">
      <c r="B202" s="292">
        <v>44544</v>
      </c>
      <c r="C202" s="293">
        <v>10.4023</v>
      </c>
      <c r="D202" s="293">
        <v>8.2000000000000007E-3</v>
      </c>
      <c r="E202" s="293">
        <v>8.2000000000000007E-3</v>
      </c>
    </row>
    <row r="203" spans="2:5">
      <c r="B203" s="292">
        <v>44551</v>
      </c>
      <c r="C203" s="293">
        <v>10.4023</v>
      </c>
      <c r="D203" s="293">
        <v>4.8999999999999998E-3</v>
      </c>
      <c r="E203" s="293">
        <v>4.8999999999999998E-3</v>
      </c>
    </row>
    <row r="204" spans="2:5">
      <c r="B204" s="292">
        <v>44558</v>
      </c>
      <c r="C204" s="293">
        <v>10.4023</v>
      </c>
      <c r="D204" s="293">
        <v>8.5000000000000006E-3</v>
      </c>
      <c r="E204" s="293">
        <v>8.5000000000000006E-3</v>
      </c>
    </row>
    <row r="205" spans="2:5">
      <c r="B205" s="292">
        <v>44565</v>
      </c>
      <c r="C205" s="293">
        <v>10.4023</v>
      </c>
      <c r="D205" s="293">
        <v>9.1999999999999998E-3</v>
      </c>
      <c r="E205" s="293">
        <v>9.1999999999999998E-3</v>
      </c>
    </row>
    <row r="206" spans="2:5">
      <c r="B206" s="292">
        <v>44572</v>
      </c>
      <c r="C206" s="293">
        <v>10.4023</v>
      </c>
      <c r="D206" s="293">
        <v>1.0500000000000001E-2</v>
      </c>
      <c r="E206" s="293">
        <v>1.0500000000000001E-2</v>
      </c>
    </row>
    <row r="207" spans="2:5">
      <c r="B207" s="292">
        <v>44579</v>
      </c>
      <c r="C207" s="293">
        <v>10.4023</v>
      </c>
      <c r="D207" s="293">
        <v>9.7000000000000003E-3</v>
      </c>
      <c r="E207" s="293">
        <v>9.7000000000000003E-3</v>
      </c>
    </row>
    <row r="208" spans="2:5">
      <c r="B208" s="292">
        <v>44586</v>
      </c>
      <c r="C208" s="293">
        <v>10.4023</v>
      </c>
      <c r="D208" s="293">
        <v>6.0000000000000001E-3</v>
      </c>
      <c r="E208" s="293">
        <v>6.0000000000000001E-3</v>
      </c>
    </row>
    <row r="209" spans="1:256">
      <c r="B209" s="292">
        <v>44593</v>
      </c>
      <c r="C209" s="293">
        <v>10.4023</v>
      </c>
      <c r="D209" s="293">
        <v>6.1000000000000004E-3</v>
      </c>
      <c r="E209" s="293">
        <v>6.1000000000000004E-3</v>
      </c>
    </row>
    <row r="210" spans="1:256">
      <c r="B210" s="292">
        <v>44600</v>
      </c>
      <c r="C210" s="293">
        <v>10.4023</v>
      </c>
      <c r="D210" s="293">
        <v>6.0000000000000001E-3</v>
      </c>
      <c r="E210" s="293">
        <v>6.0000000000000001E-3</v>
      </c>
    </row>
    <row r="211" spans="1:256">
      <c r="B211" s="292">
        <v>44607</v>
      </c>
      <c r="C211" s="293">
        <v>10.4023</v>
      </c>
      <c r="D211" s="293">
        <v>1.4999999999999999E-2</v>
      </c>
      <c r="E211" s="293">
        <v>1.4999999999999999E-2</v>
      </c>
    </row>
    <row r="212" spans="1:256">
      <c r="B212" s="292">
        <v>44614</v>
      </c>
      <c r="C212" s="293">
        <v>10.4023</v>
      </c>
      <c r="D212" s="293">
        <v>7.1000000000000004E-3</v>
      </c>
      <c r="E212" s="293">
        <v>7.1000000000000004E-3</v>
      </c>
    </row>
    <row r="213" spans="1:256">
      <c r="B213" s="292">
        <v>44622</v>
      </c>
      <c r="C213" s="293">
        <v>10.4023</v>
      </c>
      <c r="D213" s="293">
        <v>6.4000000000000003E-3</v>
      </c>
      <c r="E213" s="293">
        <v>6.4000000000000003E-3</v>
      </c>
    </row>
    <row r="214" spans="1:256">
      <c r="B214" s="292">
        <v>44628</v>
      </c>
      <c r="C214" s="293">
        <v>10.4023</v>
      </c>
      <c r="D214" s="293">
        <v>2.8999999999999998E-3</v>
      </c>
      <c r="E214" s="293">
        <v>2.8999999999999998E-3</v>
      </c>
    </row>
    <row r="215" spans="1:256">
      <c r="B215" s="292">
        <v>44635</v>
      </c>
      <c r="C215" s="293">
        <v>10.4023</v>
      </c>
      <c r="D215" s="293">
        <v>1.1299999999999999E-2</v>
      </c>
      <c r="E215" s="293">
        <v>1.1299999999999999E-2</v>
      </c>
    </row>
    <row r="216" spans="1:256">
      <c r="B216" s="292">
        <v>44642</v>
      </c>
      <c r="C216" s="293">
        <v>10.4023</v>
      </c>
      <c r="D216" s="293">
        <v>9.4999999999999998E-3</v>
      </c>
      <c r="E216" s="293">
        <v>9.4999999999999998E-3</v>
      </c>
    </row>
    <row r="217" spans="1:256">
      <c r="B217" s="292">
        <v>44649</v>
      </c>
      <c r="C217" s="293">
        <v>10.4023</v>
      </c>
      <c r="D217" s="293">
        <v>1.26E-2</v>
      </c>
      <c r="E217" s="293">
        <v>1.26E-2</v>
      </c>
    </row>
    <row r="218" spans="1:256">
      <c r="B218" s="292">
        <v>44656</v>
      </c>
      <c r="C218" s="293">
        <v>10.4023</v>
      </c>
      <c r="D218" s="293">
        <v>1.18E-2</v>
      </c>
      <c r="E218" s="293">
        <v>1.18E-2</v>
      </c>
    </row>
    <row r="219" spans="1:256">
      <c r="B219" s="292">
        <v>44663</v>
      </c>
      <c r="C219" s="293">
        <v>10.4023</v>
      </c>
      <c r="D219" s="293">
        <v>2E-3</v>
      </c>
      <c r="E219" s="293">
        <v>2E-3</v>
      </c>
    </row>
    <row r="220" spans="1:256">
      <c r="B220" s="292">
        <v>44670</v>
      </c>
      <c r="C220" s="293">
        <v>10.4023</v>
      </c>
      <c r="D220" s="293">
        <v>9.4000000000000004E-3</v>
      </c>
      <c r="E220" s="293">
        <v>9.4000000000000004E-3</v>
      </c>
    </row>
    <row r="221" spans="1:256">
      <c r="B221" s="292">
        <v>44677</v>
      </c>
      <c r="C221" s="293">
        <v>10.4023</v>
      </c>
      <c r="D221" s="293">
        <v>0.01</v>
      </c>
      <c r="E221" s="293">
        <v>0.01</v>
      </c>
    </row>
    <row r="223" spans="1:256" s="317" customFormat="1" ht="18.75">
      <c r="A223" s="315"/>
      <c r="B223" s="316" t="s">
        <v>3016</v>
      </c>
      <c r="C223" s="365" t="s">
        <v>3017</v>
      </c>
      <c r="D223" s="365"/>
      <c r="E223" s="365"/>
      <c r="F223" s="315"/>
      <c r="G223" s="315"/>
      <c r="H223" s="315"/>
      <c r="I223" s="315"/>
      <c r="J223" s="315"/>
      <c r="K223" s="315"/>
      <c r="L223" s="315"/>
      <c r="M223" s="315"/>
      <c r="N223" s="315"/>
      <c r="O223" s="315"/>
      <c r="P223" s="315"/>
      <c r="Q223" s="315"/>
      <c r="R223" s="315"/>
      <c r="S223" s="315"/>
      <c r="T223" s="315"/>
      <c r="U223" s="315"/>
      <c r="V223" s="315"/>
      <c r="W223" s="315"/>
      <c r="X223" s="315"/>
      <c r="Y223" s="315"/>
      <c r="Z223" s="315"/>
      <c r="AA223" s="315"/>
      <c r="AB223" s="315"/>
      <c r="AC223" s="315"/>
      <c r="AD223" s="315"/>
      <c r="AE223" s="315"/>
      <c r="AF223" s="315"/>
      <c r="AG223" s="315"/>
      <c r="AH223" s="315"/>
      <c r="AI223" s="315"/>
      <c r="AJ223" s="315"/>
      <c r="AK223" s="315"/>
      <c r="AL223" s="315"/>
      <c r="AM223" s="315"/>
      <c r="AN223" s="315"/>
      <c r="AO223" s="315"/>
      <c r="AP223" s="315"/>
      <c r="AQ223" s="315"/>
      <c r="AR223" s="315"/>
      <c r="AS223" s="315"/>
      <c r="AT223" s="315"/>
      <c r="AU223" s="315"/>
      <c r="AV223" s="315"/>
      <c r="AW223" s="315"/>
      <c r="AX223" s="315"/>
      <c r="AY223" s="315"/>
      <c r="AZ223" s="315"/>
      <c r="BA223" s="315"/>
      <c r="BB223" s="315"/>
      <c r="BC223" s="315"/>
      <c r="BD223" s="315"/>
      <c r="BE223" s="315"/>
      <c r="BF223" s="315"/>
      <c r="BG223" s="315"/>
      <c r="BH223" s="315"/>
      <c r="BI223" s="315"/>
      <c r="BJ223" s="315"/>
      <c r="BK223" s="315"/>
      <c r="BL223" s="315"/>
      <c r="BM223" s="315"/>
      <c r="BN223" s="315"/>
      <c r="BO223" s="315"/>
      <c r="BP223" s="315"/>
      <c r="BQ223" s="315"/>
      <c r="BR223" s="315"/>
      <c r="BS223" s="315"/>
      <c r="BT223" s="315"/>
      <c r="BU223" s="315"/>
      <c r="BV223" s="315"/>
      <c r="BW223" s="315"/>
      <c r="BX223" s="315"/>
      <c r="BY223" s="315"/>
      <c r="BZ223" s="315"/>
      <c r="CA223" s="315"/>
      <c r="CB223" s="315"/>
      <c r="CC223" s="315"/>
      <c r="CD223" s="315"/>
      <c r="CE223" s="315"/>
      <c r="CF223" s="315"/>
      <c r="CG223" s="315"/>
      <c r="CH223" s="315"/>
      <c r="CI223" s="315"/>
      <c r="CJ223" s="315"/>
      <c r="CK223" s="315"/>
      <c r="CL223" s="315"/>
      <c r="CM223" s="315"/>
      <c r="CN223" s="315"/>
      <c r="CO223" s="315"/>
      <c r="CP223" s="315"/>
      <c r="CQ223" s="315"/>
      <c r="CR223" s="315"/>
      <c r="CS223" s="315"/>
      <c r="CT223" s="315"/>
      <c r="CU223" s="315"/>
      <c r="CV223" s="315"/>
      <c r="CW223" s="315"/>
      <c r="CX223" s="315"/>
      <c r="CY223" s="315"/>
      <c r="CZ223" s="315"/>
      <c r="DA223" s="315"/>
      <c r="DB223" s="315"/>
      <c r="DC223" s="315"/>
      <c r="DD223" s="315"/>
      <c r="DE223" s="315"/>
      <c r="DF223" s="315"/>
      <c r="DG223" s="315"/>
      <c r="DH223" s="315"/>
      <c r="DI223" s="315"/>
      <c r="DJ223" s="315"/>
      <c r="DK223" s="315"/>
      <c r="DL223" s="315"/>
      <c r="DM223" s="315"/>
      <c r="DN223" s="315"/>
      <c r="DO223" s="315"/>
      <c r="DP223" s="315"/>
      <c r="DQ223" s="315"/>
      <c r="DR223" s="315"/>
      <c r="DS223" s="315"/>
      <c r="DT223" s="315"/>
      <c r="DU223" s="315"/>
      <c r="DV223" s="315"/>
      <c r="DW223" s="315"/>
      <c r="DX223" s="315"/>
      <c r="DY223" s="315"/>
      <c r="DZ223" s="315"/>
      <c r="EA223" s="315"/>
      <c r="EB223" s="315"/>
      <c r="EC223" s="315"/>
      <c r="ED223" s="315"/>
      <c r="EE223" s="315"/>
      <c r="EF223" s="315"/>
      <c r="EG223" s="315"/>
      <c r="EH223" s="315"/>
      <c r="EI223" s="315"/>
      <c r="EJ223" s="315"/>
      <c r="EK223" s="315"/>
      <c r="EL223" s="315"/>
      <c r="EM223" s="315"/>
      <c r="EN223" s="315"/>
      <c r="EO223" s="315"/>
      <c r="EP223" s="315"/>
      <c r="EQ223" s="315"/>
      <c r="ER223" s="315"/>
      <c r="ES223" s="315"/>
      <c r="ET223" s="315"/>
      <c r="EU223" s="315"/>
      <c r="EV223" s="315"/>
      <c r="EW223" s="315"/>
      <c r="EX223" s="315"/>
      <c r="EY223" s="315"/>
      <c r="EZ223" s="315"/>
      <c r="FA223" s="315"/>
      <c r="FB223" s="315"/>
      <c r="FC223" s="315"/>
      <c r="FD223" s="315"/>
      <c r="FE223" s="315"/>
      <c r="FF223" s="315"/>
      <c r="FG223" s="315"/>
      <c r="FH223" s="315"/>
      <c r="FI223" s="315"/>
      <c r="FJ223" s="315"/>
      <c r="FK223" s="315"/>
      <c r="FL223" s="315"/>
      <c r="FM223" s="315"/>
      <c r="FN223" s="315"/>
      <c r="FO223" s="315"/>
      <c r="FP223" s="315"/>
      <c r="FQ223" s="315"/>
      <c r="FR223" s="315"/>
      <c r="FS223" s="315"/>
      <c r="FT223" s="315"/>
      <c r="FU223" s="315"/>
      <c r="FV223" s="315"/>
      <c r="FW223" s="315"/>
      <c r="FX223" s="315"/>
      <c r="FY223" s="315"/>
      <c r="FZ223" s="315"/>
      <c r="GA223" s="315"/>
      <c r="GB223" s="315"/>
      <c r="GC223" s="315"/>
      <c r="GD223" s="315"/>
      <c r="GE223" s="315"/>
      <c r="GF223" s="315"/>
      <c r="GG223" s="315"/>
      <c r="GH223" s="315"/>
      <c r="GI223" s="315"/>
      <c r="GJ223" s="315"/>
      <c r="GK223" s="315"/>
      <c r="GL223" s="315"/>
      <c r="GM223" s="315"/>
      <c r="GN223" s="315"/>
      <c r="GO223" s="315"/>
      <c r="GP223" s="315"/>
      <c r="GQ223" s="315"/>
      <c r="GR223" s="315"/>
      <c r="GS223" s="315"/>
      <c r="GT223" s="315"/>
      <c r="GU223" s="315"/>
      <c r="GV223" s="315"/>
      <c r="GW223" s="315"/>
      <c r="GX223" s="315"/>
      <c r="GY223" s="315"/>
      <c r="GZ223" s="315"/>
      <c r="HA223" s="315"/>
      <c r="HB223" s="315"/>
      <c r="HC223" s="315"/>
      <c r="HD223" s="315"/>
      <c r="HE223" s="315"/>
      <c r="HF223" s="315"/>
      <c r="HG223" s="315"/>
      <c r="HH223" s="315"/>
      <c r="HI223" s="315"/>
      <c r="HJ223" s="315"/>
      <c r="HK223" s="315"/>
      <c r="HL223" s="315"/>
      <c r="HM223" s="315"/>
      <c r="HN223" s="315"/>
      <c r="HO223" s="315"/>
      <c r="HP223" s="315"/>
      <c r="HQ223" s="315"/>
      <c r="HR223" s="315"/>
      <c r="HS223" s="315"/>
      <c r="HT223" s="315"/>
      <c r="HU223" s="315"/>
      <c r="HV223" s="315"/>
      <c r="HW223" s="315"/>
      <c r="HX223" s="315"/>
      <c r="HY223" s="315"/>
      <c r="HZ223" s="315"/>
      <c r="IA223" s="315"/>
      <c r="IB223" s="315"/>
      <c r="IC223" s="315"/>
      <c r="ID223" s="315"/>
      <c r="IE223" s="315"/>
      <c r="IF223" s="315"/>
      <c r="IG223" s="315"/>
      <c r="IH223" s="315"/>
      <c r="II223" s="315"/>
      <c r="IJ223" s="315"/>
      <c r="IK223" s="315"/>
      <c r="IL223" s="315"/>
      <c r="IM223" s="315"/>
      <c r="IN223" s="315"/>
      <c r="IO223" s="315"/>
      <c r="IP223" s="315"/>
      <c r="IQ223" s="315"/>
      <c r="IR223" s="315"/>
      <c r="IS223" s="315"/>
      <c r="IT223" s="315"/>
      <c r="IU223" s="315"/>
      <c r="IV223" s="315"/>
    </row>
  </sheetData>
  <mergeCells count="17">
    <mergeCell ref="B137:E137"/>
    <mergeCell ref="B1:E1"/>
    <mergeCell ref="B10:E10"/>
    <mergeCell ref="B21:E21"/>
    <mergeCell ref="B30:E30"/>
    <mergeCell ref="B39:E39"/>
    <mergeCell ref="B65:E65"/>
    <mergeCell ref="B92:E92"/>
    <mergeCell ref="B101:E101"/>
    <mergeCell ref="B110:E110"/>
    <mergeCell ref="B119:E119"/>
    <mergeCell ref="B128:E128"/>
    <mergeCell ref="B146:E146"/>
    <mergeCell ref="B155:E155"/>
    <mergeCell ref="B164:E164"/>
    <mergeCell ref="B194:E194"/>
    <mergeCell ref="C223:E22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B0A02-4C23-4F11-8366-6FA9C63959C4}">
  <sheetPr>
    <pageSetUpPr fitToPage="1"/>
  </sheetPr>
  <dimension ref="A1:E51"/>
  <sheetViews>
    <sheetView workbookViewId="0">
      <selection activeCell="B3" sqref="B3"/>
    </sheetView>
  </sheetViews>
  <sheetFormatPr defaultRowHeight="15"/>
  <cols>
    <col min="1" max="1" width="9.5703125" style="342" customWidth="1"/>
    <col min="2" max="2" width="59.28515625" style="342" bestFit="1" customWidth="1"/>
    <col min="3" max="3" width="16.28515625" style="353" bestFit="1" customWidth="1"/>
    <col min="4" max="4" width="70.28515625" style="342" customWidth="1"/>
    <col min="5" max="5" width="16.28515625" style="342" bestFit="1" customWidth="1"/>
    <col min="6" max="6" width="9.140625" style="342" customWidth="1"/>
    <col min="7" max="7" width="34.42578125" style="342" bestFit="1" customWidth="1"/>
    <col min="8" max="16384" width="9.140625" style="342"/>
  </cols>
  <sheetData>
    <row r="1" spans="1:5" ht="18.75">
      <c r="A1" s="366" t="s">
        <v>3125</v>
      </c>
      <c r="B1" s="366"/>
      <c r="C1" s="366"/>
      <c r="D1" s="366"/>
      <c r="E1" s="366"/>
    </row>
    <row r="2" spans="1:5">
      <c r="C2" s="343"/>
    </row>
    <row r="3" spans="1:5" s="345" customFormat="1" ht="30">
      <c r="A3" s="344" t="s">
        <v>3126</v>
      </c>
      <c r="B3" s="344" t="s">
        <v>3127</v>
      </c>
      <c r="C3" s="344" t="s">
        <v>3128</v>
      </c>
      <c r="D3" s="344" t="s">
        <v>3129</v>
      </c>
      <c r="E3" s="344" t="s">
        <v>3130</v>
      </c>
    </row>
    <row r="4" spans="1:5">
      <c r="A4" s="346" t="s">
        <v>3131</v>
      </c>
      <c r="B4" s="347" t="s">
        <v>34</v>
      </c>
      <c r="C4" s="348" t="s">
        <v>3132</v>
      </c>
      <c r="D4" s="354" t="s">
        <v>3133</v>
      </c>
      <c r="E4" s="347" t="s">
        <v>3134</v>
      </c>
    </row>
    <row r="5" spans="1:5">
      <c r="A5" s="346">
        <f>+A4+1</f>
        <v>2</v>
      </c>
      <c r="B5" s="347" t="s">
        <v>36</v>
      </c>
      <c r="C5" s="348" t="s">
        <v>3135</v>
      </c>
      <c r="D5" s="355" t="s">
        <v>3136</v>
      </c>
      <c r="E5" s="347" t="s">
        <v>3137</v>
      </c>
    </row>
    <row r="6" spans="1:5">
      <c r="A6" s="346">
        <f t="shared" ref="A6:A50" si="0">+A5+1</f>
        <v>3</v>
      </c>
      <c r="B6" s="347" t="s">
        <v>38</v>
      </c>
      <c r="C6" s="348" t="s">
        <v>3138</v>
      </c>
      <c r="D6" s="347" t="s">
        <v>3139</v>
      </c>
      <c r="E6" s="347" t="s">
        <v>3140</v>
      </c>
    </row>
    <row r="7" spans="1:5">
      <c r="A7" s="346">
        <f t="shared" si="0"/>
        <v>4</v>
      </c>
      <c r="B7" s="347" t="s">
        <v>6</v>
      </c>
      <c r="C7" s="348" t="s">
        <v>3141</v>
      </c>
      <c r="D7" s="347" t="s">
        <v>3142</v>
      </c>
      <c r="E7" s="347" t="s">
        <v>3143</v>
      </c>
    </row>
    <row r="8" spans="1:5">
      <c r="A8" s="346">
        <f t="shared" si="0"/>
        <v>5</v>
      </c>
      <c r="B8" s="347" t="s">
        <v>40</v>
      </c>
      <c r="C8" s="348" t="s">
        <v>3138</v>
      </c>
      <c r="D8" s="355" t="s">
        <v>3144</v>
      </c>
      <c r="E8" s="347" t="s">
        <v>3140</v>
      </c>
    </row>
    <row r="9" spans="1:5">
      <c r="A9" s="346">
        <f t="shared" si="0"/>
        <v>6</v>
      </c>
      <c r="B9" s="347" t="s">
        <v>8</v>
      </c>
      <c r="C9" s="348" t="s">
        <v>3141</v>
      </c>
      <c r="D9" s="355" t="s">
        <v>3145</v>
      </c>
      <c r="E9" s="347" t="s">
        <v>3143</v>
      </c>
    </row>
    <row r="10" spans="1:5">
      <c r="A10" s="346">
        <f t="shared" si="0"/>
        <v>7</v>
      </c>
      <c r="B10" s="347" t="s">
        <v>42</v>
      </c>
      <c r="C10" s="348" t="s">
        <v>3138</v>
      </c>
      <c r="D10" s="355" t="s">
        <v>3146</v>
      </c>
      <c r="E10" s="347" t="s">
        <v>3140</v>
      </c>
    </row>
    <row r="11" spans="1:5">
      <c r="A11" s="346">
        <f t="shared" si="0"/>
        <v>8</v>
      </c>
      <c r="B11" s="347" t="s">
        <v>44</v>
      </c>
      <c r="C11" s="348" t="s">
        <v>3138</v>
      </c>
      <c r="D11" s="355" t="s">
        <v>3144</v>
      </c>
      <c r="E11" s="347" t="s">
        <v>3140</v>
      </c>
    </row>
    <row r="12" spans="1:5">
      <c r="A12" s="346">
        <f t="shared" si="0"/>
        <v>9</v>
      </c>
      <c r="B12" s="347" t="s">
        <v>10</v>
      </c>
      <c r="C12" s="348" t="s">
        <v>3141</v>
      </c>
      <c r="D12" s="355" t="s">
        <v>3147</v>
      </c>
      <c r="E12" s="347" t="s">
        <v>3143</v>
      </c>
    </row>
    <row r="13" spans="1:5">
      <c r="A13" s="346">
        <f t="shared" si="0"/>
        <v>10</v>
      </c>
      <c r="B13" s="347" t="s">
        <v>46</v>
      </c>
      <c r="C13" s="348" t="s">
        <v>3138</v>
      </c>
      <c r="D13" s="355" t="s">
        <v>3144</v>
      </c>
      <c r="E13" s="347" t="s">
        <v>3140</v>
      </c>
    </row>
    <row r="14" spans="1:5">
      <c r="A14" s="346">
        <f t="shared" si="0"/>
        <v>11</v>
      </c>
      <c r="B14" s="347" t="s">
        <v>48</v>
      </c>
      <c r="C14" s="348" t="s">
        <v>3143</v>
      </c>
      <c r="D14" s="347" t="s">
        <v>3148</v>
      </c>
      <c r="E14" s="347" t="s">
        <v>3149</v>
      </c>
    </row>
    <row r="15" spans="1:5">
      <c r="A15" s="346">
        <f t="shared" si="0"/>
        <v>12</v>
      </c>
      <c r="B15" s="347" t="s">
        <v>50</v>
      </c>
      <c r="C15" s="348" t="s">
        <v>3138</v>
      </c>
      <c r="D15" s="354" t="s">
        <v>3150</v>
      </c>
      <c r="E15" s="347" t="s">
        <v>3140</v>
      </c>
    </row>
    <row r="16" spans="1:5">
      <c r="A16" s="346">
        <f t="shared" si="0"/>
        <v>13</v>
      </c>
      <c r="B16" s="347" t="s">
        <v>52</v>
      </c>
      <c r="C16" s="348" t="s">
        <v>3138</v>
      </c>
      <c r="D16" s="355" t="s">
        <v>3144</v>
      </c>
      <c r="E16" s="347" t="s">
        <v>3140</v>
      </c>
    </row>
    <row r="17" spans="1:5">
      <c r="A17" s="346">
        <f t="shared" si="0"/>
        <v>14</v>
      </c>
      <c r="B17" s="347" t="s">
        <v>12</v>
      </c>
      <c r="C17" s="348" t="s">
        <v>3141</v>
      </c>
      <c r="D17" s="355" t="s">
        <v>3151</v>
      </c>
      <c r="E17" s="347" t="s">
        <v>3143</v>
      </c>
    </row>
    <row r="18" spans="1:5">
      <c r="A18" s="346">
        <f t="shared" si="0"/>
        <v>15</v>
      </c>
      <c r="B18" s="347" t="s">
        <v>54</v>
      </c>
      <c r="C18" s="348" t="s">
        <v>3138</v>
      </c>
      <c r="D18" s="355" t="s">
        <v>3144</v>
      </c>
      <c r="E18" s="347" t="s">
        <v>3140</v>
      </c>
    </row>
    <row r="19" spans="1:5">
      <c r="A19" s="346">
        <f t="shared" si="0"/>
        <v>16</v>
      </c>
      <c r="B19" s="347" t="s">
        <v>14</v>
      </c>
      <c r="C19" s="348" t="s">
        <v>3141</v>
      </c>
      <c r="D19" s="347" t="s">
        <v>3152</v>
      </c>
      <c r="E19" s="347" t="s">
        <v>3143</v>
      </c>
    </row>
    <row r="20" spans="1:5">
      <c r="A20" s="346">
        <f t="shared" si="0"/>
        <v>17</v>
      </c>
      <c r="B20" s="347" t="s">
        <v>56</v>
      </c>
      <c r="C20" s="348" t="s">
        <v>3138</v>
      </c>
      <c r="D20" s="355" t="s">
        <v>3153</v>
      </c>
      <c r="E20" s="347" t="s">
        <v>3138</v>
      </c>
    </row>
    <row r="21" spans="1:5">
      <c r="A21" s="346">
        <f t="shared" si="0"/>
        <v>18</v>
      </c>
      <c r="B21" s="347" t="s">
        <v>16</v>
      </c>
      <c r="C21" s="348" t="s">
        <v>3143</v>
      </c>
      <c r="D21" s="355" t="s">
        <v>3154</v>
      </c>
      <c r="E21" s="347" t="s">
        <v>3143</v>
      </c>
    </row>
    <row r="22" spans="1:5">
      <c r="A22" s="346">
        <f t="shared" si="0"/>
        <v>19</v>
      </c>
      <c r="B22" s="347" t="s">
        <v>58</v>
      </c>
      <c r="C22" s="348" t="s">
        <v>3138</v>
      </c>
      <c r="D22" s="355" t="s">
        <v>3155</v>
      </c>
      <c r="E22" s="347" t="s">
        <v>3140</v>
      </c>
    </row>
    <row r="23" spans="1:5">
      <c r="A23" s="346">
        <f t="shared" si="0"/>
        <v>20</v>
      </c>
      <c r="B23" s="347" t="s">
        <v>60</v>
      </c>
      <c r="C23" s="348" t="s">
        <v>3138</v>
      </c>
      <c r="D23" s="355" t="s">
        <v>3156</v>
      </c>
      <c r="E23" s="347" t="s">
        <v>3138</v>
      </c>
    </row>
    <row r="24" spans="1:5">
      <c r="A24" s="346">
        <f t="shared" si="0"/>
        <v>21</v>
      </c>
      <c r="B24" s="347" t="s">
        <v>62</v>
      </c>
      <c r="C24" s="348" t="s">
        <v>3138</v>
      </c>
      <c r="D24" s="347" t="s">
        <v>3157</v>
      </c>
      <c r="E24" s="347" t="s">
        <v>3140</v>
      </c>
    </row>
    <row r="25" spans="1:5">
      <c r="A25" s="346">
        <f t="shared" si="0"/>
        <v>22</v>
      </c>
      <c r="B25" s="347" t="s">
        <v>64</v>
      </c>
      <c r="C25" s="348" t="s">
        <v>3138</v>
      </c>
      <c r="D25" s="355" t="s">
        <v>3158</v>
      </c>
      <c r="E25" s="347" t="s">
        <v>3140</v>
      </c>
    </row>
    <row r="26" spans="1:5">
      <c r="A26" s="346">
        <f t="shared" si="0"/>
        <v>23</v>
      </c>
      <c r="B26" s="347" t="s">
        <v>66</v>
      </c>
      <c r="C26" s="348" t="s">
        <v>3138</v>
      </c>
      <c r="D26" s="355" t="s">
        <v>3144</v>
      </c>
      <c r="E26" s="347" t="s">
        <v>3140</v>
      </c>
    </row>
    <row r="27" spans="1:5">
      <c r="A27" s="346">
        <f t="shared" si="0"/>
        <v>24</v>
      </c>
      <c r="B27" s="347" t="s">
        <v>68</v>
      </c>
      <c r="C27" s="348" t="s">
        <v>3138</v>
      </c>
      <c r="D27" s="356" t="s">
        <v>3159</v>
      </c>
      <c r="E27" s="347" t="s">
        <v>3138</v>
      </c>
    </row>
    <row r="28" spans="1:5">
      <c r="A28" s="346">
        <f t="shared" si="0"/>
        <v>25</v>
      </c>
      <c r="B28" s="347" t="s">
        <v>70</v>
      </c>
      <c r="C28" s="348" t="s">
        <v>3138</v>
      </c>
      <c r="D28" s="354" t="s">
        <v>3160</v>
      </c>
      <c r="E28" s="347" t="s">
        <v>3140</v>
      </c>
    </row>
    <row r="29" spans="1:5">
      <c r="A29" s="346">
        <f t="shared" si="0"/>
        <v>26</v>
      </c>
      <c r="B29" s="347" t="s">
        <v>72</v>
      </c>
      <c r="C29" s="348" t="s">
        <v>3138</v>
      </c>
      <c r="D29" s="355" t="s">
        <v>3161</v>
      </c>
      <c r="E29" s="347" t="s">
        <v>3140</v>
      </c>
    </row>
    <row r="30" spans="1:5">
      <c r="A30" s="346">
        <f t="shared" si="0"/>
        <v>27</v>
      </c>
      <c r="B30" s="347" t="s">
        <v>99</v>
      </c>
      <c r="C30" s="348" t="s">
        <v>3141</v>
      </c>
      <c r="D30" s="355" t="s">
        <v>3162</v>
      </c>
      <c r="E30" s="347" t="s">
        <v>3141</v>
      </c>
    </row>
    <row r="31" spans="1:5">
      <c r="A31" s="346">
        <f t="shared" si="0"/>
        <v>28</v>
      </c>
      <c r="B31" s="347" t="s">
        <v>3163</v>
      </c>
      <c r="C31" s="348" t="s">
        <v>3143</v>
      </c>
      <c r="D31" s="355" t="s">
        <v>3164</v>
      </c>
      <c r="E31" s="347" t="s">
        <v>3135</v>
      </c>
    </row>
    <row r="32" spans="1:5">
      <c r="A32" s="346">
        <f t="shared" si="0"/>
        <v>29</v>
      </c>
      <c r="B32" s="347" t="s">
        <v>74</v>
      </c>
      <c r="C32" s="348" t="s">
        <v>3138</v>
      </c>
      <c r="D32" s="355" t="s">
        <v>3165</v>
      </c>
      <c r="E32" s="347" t="s">
        <v>3140</v>
      </c>
    </row>
    <row r="33" spans="1:5">
      <c r="A33" s="346">
        <f t="shared" si="0"/>
        <v>30</v>
      </c>
      <c r="B33" s="347" t="s">
        <v>19</v>
      </c>
      <c r="C33" s="348" t="s">
        <v>3143</v>
      </c>
      <c r="D33" s="355" t="s">
        <v>3166</v>
      </c>
      <c r="E33" s="347" t="s">
        <v>3143</v>
      </c>
    </row>
    <row r="34" spans="1:5" s="350" customFormat="1">
      <c r="A34" s="346">
        <f t="shared" si="0"/>
        <v>31</v>
      </c>
      <c r="B34" s="349" t="s">
        <v>76</v>
      </c>
      <c r="C34" s="348" t="s">
        <v>3138</v>
      </c>
      <c r="D34" s="349" t="s">
        <v>3167</v>
      </c>
      <c r="E34" s="347" t="s">
        <v>3138</v>
      </c>
    </row>
    <row r="35" spans="1:5">
      <c r="A35" s="346">
        <f t="shared" si="0"/>
        <v>32</v>
      </c>
      <c r="B35" s="347" t="s">
        <v>78</v>
      </c>
      <c r="C35" s="348" t="s">
        <v>3138</v>
      </c>
      <c r="D35" s="355" t="s">
        <v>3155</v>
      </c>
      <c r="E35" s="347" t="s">
        <v>3140</v>
      </c>
    </row>
    <row r="36" spans="1:5">
      <c r="A36" s="346">
        <f t="shared" si="0"/>
        <v>33</v>
      </c>
      <c r="B36" s="355" t="s">
        <v>80</v>
      </c>
      <c r="C36" s="348" t="s">
        <v>3138</v>
      </c>
      <c r="D36" s="347" t="s">
        <v>3168</v>
      </c>
      <c r="E36" s="347" t="s">
        <v>3140</v>
      </c>
    </row>
    <row r="37" spans="1:5">
      <c r="A37" s="346">
        <f t="shared" si="0"/>
        <v>34</v>
      </c>
      <c r="B37" s="355" t="s">
        <v>82</v>
      </c>
      <c r="C37" s="348" t="s">
        <v>3138</v>
      </c>
      <c r="D37" s="347" t="s">
        <v>3168</v>
      </c>
      <c r="E37" s="347" t="s">
        <v>3140</v>
      </c>
    </row>
    <row r="38" spans="1:5">
      <c r="A38" s="346">
        <f t="shared" si="0"/>
        <v>35</v>
      </c>
      <c r="B38" s="347" t="s">
        <v>84</v>
      </c>
      <c r="C38" s="348" t="s">
        <v>3138</v>
      </c>
      <c r="D38" s="347" t="s">
        <v>3169</v>
      </c>
      <c r="E38" s="347" t="s">
        <v>3140</v>
      </c>
    </row>
    <row r="39" spans="1:5">
      <c r="A39" s="346">
        <f t="shared" si="0"/>
        <v>36</v>
      </c>
      <c r="B39" s="355" t="s">
        <v>2405</v>
      </c>
      <c r="C39" s="348" t="s">
        <v>3143</v>
      </c>
      <c r="D39" s="347" t="s">
        <v>3170</v>
      </c>
      <c r="E39" s="347" t="s">
        <v>3149</v>
      </c>
    </row>
    <row r="40" spans="1:5">
      <c r="A40" s="346">
        <f t="shared" si="0"/>
        <v>37</v>
      </c>
      <c r="B40" s="347" t="s">
        <v>23</v>
      </c>
      <c r="C40" s="348" t="s">
        <v>3132</v>
      </c>
      <c r="D40" s="355" t="s">
        <v>3171</v>
      </c>
      <c r="E40" s="347" t="s">
        <v>3132</v>
      </c>
    </row>
    <row r="41" spans="1:5">
      <c r="A41" s="346">
        <f t="shared" si="0"/>
        <v>38</v>
      </c>
      <c r="B41" s="347" t="s">
        <v>86</v>
      </c>
      <c r="C41" s="348" t="s">
        <v>3138</v>
      </c>
      <c r="D41" s="356" t="s">
        <v>3172</v>
      </c>
      <c r="E41" s="355" t="s">
        <v>3138</v>
      </c>
    </row>
    <row r="42" spans="1:5">
      <c r="A42" s="346">
        <f t="shared" si="0"/>
        <v>39</v>
      </c>
      <c r="B42" s="347" t="s">
        <v>88</v>
      </c>
      <c r="C42" s="348" t="s">
        <v>3138</v>
      </c>
      <c r="D42" s="347" t="s">
        <v>3173</v>
      </c>
      <c r="E42" s="347" t="s">
        <v>3140</v>
      </c>
    </row>
    <row r="43" spans="1:5">
      <c r="A43" s="346">
        <f t="shared" si="0"/>
        <v>40</v>
      </c>
      <c r="B43" s="347" t="s">
        <v>25</v>
      </c>
      <c r="C43" s="348" t="s">
        <v>3135</v>
      </c>
      <c r="D43" s="355" t="s">
        <v>3174</v>
      </c>
      <c r="E43" s="347" t="s">
        <v>3135</v>
      </c>
    </row>
    <row r="44" spans="1:5">
      <c r="A44" s="346">
        <f t="shared" si="0"/>
        <v>41</v>
      </c>
      <c r="B44" s="347" t="s">
        <v>90</v>
      </c>
      <c r="C44" s="348" t="s">
        <v>3138</v>
      </c>
      <c r="D44" s="355" t="s">
        <v>3175</v>
      </c>
      <c r="E44" s="347" t="s">
        <v>3138</v>
      </c>
    </row>
    <row r="45" spans="1:5">
      <c r="A45" s="346">
        <f t="shared" si="0"/>
        <v>42</v>
      </c>
      <c r="B45" s="347" t="s">
        <v>92</v>
      </c>
      <c r="C45" s="348" t="s">
        <v>3138</v>
      </c>
      <c r="D45" s="355" t="s">
        <v>3144</v>
      </c>
      <c r="E45" s="347" t="s">
        <v>3140</v>
      </c>
    </row>
    <row r="46" spans="1:5">
      <c r="A46" s="346">
        <f t="shared" si="0"/>
        <v>43</v>
      </c>
      <c r="B46" s="347" t="s">
        <v>27</v>
      </c>
      <c r="C46" s="348" t="s">
        <v>3141</v>
      </c>
      <c r="D46" s="355" t="s">
        <v>3176</v>
      </c>
      <c r="E46" s="347" t="s">
        <v>3143</v>
      </c>
    </row>
    <row r="47" spans="1:5">
      <c r="A47" s="346">
        <f t="shared" si="0"/>
        <v>44</v>
      </c>
      <c r="B47" s="347" t="s">
        <v>94</v>
      </c>
      <c r="C47" s="348" t="s">
        <v>3138</v>
      </c>
      <c r="D47" s="355" t="s">
        <v>3177</v>
      </c>
      <c r="E47" s="347" t="s">
        <v>3140</v>
      </c>
    </row>
    <row r="48" spans="1:5">
      <c r="A48" s="346">
        <f t="shared" si="0"/>
        <v>45</v>
      </c>
      <c r="B48" s="347" t="s">
        <v>29</v>
      </c>
      <c r="C48" s="348" t="s">
        <v>3141</v>
      </c>
      <c r="D48" s="355" t="s">
        <v>3178</v>
      </c>
      <c r="E48" s="347" t="s">
        <v>3141</v>
      </c>
    </row>
    <row r="49" spans="1:5">
      <c r="A49" s="346">
        <f t="shared" si="0"/>
        <v>46</v>
      </c>
      <c r="B49" s="347" t="s">
        <v>31</v>
      </c>
      <c r="C49" s="348" t="s">
        <v>3141</v>
      </c>
      <c r="D49" s="355" t="s">
        <v>3179</v>
      </c>
      <c r="E49" s="347" t="s">
        <v>3143</v>
      </c>
    </row>
    <row r="50" spans="1:5">
      <c r="A50" s="346">
        <f t="shared" si="0"/>
        <v>47</v>
      </c>
      <c r="B50" s="347" t="s">
        <v>96</v>
      </c>
      <c r="C50" s="348" t="s">
        <v>3138</v>
      </c>
      <c r="D50" s="355" t="s">
        <v>3144</v>
      </c>
      <c r="E50" s="347" t="s">
        <v>3140</v>
      </c>
    </row>
    <row r="51" spans="1:5" s="351" customFormat="1">
      <c r="C51" s="352"/>
    </row>
  </sheetData>
  <mergeCells count="1">
    <mergeCell ref="A1:E1"/>
  </mergeCells>
  <pageMargins left="0.7" right="0.7" top="0.75" bottom="0.75" header="0.3" footer="0.3"/>
  <pageSetup paperSize="9" scale="54"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L1488"/>
  <sheetViews>
    <sheetView workbookViewId="0">
      <selection activeCell="B1" sqref="B1:E1"/>
    </sheetView>
  </sheetViews>
  <sheetFormatPr defaultRowHeight="12.75"/>
  <cols>
    <col min="1" max="1" width="5.42578125" style="24" bestFit="1" customWidth="1"/>
    <col min="2" max="2" width="82" style="24" bestFit="1" customWidth="1"/>
    <col min="3" max="3" width="25.7109375" style="25" customWidth="1"/>
    <col min="4" max="4" width="25.7109375" style="24" customWidth="1"/>
    <col min="5" max="5" width="14.140625" style="24" bestFit="1" customWidth="1"/>
    <col min="6" max="6" width="12.140625" style="14" bestFit="1" customWidth="1"/>
    <col min="7" max="7" width="18.140625" style="14" bestFit="1" customWidth="1"/>
    <col min="8" max="8" width="9.140625" style="14" bestFit="1" customWidth="1"/>
    <col min="9" max="9" width="1.7109375" style="24" bestFit="1" customWidth="1"/>
    <col min="10" max="10" width="9.140625" style="24"/>
    <col min="11" max="11" width="10.5703125" style="24" bestFit="1" customWidth="1"/>
    <col min="12" max="16384" width="9.140625" style="24"/>
  </cols>
  <sheetData>
    <row r="1" spans="1:12" s="1" customFormat="1">
      <c r="A1" s="3" t="s">
        <v>0</v>
      </c>
      <c r="B1" s="367" t="s">
        <v>34</v>
      </c>
      <c r="C1" s="367"/>
      <c r="D1" s="367"/>
      <c r="E1" s="367"/>
      <c r="F1" s="4"/>
      <c r="G1" s="4"/>
      <c r="H1" s="4"/>
    </row>
    <row r="2" spans="1:12" s="1" customFormat="1" ht="13.5" thickBot="1">
      <c r="C2" s="5"/>
      <c r="F2" s="4"/>
      <c r="G2" s="4"/>
      <c r="H2" s="4"/>
    </row>
    <row r="3" spans="1:12" s="12" customFormat="1" ht="15">
      <c r="B3" s="45" t="s">
        <v>1729</v>
      </c>
      <c r="C3" s="371"/>
      <c r="D3" s="374"/>
      <c r="F3" s="18"/>
      <c r="G3" s="18"/>
      <c r="H3" s="18"/>
      <c r="K3" s="323"/>
      <c r="L3" s="323"/>
    </row>
    <row r="4" spans="1:12" s="12" customFormat="1" ht="15">
      <c r="B4" s="105" t="s">
        <v>3029</v>
      </c>
      <c r="C4" s="372"/>
      <c r="D4" s="375"/>
      <c r="F4" s="18"/>
      <c r="G4" s="18"/>
      <c r="H4" s="18"/>
      <c r="K4" s="323"/>
      <c r="L4" s="323"/>
    </row>
    <row r="5" spans="1:12" s="12" customFormat="1" ht="15">
      <c r="B5" s="44" t="s">
        <v>1529</v>
      </c>
      <c r="C5" s="372"/>
      <c r="D5" s="375"/>
      <c r="F5" s="18"/>
      <c r="G5" s="18"/>
      <c r="H5" s="18"/>
      <c r="K5" s="323"/>
      <c r="L5" s="323"/>
    </row>
    <row r="6" spans="1:12" s="12" customFormat="1" ht="15">
      <c r="B6" s="44" t="s">
        <v>3030</v>
      </c>
      <c r="C6" s="372"/>
      <c r="D6" s="375"/>
      <c r="F6" s="18"/>
      <c r="G6" s="18"/>
      <c r="H6" s="18"/>
      <c r="K6" s="323"/>
      <c r="L6" s="323"/>
    </row>
    <row r="7" spans="1:12" s="12" customFormat="1" ht="45.75" thickBot="1">
      <c r="B7" s="43" t="s">
        <v>3031</v>
      </c>
      <c r="C7" s="373"/>
      <c r="D7" s="376"/>
      <c r="F7" s="18"/>
      <c r="G7" s="18"/>
      <c r="H7" s="18"/>
      <c r="K7" s="323"/>
      <c r="L7" s="323"/>
    </row>
    <row r="8" spans="1:12" s="12" customFormat="1">
      <c r="C8" s="20" t="s">
        <v>1527</v>
      </c>
      <c r="D8" s="20" t="s">
        <v>1526</v>
      </c>
      <c r="F8" s="18"/>
      <c r="G8" s="18"/>
      <c r="H8" s="18"/>
    </row>
    <row r="11" spans="1:12">
      <c r="B11" s="24" t="s">
        <v>100</v>
      </c>
    </row>
    <row r="13" spans="1:12">
      <c r="B13" s="203" t="s">
        <v>101</v>
      </c>
      <c r="C13" s="204" t="s">
        <v>102</v>
      </c>
      <c r="D13" s="203" t="s">
        <v>136</v>
      </c>
      <c r="E13" s="203" t="s">
        <v>104</v>
      </c>
      <c r="F13" s="23" t="s">
        <v>105</v>
      </c>
      <c r="G13" s="23" t="s">
        <v>106</v>
      </c>
      <c r="H13" s="23" t="s">
        <v>107</v>
      </c>
      <c r="I13" s="205" t="s">
        <v>137</v>
      </c>
    </row>
    <row r="14" spans="1:12">
      <c r="B14" s="205" t="s">
        <v>138</v>
      </c>
      <c r="C14" s="39"/>
    </row>
    <row r="15" spans="1:12">
      <c r="B15" s="205" t="s">
        <v>109</v>
      </c>
      <c r="C15" s="39"/>
    </row>
    <row r="16" spans="1:12">
      <c r="B16" s="24" t="s">
        <v>993</v>
      </c>
      <c r="C16" s="39" t="s">
        <v>139</v>
      </c>
      <c r="D16" s="24" t="s">
        <v>142</v>
      </c>
      <c r="E16" s="24" t="s">
        <v>143</v>
      </c>
      <c r="F16" s="14">
        <v>1040000</v>
      </c>
      <c r="G16" s="14">
        <v>29018.6</v>
      </c>
      <c r="H16" s="14">
        <v>2.88</v>
      </c>
    </row>
    <row r="17" spans="2:8">
      <c r="B17" s="24" t="s">
        <v>994</v>
      </c>
      <c r="C17" s="39" t="s">
        <v>139</v>
      </c>
      <c r="D17" s="24" t="s">
        <v>145</v>
      </c>
      <c r="E17" s="24" t="s">
        <v>285</v>
      </c>
      <c r="F17" s="14">
        <v>2282700</v>
      </c>
      <c r="G17" s="14">
        <v>24636.04</v>
      </c>
      <c r="H17" s="14">
        <v>2.4500000000000002</v>
      </c>
    </row>
    <row r="18" spans="2:8">
      <c r="B18" s="24" t="s">
        <v>995</v>
      </c>
      <c r="C18" s="39" t="s">
        <v>139</v>
      </c>
      <c r="D18" s="24" t="s">
        <v>902</v>
      </c>
      <c r="E18" s="24" t="s">
        <v>903</v>
      </c>
      <c r="F18" s="14">
        <v>885000</v>
      </c>
      <c r="G18" s="14">
        <v>20638.2</v>
      </c>
      <c r="H18" s="14">
        <v>2.0499999999999998</v>
      </c>
    </row>
    <row r="19" spans="2:8">
      <c r="B19" s="24" t="s">
        <v>996</v>
      </c>
      <c r="C19" s="39" t="s">
        <v>139</v>
      </c>
      <c r="D19" s="24" t="s">
        <v>173</v>
      </c>
      <c r="E19" s="24" t="s">
        <v>174</v>
      </c>
      <c r="F19" s="14">
        <v>1071800</v>
      </c>
      <c r="G19" s="14">
        <v>18160.04</v>
      </c>
      <c r="H19" s="14">
        <v>1.81</v>
      </c>
    </row>
    <row r="20" spans="2:8">
      <c r="B20" s="24" t="s">
        <v>997</v>
      </c>
      <c r="C20" s="39" t="s">
        <v>139</v>
      </c>
      <c r="D20" s="24" t="s">
        <v>140</v>
      </c>
      <c r="E20" s="24" t="s">
        <v>144</v>
      </c>
      <c r="F20" s="14">
        <v>1297450</v>
      </c>
      <c r="G20" s="14">
        <v>17964.490000000002</v>
      </c>
      <c r="H20" s="14">
        <v>1.79</v>
      </c>
    </row>
    <row r="21" spans="2:8">
      <c r="B21" s="24" t="s">
        <v>998</v>
      </c>
      <c r="C21" s="39" t="s">
        <v>139</v>
      </c>
      <c r="D21" s="24" t="s">
        <v>200</v>
      </c>
      <c r="E21" s="24" t="s">
        <v>462</v>
      </c>
      <c r="F21" s="14">
        <v>1826250</v>
      </c>
      <c r="G21" s="14">
        <v>15640.01</v>
      </c>
      <c r="H21" s="14">
        <v>1.55</v>
      </c>
    </row>
    <row r="22" spans="2:8">
      <c r="B22" s="24" t="s">
        <v>999</v>
      </c>
      <c r="C22" s="39" t="s">
        <v>139</v>
      </c>
      <c r="D22" s="24" t="s">
        <v>156</v>
      </c>
      <c r="E22" s="24" t="s">
        <v>457</v>
      </c>
      <c r="F22" s="14">
        <v>84300</v>
      </c>
      <c r="G22" s="14">
        <v>12570.1</v>
      </c>
      <c r="H22" s="14">
        <v>1.25</v>
      </c>
    </row>
    <row r="23" spans="2:8">
      <c r="B23" s="24" t="s">
        <v>1000</v>
      </c>
      <c r="C23" s="39" t="s">
        <v>139</v>
      </c>
      <c r="D23" s="24" t="s">
        <v>358</v>
      </c>
      <c r="E23" s="24" t="s">
        <v>359</v>
      </c>
      <c r="F23" s="14">
        <v>3056600</v>
      </c>
      <c r="G23" s="14">
        <v>12481.63</v>
      </c>
      <c r="H23" s="14">
        <v>1.24</v>
      </c>
    </row>
    <row r="24" spans="2:8">
      <c r="B24" s="24" t="s">
        <v>1001</v>
      </c>
      <c r="C24" s="39" t="s">
        <v>139</v>
      </c>
      <c r="D24" s="24" t="s">
        <v>300</v>
      </c>
      <c r="E24" s="24" t="s">
        <v>465</v>
      </c>
      <c r="F24" s="14">
        <v>453950</v>
      </c>
      <c r="G24" s="14">
        <v>11940.47</v>
      </c>
      <c r="H24" s="14">
        <v>1.19</v>
      </c>
    </row>
    <row r="25" spans="2:8">
      <c r="B25" s="24" t="s">
        <v>1002</v>
      </c>
      <c r="C25" s="39" t="s">
        <v>139</v>
      </c>
      <c r="D25" s="24" t="s">
        <v>269</v>
      </c>
      <c r="E25" s="24" t="s">
        <v>404</v>
      </c>
      <c r="F25" s="14">
        <v>4737000</v>
      </c>
      <c r="G25" s="14">
        <v>11754.87</v>
      </c>
      <c r="H25" s="14">
        <v>1.17</v>
      </c>
    </row>
    <row r="26" spans="2:8">
      <c r="B26" s="24" t="s">
        <v>1003</v>
      </c>
      <c r="C26" s="39" t="s">
        <v>139</v>
      </c>
      <c r="D26" s="24" t="s">
        <v>140</v>
      </c>
      <c r="E26" s="24" t="s">
        <v>155</v>
      </c>
      <c r="F26" s="14">
        <v>1555200</v>
      </c>
      <c r="G26" s="14">
        <v>11331.19</v>
      </c>
      <c r="H26" s="14">
        <v>1.1299999999999999</v>
      </c>
    </row>
    <row r="27" spans="2:8">
      <c r="B27" s="24" t="s">
        <v>1004</v>
      </c>
      <c r="C27" s="39" t="s">
        <v>139</v>
      </c>
      <c r="D27" s="24" t="s">
        <v>273</v>
      </c>
      <c r="E27" s="24" t="s">
        <v>377</v>
      </c>
      <c r="F27" s="14">
        <v>4532625</v>
      </c>
      <c r="G27" s="14">
        <v>10984.82</v>
      </c>
      <c r="H27" s="14">
        <v>1.0900000000000001</v>
      </c>
    </row>
    <row r="28" spans="2:8">
      <c r="B28" s="24" t="s">
        <v>1005</v>
      </c>
      <c r="C28" s="39" t="s">
        <v>139</v>
      </c>
      <c r="D28" s="24" t="s">
        <v>140</v>
      </c>
      <c r="E28" s="24" t="s">
        <v>416</v>
      </c>
      <c r="F28" s="14">
        <v>3051000</v>
      </c>
      <c r="G28" s="14">
        <v>10202.540000000001</v>
      </c>
      <c r="H28" s="14">
        <v>1.01</v>
      </c>
    </row>
    <row r="29" spans="2:8">
      <c r="B29" s="24" t="s">
        <v>1006</v>
      </c>
      <c r="C29" s="39" t="s">
        <v>139</v>
      </c>
      <c r="D29" s="24" t="s">
        <v>203</v>
      </c>
      <c r="E29" s="24" t="s">
        <v>364</v>
      </c>
      <c r="F29" s="14">
        <v>1173900</v>
      </c>
      <c r="G29" s="14">
        <v>9660.02</v>
      </c>
      <c r="H29" s="14">
        <v>0.96</v>
      </c>
    </row>
    <row r="30" spans="2:8">
      <c r="B30" s="24" t="s">
        <v>1007</v>
      </c>
      <c r="C30" s="39" t="s">
        <v>139</v>
      </c>
      <c r="D30" s="24" t="s">
        <v>145</v>
      </c>
      <c r="E30" s="24" t="s">
        <v>395</v>
      </c>
      <c r="F30" s="14">
        <v>757800</v>
      </c>
      <c r="G30" s="14">
        <v>9540.7000000000007</v>
      </c>
      <c r="H30" s="14">
        <v>0.95</v>
      </c>
    </row>
    <row r="31" spans="2:8">
      <c r="B31" s="24" t="s">
        <v>1008</v>
      </c>
      <c r="C31" s="39" t="s">
        <v>139</v>
      </c>
      <c r="D31" s="24" t="s">
        <v>300</v>
      </c>
      <c r="E31" s="24" t="s">
        <v>466</v>
      </c>
      <c r="F31" s="14">
        <v>373500</v>
      </c>
      <c r="G31" s="14">
        <v>9362.34</v>
      </c>
      <c r="H31" s="14">
        <v>0.93</v>
      </c>
    </row>
    <row r="32" spans="2:8">
      <c r="B32" s="24" t="s">
        <v>1009</v>
      </c>
      <c r="C32" s="39" t="s">
        <v>139</v>
      </c>
      <c r="D32" s="24" t="s">
        <v>169</v>
      </c>
      <c r="E32" s="24" t="s">
        <v>904</v>
      </c>
      <c r="F32" s="14">
        <v>367125</v>
      </c>
      <c r="G32" s="14">
        <v>9224.75</v>
      </c>
      <c r="H32" s="14">
        <v>0.92</v>
      </c>
    </row>
    <row r="33" spans="2:8">
      <c r="B33" s="24" t="s">
        <v>1010</v>
      </c>
      <c r="C33" s="39" t="s">
        <v>139</v>
      </c>
      <c r="D33" s="24" t="s">
        <v>140</v>
      </c>
      <c r="E33" s="24" t="s">
        <v>415</v>
      </c>
      <c r="F33" s="14">
        <v>928800</v>
      </c>
      <c r="G33" s="14">
        <v>9088.77</v>
      </c>
      <c r="H33" s="14">
        <v>0.9</v>
      </c>
    </row>
    <row r="34" spans="2:8">
      <c r="B34" s="24" t="s">
        <v>1011</v>
      </c>
      <c r="C34" s="39" t="s">
        <v>139</v>
      </c>
      <c r="D34" s="24" t="s">
        <v>156</v>
      </c>
      <c r="E34" s="24" t="s">
        <v>456</v>
      </c>
      <c r="F34" s="14">
        <v>134000</v>
      </c>
      <c r="G34" s="14">
        <v>8940.2099999999991</v>
      </c>
      <c r="H34" s="14">
        <v>0.89</v>
      </c>
    </row>
    <row r="35" spans="2:8">
      <c r="B35" s="24" t="s">
        <v>1012</v>
      </c>
      <c r="C35" s="39" t="s">
        <v>139</v>
      </c>
      <c r="D35" s="24" t="s">
        <v>145</v>
      </c>
      <c r="E35" s="24" t="s">
        <v>147</v>
      </c>
      <c r="F35" s="14">
        <v>235050</v>
      </c>
      <c r="G35" s="14">
        <v>8336.52</v>
      </c>
      <c r="H35" s="14">
        <v>0.83</v>
      </c>
    </row>
    <row r="36" spans="2:8">
      <c r="B36" s="24" t="s">
        <v>1013</v>
      </c>
      <c r="C36" s="39" t="s">
        <v>139</v>
      </c>
      <c r="D36" s="24" t="s">
        <v>149</v>
      </c>
      <c r="E36" s="24" t="s">
        <v>295</v>
      </c>
      <c r="F36" s="14">
        <v>632500</v>
      </c>
      <c r="G36" s="14">
        <v>8297.14</v>
      </c>
      <c r="H36" s="14">
        <v>0.82</v>
      </c>
    </row>
    <row r="37" spans="2:8">
      <c r="B37" s="24" t="s">
        <v>1014</v>
      </c>
      <c r="C37" s="39" t="s">
        <v>139</v>
      </c>
      <c r="D37" s="24" t="s">
        <v>182</v>
      </c>
      <c r="E37" s="24" t="s">
        <v>905</v>
      </c>
      <c r="F37" s="14">
        <v>3787500</v>
      </c>
      <c r="G37" s="14">
        <v>8126.08</v>
      </c>
      <c r="H37" s="14">
        <v>0.81</v>
      </c>
    </row>
    <row r="38" spans="2:8">
      <c r="B38" s="24" t="s">
        <v>1015</v>
      </c>
      <c r="C38" s="39" t="s">
        <v>139</v>
      </c>
      <c r="D38" s="24" t="s">
        <v>164</v>
      </c>
      <c r="E38" s="24" t="s">
        <v>604</v>
      </c>
      <c r="F38" s="14">
        <v>1290000</v>
      </c>
      <c r="G38" s="14">
        <v>8114.75</v>
      </c>
      <c r="H38" s="14">
        <v>0.81</v>
      </c>
    </row>
    <row r="39" spans="2:8">
      <c r="B39" s="24" t="s">
        <v>1016</v>
      </c>
      <c r="C39" s="39" t="s">
        <v>139</v>
      </c>
      <c r="D39" s="24" t="s">
        <v>140</v>
      </c>
      <c r="E39" s="24" t="s">
        <v>148</v>
      </c>
      <c r="F39" s="14">
        <v>444800</v>
      </c>
      <c r="G39" s="14">
        <v>7965.26</v>
      </c>
      <c r="H39" s="14">
        <v>0.79</v>
      </c>
    </row>
    <row r="40" spans="2:8">
      <c r="B40" s="24" t="s">
        <v>1017</v>
      </c>
      <c r="C40" s="39" t="s">
        <v>139</v>
      </c>
      <c r="D40" s="24" t="s">
        <v>273</v>
      </c>
      <c r="E40" s="24" t="s">
        <v>286</v>
      </c>
      <c r="F40" s="14">
        <v>3461117</v>
      </c>
      <c r="G40" s="14">
        <v>7882.69</v>
      </c>
      <c r="H40" s="14">
        <v>0.78</v>
      </c>
    </row>
    <row r="41" spans="2:8">
      <c r="B41" s="24" t="s">
        <v>1018</v>
      </c>
      <c r="C41" s="39" t="s">
        <v>139</v>
      </c>
      <c r="D41" s="24" t="s">
        <v>153</v>
      </c>
      <c r="E41" s="24" t="s">
        <v>154</v>
      </c>
      <c r="F41" s="14">
        <v>3024000</v>
      </c>
      <c r="G41" s="14">
        <v>7848.79</v>
      </c>
      <c r="H41" s="14">
        <v>0.78</v>
      </c>
    </row>
    <row r="42" spans="2:8">
      <c r="B42" s="24" t="s">
        <v>1019</v>
      </c>
      <c r="C42" s="39" t="s">
        <v>139</v>
      </c>
      <c r="D42" s="24" t="s">
        <v>153</v>
      </c>
      <c r="E42" s="24" t="s">
        <v>163</v>
      </c>
      <c r="F42" s="14">
        <v>349800</v>
      </c>
      <c r="G42" s="14">
        <v>7817.51</v>
      </c>
      <c r="H42" s="14">
        <v>0.78</v>
      </c>
    </row>
    <row r="43" spans="2:8">
      <c r="B43" s="24" t="s">
        <v>1020</v>
      </c>
      <c r="C43" s="39" t="s">
        <v>139</v>
      </c>
      <c r="D43" s="24" t="s">
        <v>145</v>
      </c>
      <c r="E43" s="24" t="s">
        <v>437</v>
      </c>
      <c r="F43" s="14">
        <v>161250</v>
      </c>
      <c r="G43" s="14">
        <v>7802.97</v>
      </c>
      <c r="H43" s="14">
        <v>0.78</v>
      </c>
    </row>
    <row r="44" spans="2:8">
      <c r="B44" s="24" t="s">
        <v>1021</v>
      </c>
      <c r="C44" s="39" t="s">
        <v>139</v>
      </c>
      <c r="D44" s="24" t="s">
        <v>206</v>
      </c>
      <c r="E44" s="24" t="s">
        <v>305</v>
      </c>
      <c r="F44" s="14">
        <v>3207200</v>
      </c>
      <c r="G44" s="14">
        <v>7650.78</v>
      </c>
      <c r="H44" s="14">
        <v>0.76</v>
      </c>
    </row>
    <row r="45" spans="2:8">
      <c r="B45" s="24" t="s">
        <v>1022</v>
      </c>
      <c r="C45" s="39" t="s">
        <v>139</v>
      </c>
      <c r="D45" s="24" t="s">
        <v>156</v>
      </c>
      <c r="E45" s="24" t="s">
        <v>157</v>
      </c>
      <c r="F45" s="14">
        <v>336000</v>
      </c>
      <c r="G45" s="14">
        <v>7491.79</v>
      </c>
      <c r="H45" s="14">
        <v>0.74</v>
      </c>
    </row>
    <row r="46" spans="2:8">
      <c r="B46" s="24" t="s">
        <v>1023</v>
      </c>
      <c r="C46" s="39" t="s">
        <v>139</v>
      </c>
      <c r="D46" s="24" t="s">
        <v>477</v>
      </c>
      <c r="E46" s="24" t="s">
        <v>576</v>
      </c>
      <c r="F46" s="14">
        <v>474175</v>
      </c>
      <c r="G46" s="14">
        <v>7460.91</v>
      </c>
      <c r="H46" s="14">
        <v>0.74</v>
      </c>
    </row>
    <row r="47" spans="2:8">
      <c r="B47" s="24" t="s">
        <v>1024</v>
      </c>
      <c r="C47" s="39" t="s">
        <v>139</v>
      </c>
      <c r="D47" s="24" t="s">
        <v>145</v>
      </c>
      <c r="E47" s="24" t="s">
        <v>193</v>
      </c>
      <c r="F47" s="14">
        <v>209400</v>
      </c>
      <c r="G47" s="14">
        <v>7438.2</v>
      </c>
      <c r="H47" s="14">
        <v>0.74</v>
      </c>
    </row>
    <row r="48" spans="2:8">
      <c r="B48" s="24" t="s">
        <v>1025</v>
      </c>
      <c r="C48" s="39" t="s">
        <v>139</v>
      </c>
      <c r="D48" s="24" t="s">
        <v>140</v>
      </c>
      <c r="E48" s="24" t="s">
        <v>141</v>
      </c>
      <c r="F48" s="14">
        <v>999625</v>
      </c>
      <c r="G48" s="14">
        <v>7430.21</v>
      </c>
      <c r="H48" s="14">
        <v>0.74</v>
      </c>
    </row>
    <row r="49" spans="2:8">
      <c r="B49" s="24" t="s">
        <v>1026</v>
      </c>
      <c r="C49" s="39" t="s">
        <v>139</v>
      </c>
      <c r="D49" s="24" t="s">
        <v>300</v>
      </c>
      <c r="E49" s="24" t="s">
        <v>397</v>
      </c>
      <c r="F49" s="14">
        <v>92100</v>
      </c>
      <c r="G49" s="14">
        <v>7108.09</v>
      </c>
      <c r="H49" s="14">
        <v>0.71</v>
      </c>
    </row>
    <row r="50" spans="2:8">
      <c r="B50" s="24" t="s">
        <v>1027</v>
      </c>
      <c r="C50" s="39" t="s">
        <v>139</v>
      </c>
      <c r="D50" s="24" t="s">
        <v>460</v>
      </c>
      <c r="E50" s="24" t="s">
        <v>461</v>
      </c>
      <c r="F50" s="14">
        <v>38125</v>
      </c>
      <c r="G50" s="14">
        <v>6988.43</v>
      </c>
      <c r="H50" s="14">
        <v>0.69</v>
      </c>
    </row>
    <row r="51" spans="2:8">
      <c r="B51" s="24" t="s">
        <v>1028</v>
      </c>
      <c r="C51" s="39" t="s">
        <v>139</v>
      </c>
      <c r="D51" s="24" t="s">
        <v>188</v>
      </c>
      <c r="E51" s="24" t="s">
        <v>294</v>
      </c>
      <c r="F51" s="14">
        <v>150000</v>
      </c>
      <c r="G51" s="14">
        <v>6976.88</v>
      </c>
      <c r="H51" s="14">
        <v>0.69</v>
      </c>
    </row>
    <row r="52" spans="2:8">
      <c r="B52" s="24" t="s">
        <v>1029</v>
      </c>
      <c r="C52" s="39" t="s">
        <v>139</v>
      </c>
      <c r="D52" s="24" t="s">
        <v>477</v>
      </c>
      <c r="E52" s="24" t="s">
        <v>478</v>
      </c>
      <c r="F52" s="14">
        <v>1848000</v>
      </c>
      <c r="G52" s="14">
        <v>6871.79</v>
      </c>
      <c r="H52" s="14">
        <v>0.68</v>
      </c>
    </row>
    <row r="53" spans="2:8">
      <c r="B53" s="24" t="s">
        <v>1030</v>
      </c>
      <c r="C53" s="39" t="s">
        <v>139</v>
      </c>
      <c r="D53" s="24" t="s">
        <v>196</v>
      </c>
      <c r="E53" s="24" t="s">
        <v>208</v>
      </c>
      <c r="F53" s="14">
        <v>1079100</v>
      </c>
      <c r="G53" s="14">
        <v>6284.68</v>
      </c>
      <c r="H53" s="14">
        <v>0.62</v>
      </c>
    </row>
    <row r="54" spans="2:8">
      <c r="B54" s="24" t="s">
        <v>1031</v>
      </c>
      <c r="C54" s="39" t="s">
        <v>139</v>
      </c>
      <c r="D54" s="24" t="s">
        <v>184</v>
      </c>
      <c r="E54" s="24" t="s">
        <v>290</v>
      </c>
      <c r="F54" s="14">
        <v>1645500</v>
      </c>
      <c r="G54" s="14">
        <v>6124.55</v>
      </c>
      <c r="H54" s="14">
        <v>0.61</v>
      </c>
    </row>
    <row r="55" spans="2:8">
      <c r="B55" s="24" t="s">
        <v>1032</v>
      </c>
      <c r="C55" s="39" t="s">
        <v>139</v>
      </c>
      <c r="D55" s="24" t="s">
        <v>164</v>
      </c>
      <c r="E55" s="24" t="s">
        <v>463</v>
      </c>
      <c r="F55" s="14">
        <v>616200</v>
      </c>
      <c r="G55" s="14">
        <v>6046.15</v>
      </c>
      <c r="H55" s="14">
        <v>0.6</v>
      </c>
    </row>
    <row r="56" spans="2:8">
      <c r="B56" s="24" t="s">
        <v>1033</v>
      </c>
      <c r="C56" s="39" t="s">
        <v>139</v>
      </c>
      <c r="D56" s="24" t="s">
        <v>191</v>
      </c>
      <c r="E56" s="24" t="s">
        <v>546</v>
      </c>
      <c r="F56" s="14">
        <v>1046250</v>
      </c>
      <c r="G56" s="14">
        <v>5824.47</v>
      </c>
      <c r="H56" s="14">
        <v>0.57999999999999996</v>
      </c>
    </row>
    <row r="57" spans="2:8">
      <c r="B57" s="24" t="s">
        <v>475</v>
      </c>
      <c r="C57" s="39" t="s">
        <v>139</v>
      </c>
      <c r="D57" s="24" t="s">
        <v>140</v>
      </c>
      <c r="E57" s="24" t="s">
        <v>476</v>
      </c>
      <c r="F57" s="14">
        <v>5077800</v>
      </c>
      <c r="G57" s="14">
        <v>5732.84</v>
      </c>
      <c r="H57" s="14">
        <v>0.56999999999999995</v>
      </c>
    </row>
    <row r="58" spans="2:8">
      <c r="B58" s="24" t="s">
        <v>1034</v>
      </c>
      <c r="C58" s="39" t="s">
        <v>139</v>
      </c>
      <c r="D58" s="24" t="s">
        <v>184</v>
      </c>
      <c r="E58" s="24" t="s">
        <v>185</v>
      </c>
      <c r="F58" s="14">
        <v>244500</v>
      </c>
      <c r="G58" s="14">
        <v>5694.16</v>
      </c>
      <c r="H58" s="14">
        <v>0.56999999999999995</v>
      </c>
    </row>
    <row r="59" spans="2:8">
      <c r="B59" s="24" t="s">
        <v>1035</v>
      </c>
      <c r="C59" s="39" t="s">
        <v>139</v>
      </c>
      <c r="D59" s="24" t="s">
        <v>145</v>
      </c>
      <c r="E59" s="24" t="s">
        <v>436</v>
      </c>
      <c r="F59" s="14">
        <v>195475</v>
      </c>
      <c r="G59" s="14">
        <v>5557.75</v>
      </c>
      <c r="H59" s="14">
        <v>0.55000000000000004</v>
      </c>
    </row>
    <row r="60" spans="2:8">
      <c r="B60" s="24" t="s">
        <v>1036</v>
      </c>
      <c r="C60" s="39" t="s">
        <v>139</v>
      </c>
      <c r="D60" s="24" t="s">
        <v>164</v>
      </c>
      <c r="E60" s="24" t="s">
        <v>535</v>
      </c>
      <c r="F60" s="14">
        <v>951300</v>
      </c>
      <c r="G60" s="14">
        <v>5549.41</v>
      </c>
      <c r="H60" s="14">
        <v>0.55000000000000004</v>
      </c>
    </row>
    <row r="61" spans="2:8">
      <c r="B61" s="24" t="s">
        <v>1037</v>
      </c>
      <c r="C61" s="39" t="s">
        <v>139</v>
      </c>
      <c r="D61" s="24" t="s">
        <v>149</v>
      </c>
      <c r="E61" s="24" t="s">
        <v>150</v>
      </c>
      <c r="F61" s="14">
        <v>224625</v>
      </c>
      <c r="G61" s="14">
        <v>5521.73</v>
      </c>
      <c r="H61" s="14">
        <v>0.55000000000000004</v>
      </c>
    </row>
    <row r="62" spans="2:8">
      <c r="B62" s="24" t="s">
        <v>1038</v>
      </c>
      <c r="C62" s="39" t="s">
        <v>139</v>
      </c>
      <c r="D62" s="24" t="s">
        <v>164</v>
      </c>
      <c r="E62" s="24" t="s">
        <v>906</v>
      </c>
      <c r="F62" s="14">
        <v>1386900</v>
      </c>
      <c r="G62" s="14">
        <v>5110.03</v>
      </c>
      <c r="H62" s="14">
        <v>0.51</v>
      </c>
    </row>
    <row r="63" spans="2:8">
      <c r="B63" s="24" t="s">
        <v>1039</v>
      </c>
      <c r="C63" s="39" t="s">
        <v>139</v>
      </c>
      <c r="D63" s="24" t="s">
        <v>156</v>
      </c>
      <c r="E63" s="24" t="s">
        <v>907</v>
      </c>
      <c r="F63" s="14">
        <v>1348000</v>
      </c>
      <c r="G63" s="14">
        <v>5104.88</v>
      </c>
      <c r="H63" s="14">
        <v>0.51</v>
      </c>
    </row>
    <row r="64" spans="2:8">
      <c r="B64" s="24" t="s">
        <v>1040</v>
      </c>
      <c r="C64" s="39" t="s">
        <v>139</v>
      </c>
      <c r="D64" s="24" t="s">
        <v>164</v>
      </c>
      <c r="E64" s="24" t="s">
        <v>180</v>
      </c>
      <c r="F64" s="14">
        <v>112700</v>
      </c>
      <c r="G64" s="14">
        <v>5077.59</v>
      </c>
      <c r="H64" s="14">
        <v>0.5</v>
      </c>
    </row>
    <row r="65" spans="2:8">
      <c r="B65" s="24" t="s">
        <v>1041</v>
      </c>
      <c r="C65" s="39" t="s">
        <v>139</v>
      </c>
      <c r="D65" s="24" t="s">
        <v>156</v>
      </c>
      <c r="E65" s="24" t="s">
        <v>287</v>
      </c>
      <c r="F65" s="14">
        <v>601000</v>
      </c>
      <c r="G65" s="14">
        <v>4993.41</v>
      </c>
      <c r="H65" s="14">
        <v>0.5</v>
      </c>
    </row>
    <row r="66" spans="2:8">
      <c r="B66" s="24" t="s">
        <v>1042</v>
      </c>
      <c r="C66" s="39" t="s">
        <v>139</v>
      </c>
      <c r="D66" s="24" t="s">
        <v>156</v>
      </c>
      <c r="E66" s="24" t="s">
        <v>908</v>
      </c>
      <c r="F66" s="14">
        <v>404800</v>
      </c>
      <c r="G66" s="14">
        <v>4865.8999999999996</v>
      </c>
      <c r="H66" s="14">
        <v>0.48</v>
      </c>
    </row>
    <row r="67" spans="2:8">
      <c r="B67" s="24" t="s">
        <v>1043</v>
      </c>
      <c r="C67" s="39" t="s">
        <v>139</v>
      </c>
      <c r="D67" s="24" t="s">
        <v>188</v>
      </c>
      <c r="E67" s="24" t="s">
        <v>530</v>
      </c>
      <c r="F67" s="14">
        <v>395125</v>
      </c>
      <c r="G67" s="14">
        <v>4853.72</v>
      </c>
      <c r="H67" s="14">
        <v>0.48</v>
      </c>
    </row>
    <row r="68" spans="2:8">
      <c r="B68" s="24" t="s">
        <v>1044</v>
      </c>
      <c r="C68" s="39" t="s">
        <v>139</v>
      </c>
      <c r="D68" s="24" t="s">
        <v>355</v>
      </c>
      <c r="E68" s="24" t="s">
        <v>356</v>
      </c>
      <c r="F68" s="14">
        <v>379100</v>
      </c>
      <c r="G68" s="14">
        <v>4818.55</v>
      </c>
      <c r="H68" s="14">
        <v>0.48</v>
      </c>
    </row>
    <row r="69" spans="2:8">
      <c r="B69" s="24" t="s">
        <v>1045</v>
      </c>
      <c r="C69" s="39" t="s">
        <v>139</v>
      </c>
      <c r="D69" s="24" t="s">
        <v>184</v>
      </c>
      <c r="E69" s="24" t="s">
        <v>186</v>
      </c>
      <c r="F69" s="14">
        <v>72300</v>
      </c>
      <c r="G69" s="14">
        <v>4793.67</v>
      </c>
      <c r="H69" s="14">
        <v>0.48</v>
      </c>
    </row>
    <row r="70" spans="2:8">
      <c r="B70" s="24" t="s">
        <v>1046</v>
      </c>
      <c r="C70" s="39" t="s">
        <v>139</v>
      </c>
      <c r="D70" s="24" t="s">
        <v>142</v>
      </c>
      <c r="E70" s="24" t="s">
        <v>769</v>
      </c>
      <c r="F70" s="14">
        <v>3763500</v>
      </c>
      <c r="G70" s="14">
        <v>4742.01</v>
      </c>
      <c r="H70" s="14">
        <v>0.47</v>
      </c>
    </row>
    <row r="71" spans="2:8">
      <c r="B71" s="24" t="s">
        <v>909</v>
      </c>
      <c r="C71" s="39" t="s">
        <v>139</v>
      </c>
      <c r="D71" s="24" t="s">
        <v>140</v>
      </c>
      <c r="E71" s="24" t="s">
        <v>910</v>
      </c>
      <c r="F71" s="14">
        <v>13424000</v>
      </c>
      <c r="G71" s="14">
        <v>4711.82</v>
      </c>
      <c r="H71" s="14">
        <v>0.47</v>
      </c>
    </row>
    <row r="72" spans="2:8">
      <c r="B72" s="24" t="s">
        <v>1047</v>
      </c>
      <c r="C72" s="39" t="s">
        <v>139</v>
      </c>
      <c r="D72" s="24" t="s">
        <v>178</v>
      </c>
      <c r="E72" s="24" t="s">
        <v>179</v>
      </c>
      <c r="F72" s="14">
        <v>569025</v>
      </c>
      <c r="G72" s="14">
        <v>4687.34</v>
      </c>
      <c r="H72" s="14">
        <v>0.47</v>
      </c>
    </row>
    <row r="73" spans="2:8">
      <c r="B73" s="24" t="s">
        <v>1048</v>
      </c>
      <c r="C73" s="39" t="s">
        <v>139</v>
      </c>
      <c r="D73" s="24" t="s">
        <v>196</v>
      </c>
      <c r="E73" s="24" t="s">
        <v>197</v>
      </c>
      <c r="F73" s="14">
        <v>357425</v>
      </c>
      <c r="G73" s="14">
        <v>4575.75</v>
      </c>
      <c r="H73" s="14">
        <v>0.45</v>
      </c>
    </row>
    <row r="74" spans="2:8">
      <c r="B74" s="24" t="s">
        <v>1049</v>
      </c>
      <c r="C74" s="39" t="s">
        <v>139</v>
      </c>
      <c r="D74" s="24" t="s">
        <v>355</v>
      </c>
      <c r="E74" s="24" t="s">
        <v>911</v>
      </c>
      <c r="F74" s="14">
        <v>4621750</v>
      </c>
      <c r="G74" s="14">
        <v>4471.54</v>
      </c>
      <c r="H74" s="14">
        <v>0.44</v>
      </c>
    </row>
    <row r="75" spans="2:8">
      <c r="B75" s="24" t="s">
        <v>1050</v>
      </c>
      <c r="C75" s="39" t="s">
        <v>139</v>
      </c>
      <c r="D75" s="24" t="s">
        <v>226</v>
      </c>
      <c r="E75" s="24" t="s">
        <v>721</v>
      </c>
      <c r="F75" s="14">
        <v>684000</v>
      </c>
      <c r="G75" s="14">
        <v>4421.38</v>
      </c>
      <c r="H75" s="14">
        <v>0.44</v>
      </c>
    </row>
    <row r="76" spans="2:8">
      <c r="B76" s="24" t="s">
        <v>1051</v>
      </c>
      <c r="C76" s="39" t="s">
        <v>139</v>
      </c>
      <c r="D76" s="24" t="s">
        <v>140</v>
      </c>
      <c r="E76" s="24" t="s">
        <v>418</v>
      </c>
      <c r="F76" s="14">
        <v>11144400</v>
      </c>
      <c r="G76" s="14">
        <v>4402.04</v>
      </c>
      <c r="H76" s="14">
        <v>0.44</v>
      </c>
    </row>
    <row r="77" spans="2:8">
      <c r="B77" s="24" t="s">
        <v>1052</v>
      </c>
      <c r="C77" s="39" t="s">
        <v>139</v>
      </c>
      <c r="D77" s="24" t="s">
        <v>164</v>
      </c>
      <c r="E77" s="24" t="s">
        <v>487</v>
      </c>
      <c r="F77" s="14">
        <v>571200</v>
      </c>
      <c r="G77" s="14">
        <v>4253.4399999999996</v>
      </c>
      <c r="H77" s="14">
        <v>0.42</v>
      </c>
    </row>
    <row r="78" spans="2:8">
      <c r="B78" s="24" t="s">
        <v>1053</v>
      </c>
      <c r="C78" s="39" t="s">
        <v>139</v>
      </c>
      <c r="D78" s="24" t="s">
        <v>156</v>
      </c>
      <c r="E78" s="24" t="s">
        <v>519</v>
      </c>
      <c r="F78" s="14">
        <v>553750</v>
      </c>
      <c r="G78" s="14">
        <v>4090.83</v>
      </c>
      <c r="H78" s="14">
        <v>0.41</v>
      </c>
    </row>
    <row r="79" spans="2:8">
      <c r="B79" s="24" t="s">
        <v>1054</v>
      </c>
      <c r="C79" s="39" t="s">
        <v>139</v>
      </c>
      <c r="D79" s="24" t="s">
        <v>196</v>
      </c>
      <c r="E79" s="24" t="s">
        <v>308</v>
      </c>
      <c r="F79" s="14">
        <v>369000</v>
      </c>
      <c r="G79" s="14">
        <v>4079.3</v>
      </c>
      <c r="H79" s="14">
        <v>0.41</v>
      </c>
    </row>
    <row r="80" spans="2:8">
      <c r="B80" s="24" t="s">
        <v>1055</v>
      </c>
      <c r="C80" s="39" t="s">
        <v>139</v>
      </c>
      <c r="D80" s="24" t="s">
        <v>226</v>
      </c>
      <c r="E80" s="24" t="s">
        <v>912</v>
      </c>
      <c r="F80" s="14">
        <v>214250</v>
      </c>
      <c r="G80" s="14">
        <v>3980.98</v>
      </c>
      <c r="H80" s="14">
        <v>0.4</v>
      </c>
    </row>
    <row r="81" spans="2:8">
      <c r="B81" s="24" t="s">
        <v>1056</v>
      </c>
      <c r="C81" s="39" t="s">
        <v>139</v>
      </c>
      <c r="D81" s="24" t="s">
        <v>156</v>
      </c>
      <c r="E81" s="24" t="s">
        <v>264</v>
      </c>
      <c r="F81" s="14">
        <v>6970000</v>
      </c>
      <c r="G81" s="14">
        <v>3979.87</v>
      </c>
      <c r="H81" s="14">
        <v>0.4</v>
      </c>
    </row>
    <row r="82" spans="2:8">
      <c r="B82" s="24" t="s">
        <v>1057</v>
      </c>
      <c r="C82" s="39" t="s">
        <v>139</v>
      </c>
      <c r="D82" s="24" t="s">
        <v>156</v>
      </c>
      <c r="E82" s="24" t="s">
        <v>402</v>
      </c>
      <c r="F82" s="14">
        <v>3360400</v>
      </c>
      <c r="G82" s="14">
        <v>3956.87</v>
      </c>
      <c r="H82" s="14">
        <v>0.39</v>
      </c>
    </row>
    <row r="83" spans="2:8">
      <c r="B83" s="24" t="s">
        <v>1058</v>
      </c>
      <c r="C83" s="39" t="s">
        <v>139</v>
      </c>
      <c r="D83" s="24" t="s">
        <v>156</v>
      </c>
      <c r="E83" s="24" t="s">
        <v>314</v>
      </c>
      <c r="F83" s="14">
        <v>312375</v>
      </c>
      <c r="G83" s="14">
        <v>3945.14</v>
      </c>
      <c r="H83" s="14">
        <v>0.39</v>
      </c>
    </row>
    <row r="84" spans="2:8">
      <c r="B84" s="24" t="s">
        <v>1059</v>
      </c>
      <c r="C84" s="39" t="s">
        <v>139</v>
      </c>
      <c r="D84" s="24" t="s">
        <v>526</v>
      </c>
      <c r="E84" s="24" t="s">
        <v>754</v>
      </c>
      <c r="F84" s="14">
        <v>227700</v>
      </c>
      <c r="G84" s="14">
        <v>3722.55</v>
      </c>
      <c r="H84" s="14">
        <v>0.37</v>
      </c>
    </row>
    <row r="85" spans="2:8">
      <c r="B85" s="24" t="s">
        <v>1060</v>
      </c>
      <c r="C85" s="39" t="s">
        <v>139</v>
      </c>
      <c r="D85" s="24" t="s">
        <v>175</v>
      </c>
      <c r="E85" s="24" t="s">
        <v>176</v>
      </c>
      <c r="F85" s="14">
        <v>428125</v>
      </c>
      <c r="G85" s="14">
        <v>3694.08</v>
      </c>
      <c r="H85" s="14">
        <v>0.37</v>
      </c>
    </row>
    <row r="86" spans="2:8">
      <c r="B86" s="24" t="s">
        <v>1061</v>
      </c>
      <c r="C86" s="39" t="s">
        <v>139</v>
      </c>
      <c r="D86" s="24" t="s">
        <v>300</v>
      </c>
      <c r="E86" s="24" t="s">
        <v>307</v>
      </c>
      <c r="F86" s="14">
        <v>840750</v>
      </c>
      <c r="G86" s="14">
        <v>3679.12</v>
      </c>
      <c r="H86" s="14">
        <v>0.37</v>
      </c>
    </row>
    <row r="87" spans="2:8">
      <c r="B87" s="24" t="s">
        <v>1062</v>
      </c>
      <c r="C87" s="39" t="s">
        <v>139</v>
      </c>
      <c r="D87" s="24" t="s">
        <v>160</v>
      </c>
      <c r="E87" s="24" t="s">
        <v>550</v>
      </c>
      <c r="F87" s="14">
        <v>161700</v>
      </c>
      <c r="G87" s="14">
        <v>3672.77</v>
      </c>
      <c r="H87" s="14">
        <v>0.37</v>
      </c>
    </row>
    <row r="88" spans="2:8">
      <c r="B88" s="24" t="s">
        <v>1063</v>
      </c>
      <c r="C88" s="39" t="s">
        <v>139</v>
      </c>
      <c r="D88" s="24" t="s">
        <v>360</v>
      </c>
      <c r="E88" s="24" t="s">
        <v>361</v>
      </c>
      <c r="F88" s="14">
        <v>751425</v>
      </c>
      <c r="G88" s="14">
        <v>3626.75</v>
      </c>
      <c r="H88" s="14">
        <v>0.36</v>
      </c>
    </row>
    <row r="89" spans="2:8">
      <c r="B89" s="24" t="s">
        <v>1064</v>
      </c>
      <c r="C89" s="39" t="s">
        <v>139</v>
      </c>
      <c r="D89" s="24" t="s">
        <v>182</v>
      </c>
      <c r="E89" s="24" t="s">
        <v>768</v>
      </c>
      <c r="F89" s="14">
        <v>249900</v>
      </c>
      <c r="G89" s="14">
        <v>3574.07</v>
      </c>
      <c r="H89" s="14">
        <v>0.36</v>
      </c>
    </row>
    <row r="90" spans="2:8">
      <c r="B90" s="24" t="s">
        <v>1065</v>
      </c>
      <c r="C90" s="39" t="s">
        <v>139</v>
      </c>
      <c r="D90" s="24" t="s">
        <v>164</v>
      </c>
      <c r="E90" s="24" t="s">
        <v>913</v>
      </c>
      <c r="F90" s="14">
        <v>990000</v>
      </c>
      <c r="G90" s="14">
        <v>3485.79</v>
      </c>
      <c r="H90" s="14">
        <v>0.35</v>
      </c>
    </row>
    <row r="91" spans="2:8">
      <c r="B91" s="24" t="s">
        <v>1066</v>
      </c>
      <c r="C91" s="39" t="s">
        <v>139</v>
      </c>
      <c r="D91" s="24" t="s">
        <v>156</v>
      </c>
      <c r="E91" s="24" t="s">
        <v>914</v>
      </c>
      <c r="F91" s="14">
        <v>2232000</v>
      </c>
      <c r="G91" s="14">
        <v>3428.35</v>
      </c>
      <c r="H91" s="14">
        <v>0.34</v>
      </c>
    </row>
    <row r="92" spans="2:8">
      <c r="B92" s="24" t="s">
        <v>1067</v>
      </c>
      <c r="C92" s="39" t="s">
        <v>139</v>
      </c>
      <c r="D92" s="24" t="s">
        <v>216</v>
      </c>
      <c r="E92" s="24" t="s">
        <v>915</v>
      </c>
      <c r="F92" s="14">
        <v>1533000</v>
      </c>
      <c r="G92" s="14">
        <v>3125.79</v>
      </c>
      <c r="H92" s="14">
        <v>0.31</v>
      </c>
    </row>
    <row r="93" spans="2:8">
      <c r="B93" s="24" t="s">
        <v>1068</v>
      </c>
      <c r="C93" s="39" t="s">
        <v>139</v>
      </c>
      <c r="D93" s="24" t="s">
        <v>191</v>
      </c>
      <c r="E93" s="24" t="s">
        <v>548</v>
      </c>
      <c r="F93" s="14">
        <v>391500</v>
      </c>
      <c r="G93" s="14">
        <v>3063.1</v>
      </c>
      <c r="H93" s="14">
        <v>0.3</v>
      </c>
    </row>
    <row r="94" spans="2:8">
      <c r="B94" s="24" t="s">
        <v>1069</v>
      </c>
      <c r="C94" s="39" t="s">
        <v>139</v>
      </c>
      <c r="D94" s="24" t="s">
        <v>151</v>
      </c>
      <c r="E94" s="24" t="s">
        <v>426</v>
      </c>
      <c r="F94" s="14">
        <v>276400</v>
      </c>
      <c r="G94" s="14">
        <v>3025.2</v>
      </c>
      <c r="H94" s="14">
        <v>0.3</v>
      </c>
    </row>
    <row r="95" spans="2:8">
      <c r="B95" s="24" t="s">
        <v>1070</v>
      </c>
      <c r="C95" s="39" t="s">
        <v>139</v>
      </c>
      <c r="D95" s="24" t="s">
        <v>145</v>
      </c>
      <c r="E95" s="24" t="s">
        <v>146</v>
      </c>
      <c r="F95" s="14">
        <v>189000</v>
      </c>
      <c r="G95" s="14">
        <v>2962.67</v>
      </c>
      <c r="H95" s="14">
        <v>0.28999999999999998</v>
      </c>
    </row>
    <row r="96" spans="2:8">
      <c r="B96" s="24" t="s">
        <v>1071</v>
      </c>
      <c r="C96" s="39" t="s">
        <v>139</v>
      </c>
      <c r="D96" s="24" t="s">
        <v>184</v>
      </c>
      <c r="E96" s="24" t="s">
        <v>368</v>
      </c>
      <c r="F96" s="14">
        <v>170050</v>
      </c>
      <c r="G96" s="14">
        <v>2877.76</v>
      </c>
      <c r="H96" s="14">
        <v>0.28999999999999998</v>
      </c>
    </row>
    <row r="97" spans="2:8">
      <c r="B97" s="24" t="s">
        <v>1072</v>
      </c>
      <c r="C97" s="39" t="s">
        <v>139</v>
      </c>
      <c r="D97" s="24" t="s">
        <v>156</v>
      </c>
      <c r="E97" s="24" t="s">
        <v>916</v>
      </c>
      <c r="F97" s="14">
        <v>1956000</v>
      </c>
      <c r="G97" s="14">
        <v>2484.12</v>
      </c>
      <c r="H97" s="14">
        <v>0.25</v>
      </c>
    </row>
    <row r="98" spans="2:8">
      <c r="B98" s="24" t="s">
        <v>1073</v>
      </c>
      <c r="C98" s="39" t="s">
        <v>139</v>
      </c>
      <c r="D98" s="24" t="s">
        <v>384</v>
      </c>
      <c r="E98" s="24" t="s">
        <v>385</v>
      </c>
      <c r="F98" s="14">
        <v>1302000</v>
      </c>
      <c r="G98" s="14">
        <v>2380.71</v>
      </c>
      <c r="H98" s="14">
        <v>0.24</v>
      </c>
    </row>
    <row r="99" spans="2:8">
      <c r="B99" s="24" t="s">
        <v>1074</v>
      </c>
      <c r="C99" s="39" t="s">
        <v>139</v>
      </c>
      <c r="D99" s="24" t="s">
        <v>169</v>
      </c>
      <c r="E99" s="24" t="s">
        <v>536</v>
      </c>
      <c r="F99" s="14">
        <v>250000</v>
      </c>
      <c r="G99" s="14">
        <v>2350.38</v>
      </c>
      <c r="H99" s="14">
        <v>0.23</v>
      </c>
    </row>
    <row r="100" spans="2:8">
      <c r="B100" s="24" t="s">
        <v>1075</v>
      </c>
      <c r="C100" s="39" t="s">
        <v>139</v>
      </c>
      <c r="D100" s="24" t="s">
        <v>244</v>
      </c>
      <c r="E100" s="24" t="s">
        <v>289</v>
      </c>
      <c r="F100" s="14">
        <v>420000</v>
      </c>
      <c r="G100" s="14">
        <v>2293.1999999999998</v>
      </c>
      <c r="H100" s="14">
        <v>0.23</v>
      </c>
    </row>
    <row r="101" spans="2:8">
      <c r="B101" s="24" t="s">
        <v>1076</v>
      </c>
      <c r="C101" s="39" t="s">
        <v>139</v>
      </c>
      <c r="D101" s="24" t="s">
        <v>145</v>
      </c>
      <c r="E101" s="24" t="s">
        <v>187</v>
      </c>
      <c r="F101" s="14">
        <v>51150</v>
      </c>
      <c r="G101" s="14">
        <v>2210.0100000000002</v>
      </c>
      <c r="H101" s="14">
        <v>0.22</v>
      </c>
    </row>
    <row r="102" spans="2:8">
      <c r="B102" s="24" t="s">
        <v>917</v>
      </c>
      <c r="C102" s="39" t="s">
        <v>139</v>
      </c>
      <c r="D102" s="24" t="s">
        <v>140</v>
      </c>
      <c r="E102" s="24" t="s">
        <v>918</v>
      </c>
      <c r="F102" s="14">
        <v>955800</v>
      </c>
      <c r="G102" s="14">
        <v>2194.9899999999998</v>
      </c>
      <c r="H102" s="14">
        <v>0.22</v>
      </c>
    </row>
    <row r="103" spans="2:8">
      <c r="B103" s="24" t="s">
        <v>1077</v>
      </c>
      <c r="C103" s="39" t="s">
        <v>139</v>
      </c>
      <c r="D103" s="24" t="s">
        <v>439</v>
      </c>
      <c r="E103" s="24" t="s">
        <v>440</v>
      </c>
      <c r="F103" s="14">
        <v>52800</v>
      </c>
      <c r="G103" s="14">
        <v>2160.39</v>
      </c>
      <c r="H103" s="14">
        <v>0.21</v>
      </c>
    </row>
    <row r="104" spans="2:8">
      <c r="B104" s="24" t="s">
        <v>1078</v>
      </c>
      <c r="C104" s="39" t="s">
        <v>139</v>
      </c>
      <c r="D104" s="24" t="s">
        <v>158</v>
      </c>
      <c r="E104" s="24" t="s">
        <v>919</v>
      </c>
      <c r="F104" s="14">
        <v>383000</v>
      </c>
      <c r="G104" s="14">
        <v>2154.38</v>
      </c>
      <c r="H104" s="14">
        <v>0.21</v>
      </c>
    </row>
    <row r="105" spans="2:8">
      <c r="B105" s="24" t="s">
        <v>1079</v>
      </c>
      <c r="C105" s="39" t="s">
        <v>139</v>
      </c>
      <c r="D105" s="24" t="s">
        <v>184</v>
      </c>
      <c r="E105" s="24" t="s">
        <v>920</v>
      </c>
      <c r="F105" s="14">
        <v>141750</v>
      </c>
      <c r="G105" s="14">
        <v>2153.4</v>
      </c>
      <c r="H105" s="14">
        <v>0.21</v>
      </c>
    </row>
    <row r="106" spans="2:8">
      <c r="B106" s="24" t="s">
        <v>1080</v>
      </c>
      <c r="C106" s="39" t="s">
        <v>139</v>
      </c>
      <c r="D106" s="24" t="s">
        <v>164</v>
      </c>
      <c r="E106" s="24" t="s">
        <v>181</v>
      </c>
      <c r="F106" s="14">
        <v>46000</v>
      </c>
      <c r="G106" s="14">
        <v>1900.7</v>
      </c>
      <c r="H106" s="14">
        <v>0.19</v>
      </c>
    </row>
    <row r="107" spans="2:8">
      <c r="B107" s="24" t="s">
        <v>1081</v>
      </c>
      <c r="C107" s="39" t="s">
        <v>139</v>
      </c>
      <c r="D107" s="24" t="s">
        <v>178</v>
      </c>
      <c r="E107" s="24" t="s">
        <v>921</v>
      </c>
      <c r="F107" s="14">
        <v>376000</v>
      </c>
      <c r="G107" s="14">
        <v>1666.06</v>
      </c>
      <c r="H107" s="14">
        <v>0.17</v>
      </c>
    </row>
    <row r="108" spans="2:8">
      <c r="B108" s="24" t="s">
        <v>1082</v>
      </c>
      <c r="C108" s="39" t="s">
        <v>139</v>
      </c>
      <c r="D108" s="24" t="s">
        <v>203</v>
      </c>
      <c r="E108" s="24" t="s">
        <v>372</v>
      </c>
      <c r="F108" s="14">
        <v>56250</v>
      </c>
      <c r="G108" s="14">
        <v>1601.97</v>
      </c>
      <c r="H108" s="14">
        <v>0.16</v>
      </c>
    </row>
    <row r="109" spans="2:8">
      <c r="B109" s="24" t="s">
        <v>1083</v>
      </c>
      <c r="C109" s="39" t="s">
        <v>139</v>
      </c>
      <c r="D109" s="24" t="s">
        <v>169</v>
      </c>
      <c r="E109" s="24" t="s">
        <v>170</v>
      </c>
      <c r="F109" s="14">
        <v>68750</v>
      </c>
      <c r="G109" s="14">
        <v>1599.54</v>
      </c>
      <c r="H109" s="14">
        <v>0.16</v>
      </c>
    </row>
    <row r="110" spans="2:8">
      <c r="B110" s="24" t="s">
        <v>1084</v>
      </c>
      <c r="C110" s="39" t="s">
        <v>139</v>
      </c>
      <c r="D110" s="24" t="s">
        <v>244</v>
      </c>
      <c r="E110" s="24" t="s">
        <v>922</v>
      </c>
      <c r="F110" s="14">
        <v>619388</v>
      </c>
      <c r="G110" s="14">
        <v>1588.73</v>
      </c>
      <c r="H110" s="14">
        <v>0.16</v>
      </c>
    </row>
    <row r="111" spans="2:8">
      <c r="B111" s="24" t="s">
        <v>1085</v>
      </c>
      <c r="C111" s="39" t="s">
        <v>139</v>
      </c>
      <c r="D111" s="24" t="s">
        <v>145</v>
      </c>
      <c r="E111" s="24" t="s">
        <v>162</v>
      </c>
      <c r="F111" s="14">
        <v>306400</v>
      </c>
      <c r="G111" s="14">
        <v>1558.96</v>
      </c>
      <c r="H111" s="14">
        <v>0.15</v>
      </c>
    </row>
    <row r="112" spans="2:8">
      <c r="B112" s="24" t="s">
        <v>1086</v>
      </c>
      <c r="C112" s="39" t="s">
        <v>139</v>
      </c>
      <c r="D112" s="24" t="s">
        <v>158</v>
      </c>
      <c r="E112" s="24" t="s">
        <v>923</v>
      </c>
      <c r="F112" s="14">
        <v>964800</v>
      </c>
      <c r="G112" s="14">
        <v>1478.07</v>
      </c>
      <c r="H112" s="14">
        <v>0.15</v>
      </c>
    </row>
    <row r="113" spans="2:8">
      <c r="B113" s="24" t="s">
        <v>1087</v>
      </c>
      <c r="C113" s="39" t="s">
        <v>139</v>
      </c>
      <c r="D113" s="24" t="s">
        <v>164</v>
      </c>
      <c r="E113" s="24" t="s">
        <v>611</v>
      </c>
      <c r="F113" s="14">
        <v>326600</v>
      </c>
      <c r="G113" s="14">
        <v>1435.57</v>
      </c>
      <c r="H113" s="14">
        <v>0.14000000000000001</v>
      </c>
    </row>
    <row r="114" spans="2:8">
      <c r="B114" s="24" t="s">
        <v>1088</v>
      </c>
      <c r="C114" s="39" t="s">
        <v>139</v>
      </c>
      <c r="D114" s="24" t="s">
        <v>156</v>
      </c>
      <c r="E114" s="24" t="s">
        <v>924</v>
      </c>
      <c r="F114" s="14">
        <v>1182000</v>
      </c>
      <c r="G114" s="14">
        <v>1360.48</v>
      </c>
      <c r="H114" s="14">
        <v>0.14000000000000001</v>
      </c>
    </row>
    <row r="115" spans="2:8">
      <c r="B115" s="24" t="s">
        <v>1089</v>
      </c>
      <c r="C115" s="39" t="s">
        <v>139</v>
      </c>
      <c r="D115" s="24" t="s">
        <v>166</v>
      </c>
      <c r="E115" s="24" t="s">
        <v>483</v>
      </c>
      <c r="F115" s="14">
        <v>193500</v>
      </c>
      <c r="G115" s="14">
        <v>1357.89</v>
      </c>
      <c r="H115" s="14">
        <v>0.13</v>
      </c>
    </row>
    <row r="116" spans="2:8">
      <c r="B116" s="24" t="s">
        <v>1090</v>
      </c>
      <c r="C116" s="39" t="s">
        <v>139</v>
      </c>
      <c r="D116" s="24" t="s">
        <v>184</v>
      </c>
      <c r="E116" s="24" t="s">
        <v>371</v>
      </c>
      <c r="F116" s="14">
        <v>157250</v>
      </c>
      <c r="G116" s="14">
        <v>1249.67</v>
      </c>
      <c r="H116" s="14">
        <v>0.12</v>
      </c>
    </row>
    <row r="117" spans="2:8">
      <c r="B117" s="24" t="s">
        <v>1091</v>
      </c>
      <c r="C117" s="39" t="s">
        <v>139</v>
      </c>
      <c r="D117" s="24" t="s">
        <v>164</v>
      </c>
      <c r="E117" s="24" t="s">
        <v>925</v>
      </c>
      <c r="F117" s="14">
        <v>435550</v>
      </c>
      <c r="G117" s="14">
        <v>1227.3800000000001</v>
      </c>
      <c r="H117" s="14">
        <v>0.12</v>
      </c>
    </row>
    <row r="118" spans="2:8">
      <c r="B118" s="24" t="s">
        <v>1092</v>
      </c>
      <c r="C118" s="39" t="s">
        <v>139</v>
      </c>
      <c r="D118" s="24" t="s">
        <v>149</v>
      </c>
      <c r="E118" s="24" t="s">
        <v>532</v>
      </c>
      <c r="F118" s="14">
        <v>75250</v>
      </c>
      <c r="G118" s="14">
        <v>1221.72</v>
      </c>
      <c r="H118" s="14">
        <v>0.12</v>
      </c>
    </row>
    <row r="119" spans="2:8">
      <c r="B119" s="24" t="s">
        <v>1093</v>
      </c>
      <c r="C119" s="39" t="s">
        <v>139</v>
      </c>
      <c r="D119" s="24" t="s">
        <v>160</v>
      </c>
      <c r="E119" s="24" t="s">
        <v>926</v>
      </c>
      <c r="F119" s="14">
        <v>2299500</v>
      </c>
      <c r="G119" s="14">
        <v>1210.69</v>
      </c>
      <c r="H119" s="14">
        <v>0.12</v>
      </c>
    </row>
    <row r="120" spans="2:8">
      <c r="B120" s="24" t="s">
        <v>1094</v>
      </c>
      <c r="C120" s="39" t="s">
        <v>139</v>
      </c>
      <c r="D120" s="24" t="s">
        <v>269</v>
      </c>
      <c r="E120" s="24" t="s">
        <v>927</v>
      </c>
      <c r="F120" s="14">
        <v>64306</v>
      </c>
      <c r="G120" s="14">
        <v>1176.1199999999999</v>
      </c>
      <c r="H120" s="14">
        <v>0.12</v>
      </c>
    </row>
    <row r="121" spans="2:8">
      <c r="B121" s="24" t="s">
        <v>1095</v>
      </c>
      <c r="C121" s="39" t="s">
        <v>139</v>
      </c>
      <c r="D121" s="24" t="s">
        <v>142</v>
      </c>
      <c r="E121" s="24" t="s">
        <v>373</v>
      </c>
      <c r="F121" s="14">
        <v>289800</v>
      </c>
      <c r="G121" s="14">
        <v>1050.81</v>
      </c>
      <c r="H121" s="14">
        <v>0.1</v>
      </c>
    </row>
    <row r="122" spans="2:8">
      <c r="B122" s="24" t="s">
        <v>1096</v>
      </c>
      <c r="C122" s="39" t="s">
        <v>139</v>
      </c>
      <c r="D122" s="24" t="s">
        <v>156</v>
      </c>
      <c r="E122" s="24" t="s">
        <v>928</v>
      </c>
      <c r="F122" s="14">
        <v>1195816</v>
      </c>
      <c r="G122" s="14">
        <v>1046.94</v>
      </c>
      <c r="H122" s="14">
        <v>0.1</v>
      </c>
    </row>
    <row r="123" spans="2:8">
      <c r="B123" s="24" t="s">
        <v>1097</v>
      </c>
      <c r="C123" s="39" t="s">
        <v>139</v>
      </c>
      <c r="D123" s="24" t="s">
        <v>241</v>
      </c>
      <c r="E123" s="24" t="s">
        <v>517</v>
      </c>
      <c r="F123" s="14">
        <v>2220</v>
      </c>
      <c r="G123" s="14">
        <v>1011.85</v>
      </c>
      <c r="H123" s="14">
        <v>0.1</v>
      </c>
    </row>
    <row r="124" spans="2:8">
      <c r="B124" s="24" t="s">
        <v>1098</v>
      </c>
      <c r="C124" s="39" t="s">
        <v>139</v>
      </c>
      <c r="D124" s="24" t="s">
        <v>360</v>
      </c>
      <c r="E124" s="24" t="s">
        <v>363</v>
      </c>
      <c r="F124" s="14">
        <v>960500</v>
      </c>
      <c r="G124" s="14">
        <v>1009.01</v>
      </c>
      <c r="H124" s="14">
        <v>0.1</v>
      </c>
    </row>
    <row r="125" spans="2:8">
      <c r="B125" s="24" t="s">
        <v>1099</v>
      </c>
      <c r="C125" s="39" t="s">
        <v>139</v>
      </c>
      <c r="D125" s="24" t="s">
        <v>300</v>
      </c>
      <c r="E125" s="24" t="s">
        <v>458</v>
      </c>
      <c r="F125" s="14">
        <v>107800</v>
      </c>
      <c r="G125" s="14">
        <v>994.02</v>
      </c>
      <c r="H125" s="14">
        <v>0.1</v>
      </c>
    </row>
    <row r="126" spans="2:8">
      <c r="B126" s="24" t="s">
        <v>1100</v>
      </c>
      <c r="C126" s="39" t="s">
        <v>139</v>
      </c>
      <c r="D126" s="24" t="s">
        <v>477</v>
      </c>
      <c r="E126" s="24" t="s">
        <v>929</v>
      </c>
      <c r="F126" s="14">
        <v>100100</v>
      </c>
      <c r="G126" s="14">
        <v>961.21</v>
      </c>
      <c r="H126" s="14">
        <v>0.1</v>
      </c>
    </row>
    <row r="127" spans="2:8">
      <c r="B127" s="24" t="s">
        <v>1101</v>
      </c>
      <c r="C127" s="39" t="s">
        <v>139</v>
      </c>
      <c r="D127" s="24" t="s">
        <v>140</v>
      </c>
      <c r="E127" s="24" t="s">
        <v>420</v>
      </c>
      <c r="F127" s="14">
        <v>783000</v>
      </c>
      <c r="G127" s="14">
        <v>941.17</v>
      </c>
      <c r="H127" s="14">
        <v>0.09</v>
      </c>
    </row>
    <row r="128" spans="2:8">
      <c r="B128" s="24" t="s">
        <v>1102</v>
      </c>
      <c r="C128" s="39" t="s">
        <v>139</v>
      </c>
      <c r="D128" s="24" t="s">
        <v>380</v>
      </c>
      <c r="E128" s="24" t="s">
        <v>381</v>
      </c>
      <c r="F128" s="14">
        <v>576200</v>
      </c>
      <c r="G128" s="14">
        <v>925.67</v>
      </c>
      <c r="H128" s="14">
        <v>0.09</v>
      </c>
    </row>
    <row r="129" spans="2:8">
      <c r="B129" s="24" t="s">
        <v>1103</v>
      </c>
      <c r="C129" s="39" t="s">
        <v>139</v>
      </c>
      <c r="D129" s="24" t="s">
        <v>216</v>
      </c>
      <c r="E129" s="24" t="s">
        <v>836</v>
      </c>
      <c r="F129" s="14">
        <v>118800</v>
      </c>
      <c r="G129" s="14">
        <v>913.81</v>
      </c>
      <c r="H129" s="14">
        <v>0.09</v>
      </c>
    </row>
    <row r="130" spans="2:8">
      <c r="B130" s="24" t="s">
        <v>1104</v>
      </c>
      <c r="C130" s="39" t="s">
        <v>139</v>
      </c>
      <c r="D130" s="24" t="s">
        <v>151</v>
      </c>
      <c r="E130" s="24" t="s">
        <v>432</v>
      </c>
      <c r="F130" s="14">
        <v>9520000</v>
      </c>
      <c r="G130" s="14">
        <v>904.4</v>
      </c>
      <c r="H130" s="14">
        <v>0.09</v>
      </c>
    </row>
    <row r="131" spans="2:8">
      <c r="B131" s="24" t="s">
        <v>1105</v>
      </c>
      <c r="C131" s="39" t="s">
        <v>139</v>
      </c>
      <c r="D131" s="24" t="s">
        <v>158</v>
      </c>
      <c r="E131" s="24" t="s">
        <v>930</v>
      </c>
      <c r="F131" s="14">
        <v>430000</v>
      </c>
      <c r="G131" s="14">
        <v>881.5</v>
      </c>
      <c r="H131" s="14">
        <v>0.09</v>
      </c>
    </row>
    <row r="132" spans="2:8">
      <c r="B132" s="24" t="s">
        <v>1106</v>
      </c>
      <c r="C132" s="39" t="s">
        <v>139</v>
      </c>
      <c r="D132" s="24" t="s">
        <v>166</v>
      </c>
      <c r="E132" s="24" t="s">
        <v>480</v>
      </c>
      <c r="F132" s="14">
        <v>75000</v>
      </c>
      <c r="G132" s="14">
        <v>772.84</v>
      </c>
      <c r="H132" s="14">
        <v>0.08</v>
      </c>
    </row>
    <row r="133" spans="2:8">
      <c r="B133" s="24" t="s">
        <v>1107</v>
      </c>
      <c r="C133" s="39" t="s">
        <v>139</v>
      </c>
      <c r="D133" s="24" t="s">
        <v>269</v>
      </c>
      <c r="E133" s="24" t="s">
        <v>753</v>
      </c>
      <c r="F133" s="14">
        <v>156000</v>
      </c>
      <c r="G133" s="14">
        <v>752.62</v>
      </c>
      <c r="H133" s="14">
        <v>7.0000000000000007E-2</v>
      </c>
    </row>
    <row r="134" spans="2:8">
      <c r="B134" s="24" t="s">
        <v>1108</v>
      </c>
      <c r="C134" s="39" t="s">
        <v>139</v>
      </c>
      <c r="D134" s="24" t="s">
        <v>158</v>
      </c>
      <c r="E134" s="24" t="s">
        <v>770</v>
      </c>
      <c r="F134" s="14">
        <v>34400</v>
      </c>
      <c r="G134" s="14">
        <v>737.6</v>
      </c>
      <c r="H134" s="14">
        <v>7.0000000000000007E-2</v>
      </c>
    </row>
    <row r="135" spans="2:8">
      <c r="B135" s="24" t="s">
        <v>1109</v>
      </c>
      <c r="C135" s="39" t="s">
        <v>139</v>
      </c>
      <c r="D135" s="24" t="s">
        <v>158</v>
      </c>
      <c r="E135" s="24" t="s">
        <v>931</v>
      </c>
      <c r="F135" s="14">
        <v>521500</v>
      </c>
      <c r="G135" s="14">
        <v>717.58</v>
      </c>
      <c r="H135" s="14">
        <v>7.0000000000000007E-2</v>
      </c>
    </row>
    <row r="136" spans="2:8">
      <c r="B136" s="24" t="s">
        <v>1110</v>
      </c>
      <c r="C136" s="39" t="s">
        <v>139</v>
      </c>
      <c r="D136" s="24" t="s">
        <v>184</v>
      </c>
      <c r="E136" s="24" t="s">
        <v>932</v>
      </c>
      <c r="F136" s="14">
        <v>342200</v>
      </c>
      <c r="G136" s="14">
        <v>707.67</v>
      </c>
      <c r="H136" s="14">
        <v>7.0000000000000007E-2</v>
      </c>
    </row>
    <row r="137" spans="2:8">
      <c r="B137" s="24" t="s">
        <v>1111</v>
      </c>
      <c r="C137" s="39" t="s">
        <v>139</v>
      </c>
      <c r="D137" s="24" t="s">
        <v>145</v>
      </c>
      <c r="E137" s="24" t="s">
        <v>190</v>
      </c>
      <c r="F137" s="14">
        <v>167700</v>
      </c>
      <c r="G137" s="14">
        <v>694.11</v>
      </c>
      <c r="H137" s="14">
        <v>7.0000000000000007E-2</v>
      </c>
    </row>
    <row r="138" spans="2:8">
      <c r="B138" s="24" t="s">
        <v>1112</v>
      </c>
      <c r="C138" s="39" t="s">
        <v>139</v>
      </c>
      <c r="D138" s="24" t="s">
        <v>196</v>
      </c>
      <c r="E138" s="24" t="s">
        <v>304</v>
      </c>
      <c r="F138" s="14">
        <v>123750</v>
      </c>
      <c r="G138" s="14">
        <v>650.62</v>
      </c>
      <c r="H138" s="14">
        <v>0.06</v>
      </c>
    </row>
    <row r="139" spans="2:8">
      <c r="B139" s="24" t="s">
        <v>1113</v>
      </c>
      <c r="C139" s="39" t="s">
        <v>139</v>
      </c>
      <c r="D139" s="24" t="s">
        <v>216</v>
      </c>
      <c r="E139" s="24" t="s">
        <v>369</v>
      </c>
      <c r="F139" s="14">
        <v>396500</v>
      </c>
      <c r="G139" s="14">
        <v>631.03</v>
      </c>
      <c r="H139" s="14">
        <v>0.06</v>
      </c>
    </row>
    <row r="140" spans="2:8">
      <c r="B140" s="24" t="s">
        <v>1114</v>
      </c>
      <c r="C140" s="39" t="s">
        <v>139</v>
      </c>
      <c r="D140" s="24" t="s">
        <v>140</v>
      </c>
      <c r="E140" s="24" t="s">
        <v>419</v>
      </c>
      <c r="F140" s="14">
        <v>428400</v>
      </c>
      <c r="G140" s="14">
        <v>587.34</v>
      </c>
      <c r="H140" s="14">
        <v>0.06</v>
      </c>
    </row>
    <row r="141" spans="2:8">
      <c r="B141" s="24" t="s">
        <v>1115</v>
      </c>
      <c r="C141" s="39" t="s">
        <v>139</v>
      </c>
      <c r="D141" s="24" t="s">
        <v>230</v>
      </c>
      <c r="E141" s="24" t="s">
        <v>302</v>
      </c>
      <c r="F141" s="14">
        <v>12375</v>
      </c>
      <c r="G141" s="14">
        <v>551.23</v>
      </c>
      <c r="H141" s="14">
        <v>0.05</v>
      </c>
    </row>
    <row r="142" spans="2:8">
      <c r="B142" s="24" t="s">
        <v>1116</v>
      </c>
      <c r="C142" s="39" t="s">
        <v>139</v>
      </c>
      <c r="D142" s="24" t="s">
        <v>273</v>
      </c>
      <c r="E142" s="24" t="s">
        <v>459</v>
      </c>
      <c r="F142" s="14">
        <v>330600</v>
      </c>
      <c r="G142" s="14">
        <v>516.4</v>
      </c>
      <c r="H142" s="14">
        <v>0.05</v>
      </c>
    </row>
    <row r="143" spans="2:8">
      <c r="B143" s="24" t="s">
        <v>1117</v>
      </c>
      <c r="C143" s="39" t="s">
        <v>139</v>
      </c>
      <c r="D143" s="24" t="s">
        <v>526</v>
      </c>
      <c r="E143" s="24" t="s">
        <v>527</v>
      </c>
      <c r="F143" s="14">
        <v>382500</v>
      </c>
      <c r="G143" s="14">
        <v>486.16</v>
      </c>
      <c r="H143" s="14">
        <v>0.05</v>
      </c>
    </row>
    <row r="144" spans="2:8">
      <c r="B144" s="24" t="s">
        <v>1118</v>
      </c>
      <c r="C144" s="39" t="s">
        <v>139</v>
      </c>
      <c r="D144" s="24" t="s">
        <v>216</v>
      </c>
      <c r="E144" s="24" t="s">
        <v>251</v>
      </c>
      <c r="F144" s="14">
        <v>168300</v>
      </c>
      <c r="G144" s="14">
        <v>440.86</v>
      </c>
      <c r="H144" s="14">
        <v>0.04</v>
      </c>
    </row>
    <row r="145" spans="2:9">
      <c r="B145" s="24" t="s">
        <v>1119</v>
      </c>
      <c r="C145" s="39" t="s">
        <v>139</v>
      </c>
      <c r="D145" s="24" t="s">
        <v>191</v>
      </c>
      <c r="E145" s="24" t="s">
        <v>192</v>
      </c>
      <c r="F145" s="14">
        <v>77000</v>
      </c>
      <c r="G145" s="14">
        <v>401.71</v>
      </c>
      <c r="H145" s="14">
        <v>0.04</v>
      </c>
    </row>
    <row r="146" spans="2:9">
      <c r="B146" s="24" t="s">
        <v>1120</v>
      </c>
      <c r="C146" s="39" t="s">
        <v>139</v>
      </c>
      <c r="D146" s="24" t="s">
        <v>300</v>
      </c>
      <c r="E146" s="24" t="s">
        <v>933</v>
      </c>
      <c r="F146" s="14">
        <v>60200</v>
      </c>
      <c r="G146" s="14">
        <v>394.22</v>
      </c>
      <c r="H146" s="14">
        <v>0.04</v>
      </c>
    </row>
    <row r="147" spans="2:9">
      <c r="B147" s="24" t="s">
        <v>1121</v>
      </c>
      <c r="C147" s="39" t="s">
        <v>139</v>
      </c>
      <c r="D147" s="24" t="s">
        <v>164</v>
      </c>
      <c r="E147" s="24" t="s">
        <v>934</v>
      </c>
      <c r="F147" s="14">
        <v>13000</v>
      </c>
      <c r="G147" s="14">
        <v>365.87</v>
      </c>
      <c r="H147" s="14">
        <v>0.04</v>
      </c>
    </row>
    <row r="148" spans="2:9">
      <c r="B148" s="24" t="s">
        <v>1122</v>
      </c>
      <c r="C148" s="39" t="s">
        <v>139</v>
      </c>
      <c r="D148" s="24" t="s">
        <v>149</v>
      </c>
      <c r="E148" s="24" t="s">
        <v>835</v>
      </c>
      <c r="F148" s="14">
        <v>18150</v>
      </c>
      <c r="G148" s="14">
        <v>353.68</v>
      </c>
      <c r="H148" s="14">
        <v>0.04</v>
      </c>
    </row>
    <row r="149" spans="2:9">
      <c r="B149" s="24" t="s">
        <v>1123</v>
      </c>
      <c r="C149" s="39" t="s">
        <v>139</v>
      </c>
      <c r="D149" s="24" t="s">
        <v>355</v>
      </c>
      <c r="E149" s="24" t="s">
        <v>394</v>
      </c>
      <c r="F149" s="14">
        <v>45900</v>
      </c>
      <c r="G149" s="14">
        <v>333.76</v>
      </c>
      <c r="H149" s="14">
        <v>0.03</v>
      </c>
    </row>
    <row r="150" spans="2:9">
      <c r="B150" s="24" t="s">
        <v>1124</v>
      </c>
      <c r="C150" s="39" t="s">
        <v>139</v>
      </c>
      <c r="D150" s="24" t="s">
        <v>164</v>
      </c>
      <c r="E150" s="24" t="s">
        <v>165</v>
      </c>
      <c r="F150" s="14">
        <v>34300</v>
      </c>
      <c r="G150" s="14">
        <v>318.52999999999997</v>
      </c>
      <c r="H150" s="14">
        <v>0.03</v>
      </c>
    </row>
    <row r="151" spans="2:9">
      <c r="B151" s="24" t="s">
        <v>1125</v>
      </c>
      <c r="C151" s="39" t="s">
        <v>139</v>
      </c>
      <c r="D151" s="24" t="s">
        <v>149</v>
      </c>
      <c r="E151" s="24" t="s">
        <v>935</v>
      </c>
      <c r="F151" s="14">
        <v>34100</v>
      </c>
      <c r="G151" s="14">
        <v>244.82</v>
      </c>
      <c r="H151" s="14">
        <v>0.02</v>
      </c>
    </row>
    <row r="152" spans="2:9">
      <c r="B152" s="24" t="s">
        <v>1126</v>
      </c>
      <c r="C152" s="39" t="s">
        <v>139</v>
      </c>
      <c r="D152" s="24" t="s">
        <v>158</v>
      </c>
      <c r="E152" s="24" t="s">
        <v>936</v>
      </c>
      <c r="F152" s="14">
        <v>1350</v>
      </c>
      <c r="G152" s="14">
        <v>195.64</v>
      </c>
      <c r="H152" s="14">
        <v>0.02</v>
      </c>
    </row>
    <row r="153" spans="2:9">
      <c r="B153" s="24" t="s">
        <v>1127</v>
      </c>
      <c r="C153" s="39" t="s">
        <v>139</v>
      </c>
      <c r="D153" s="24" t="s">
        <v>196</v>
      </c>
      <c r="E153" s="24" t="s">
        <v>518</v>
      </c>
      <c r="F153" s="14">
        <v>12350</v>
      </c>
      <c r="G153" s="14">
        <v>93.56</v>
      </c>
      <c r="H153" s="14">
        <v>0.01</v>
      </c>
    </row>
    <row r="154" spans="2:9">
      <c r="B154" s="24" t="s">
        <v>1128</v>
      </c>
      <c r="C154" s="39" t="s">
        <v>139</v>
      </c>
      <c r="D154" s="24" t="s">
        <v>188</v>
      </c>
      <c r="E154" s="24" t="s">
        <v>562</v>
      </c>
      <c r="F154" s="14">
        <v>26000</v>
      </c>
      <c r="G154" s="14">
        <v>74.23</v>
      </c>
      <c r="H154" s="14">
        <v>0.01</v>
      </c>
    </row>
    <row r="155" spans="2:9">
      <c r="B155" s="24" t="s">
        <v>454</v>
      </c>
      <c r="C155" s="39" t="s">
        <v>139</v>
      </c>
      <c r="D155" s="24" t="s">
        <v>140</v>
      </c>
      <c r="E155" s="24" t="s">
        <v>455</v>
      </c>
      <c r="F155" s="14">
        <v>13500</v>
      </c>
      <c r="G155" s="14">
        <v>67</v>
      </c>
      <c r="H155" s="14">
        <v>0.01</v>
      </c>
    </row>
    <row r="156" spans="2:9">
      <c r="B156" s="24" t="s">
        <v>1129</v>
      </c>
      <c r="C156" s="39" t="s">
        <v>139</v>
      </c>
      <c r="D156" s="24" t="s">
        <v>169</v>
      </c>
      <c r="E156" s="24" t="s">
        <v>937</v>
      </c>
      <c r="F156" s="14">
        <v>6800</v>
      </c>
      <c r="G156" s="14">
        <v>60.38</v>
      </c>
      <c r="H156" s="14">
        <v>0.01</v>
      </c>
    </row>
    <row r="157" spans="2:9">
      <c r="B157" s="24" t="s">
        <v>1130</v>
      </c>
      <c r="C157" s="39" t="s">
        <v>139</v>
      </c>
      <c r="D157" s="24" t="s">
        <v>175</v>
      </c>
      <c r="E157" s="24" t="s">
        <v>551</v>
      </c>
      <c r="F157" s="14">
        <v>1050</v>
      </c>
      <c r="G157" s="14">
        <v>16.649999999999999</v>
      </c>
      <c r="H157" s="14">
        <v>0</v>
      </c>
      <c r="I157" s="24" t="s">
        <v>422</v>
      </c>
    </row>
    <row r="158" spans="2:9">
      <c r="B158" s="24" t="s">
        <v>1131</v>
      </c>
      <c r="C158" s="39" t="s">
        <v>139</v>
      </c>
      <c r="D158" s="24" t="s">
        <v>164</v>
      </c>
      <c r="E158" s="24" t="s">
        <v>609</v>
      </c>
      <c r="F158" s="14">
        <v>25</v>
      </c>
      <c r="G158" s="14">
        <v>4.2699999999999996</v>
      </c>
      <c r="H158" s="14">
        <v>0</v>
      </c>
      <c r="I158" s="24" t="s">
        <v>422</v>
      </c>
    </row>
    <row r="159" spans="2:9">
      <c r="B159" s="24" t="s">
        <v>1132</v>
      </c>
      <c r="C159" s="39" t="s">
        <v>139</v>
      </c>
      <c r="D159" s="24" t="s">
        <v>164</v>
      </c>
      <c r="E159" s="24" t="s">
        <v>609</v>
      </c>
      <c r="F159" s="14">
        <v>-25</v>
      </c>
      <c r="G159" s="14">
        <v>-4.29</v>
      </c>
      <c r="H159" s="14">
        <v>0</v>
      </c>
      <c r="I159" s="24" t="s">
        <v>422</v>
      </c>
    </row>
    <row r="160" spans="2:9">
      <c r="B160" s="24" t="s">
        <v>1133</v>
      </c>
      <c r="C160" s="39" t="s">
        <v>139</v>
      </c>
      <c r="D160" s="24" t="s">
        <v>175</v>
      </c>
      <c r="E160" s="24" t="s">
        <v>551</v>
      </c>
      <c r="F160" s="14">
        <v>-1050</v>
      </c>
      <c r="G160" s="14">
        <v>-16.71</v>
      </c>
      <c r="H160" s="14">
        <v>0</v>
      </c>
      <c r="I160" s="24" t="s">
        <v>422</v>
      </c>
    </row>
    <row r="161" spans="2:8">
      <c r="B161" s="24" t="s">
        <v>1134</v>
      </c>
      <c r="C161" s="39" t="s">
        <v>139</v>
      </c>
      <c r="D161" s="24" t="s">
        <v>169</v>
      </c>
      <c r="E161" s="24" t="s">
        <v>937</v>
      </c>
      <c r="F161" s="14">
        <v>-6800</v>
      </c>
      <c r="G161" s="14">
        <v>-60.54</v>
      </c>
      <c r="H161" s="14">
        <v>-0.01</v>
      </c>
    </row>
    <row r="162" spans="2:8">
      <c r="B162" s="24" t="s">
        <v>491</v>
      </c>
      <c r="C162" s="39" t="s">
        <v>139</v>
      </c>
      <c r="D162" s="24" t="s">
        <v>140</v>
      </c>
      <c r="E162" s="24" t="s">
        <v>455</v>
      </c>
      <c r="F162" s="14">
        <v>-13500</v>
      </c>
      <c r="G162" s="14">
        <v>-67.17</v>
      </c>
      <c r="H162" s="14">
        <v>-0.01</v>
      </c>
    </row>
    <row r="163" spans="2:8">
      <c r="B163" s="24" t="s">
        <v>1135</v>
      </c>
      <c r="C163" s="39" t="s">
        <v>139</v>
      </c>
      <c r="D163" s="24" t="s">
        <v>188</v>
      </c>
      <c r="E163" s="24" t="s">
        <v>562</v>
      </c>
      <c r="F163" s="14">
        <v>-26000</v>
      </c>
      <c r="G163" s="14">
        <v>-74.3</v>
      </c>
      <c r="H163" s="14">
        <v>-0.01</v>
      </c>
    </row>
    <row r="164" spans="2:8">
      <c r="B164" s="24" t="s">
        <v>1136</v>
      </c>
      <c r="C164" s="39" t="s">
        <v>139</v>
      </c>
      <c r="D164" s="24" t="s">
        <v>196</v>
      </c>
      <c r="E164" s="24" t="s">
        <v>518</v>
      </c>
      <c r="F164" s="14">
        <v>-12350</v>
      </c>
      <c r="G164" s="14">
        <v>-93.53</v>
      </c>
      <c r="H164" s="14">
        <v>-0.01</v>
      </c>
    </row>
    <row r="165" spans="2:8">
      <c r="B165" s="24" t="s">
        <v>1137</v>
      </c>
      <c r="C165" s="39" t="s">
        <v>139</v>
      </c>
      <c r="D165" s="24" t="s">
        <v>145</v>
      </c>
      <c r="E165" s="24" t="s">
        <v>147</v>
      </c>
      <c r="F165" s="14">
        <v>-3900</v>
      </c>
      <c r="G165" s="14">
        <v>-138.72</v>
      </c>
      <c r="H165" s="14">
        <v>-0.01</v>
      </c>
    </row>
    <row r="166" spans="2:8">
      <c r="B166" s="24" t="s">
        <v>1138</v>
      </c>
      <c r="C166" s="39" t="s">
        <v>139</v>
      </c>
      <c r="D166" s="24" t="s">
        <v>158</v>
      </c>
      <c r="E166" s="24" t="s">
        <v>936</v>
      </c>
      <c r="F166" s="14">
        <v>-1350</v>
      </c>
      <c r="G166" s="14">
        <v>-196.27</v>
      </c>
      <c r="H166" s="14">
        <v>-0.02</v>
      </c>
    </row>
    <row r="167" spans="2:8">
      <c r="B167" s="24" t="s">
        <v>1139</v>
      </c>
      <c r="C167" s="39" t="s">
        <v>139</v>
      </c>
      <c r="D167" s="24" t="s">
        <v>149</v>
      </c>
      <c r="E167" s="24" t="s">
        <v>935</v>
      </c>
      <c r="F167" s="14">
        <v>-34100</v>
      </c>
      <c r="G167" s="14">
        <v>-245.69</v>
      </c>
      <c r="H167" s="14">
        <v>-0.02</v>
      </c>
    </row>
    <row r="168" spans="2:8">
      <c r="B168" s="24" t="s">
        <v>1140</v>
      </c>
      <c r="C168" s="39" t="s">
        <v>139</v>
      </c>
      <c r="D168" s="24" t="s">
        <v>164</v>
      </c>
      <c r="E168" s="24" t="s">
        <v>165</v>
      </c>
      <c r="F168" s="14">
        <v>-34300</v>
      </c>
      <c r="G168" s="14">
        <v>-319.76</v>
      </c>
      <c r="H168" s="14">
        <v>-0.03</v>
      </c>
    </row>
    <row r="169" spans="2:8">
      <c r="B169" s="24" t="s">
        <v>1141</v>
      </c>
      <c r="C169" s="39" t="s">
        <v>139</v>
      </c>
      <c r="D169" s="24" t="s">
        <v>355</v>
      </c>
      <c r="E169" s="24" t="s">
        <v>394</v>
      </c>
      <c r="F169" s="14">
        <v>-45900</v>
      </c>
      <c r="G169" s="14">
        <v>-334.84</v>
      </c>
      <c r="H169" s="14">
        <v>-0.03</v>
      </c>
    </row>
    <row r="170" spans="2:8">
      <c r="B170" s="24" t="s">
        <v>1142</v>
      </c>
      <c r="C170" s="39" t="s">
        <v>139</v>
      </c>
      <c r="D170" s="24" t="s">
        <v>149</v>
      </c>
      <c r="E170" s="24" t="s">
        <v>835</v>
      </c>
      <c r="F170" s="14">
        <v>-18150</v>
      </c>
      <c r="G170" s="14">
        <v>-355.28</v>
      </c>
      <c r="H170" s="14">
        <v>-0.04</v>
      </c>
    </row>
    <row r="171" spans="2:8">
      <c r="B171" s="24" t="s">
        <v>1143</v>
      </c>
      <c r="C171" s="39" t="s">
        <v>139</v>
      </c>
      <c r="D171" s="24" t="s">
        <v>164</v>
      </c>
      <c r="E171" s="24" t="s">
        <v>934</v>
      </c>
      <c r="F171" s="14">
        <v>-13000</v>
      </c>
      <c r="G171" s="14">
        <v>-366.83</v>
      </c>
      <c r="H171" s="14">
        <v>-0.04</v>
      </c>
    </row>
    <row r="172" spans="2:8">
      <c r="B172" s="24" t="s">
        <v>1144</v>
      </c>
      <c r="C172" s="39" t="s">
        <v>139</v>
      </c>
      <c r="D172" s="24" t="s">
        <v>300</v>
      </c>
      <c r="E172" s="24" t="s">
        <v>933</v>
      </c>
      <c r="F172" s="14">
        <v>-60200</v>
      </c>
      <c r="G172" s="14">
        <v>-395.94</v>
      </c>
      <c r="H172" s="14">
        <v>-0.04</v>
      </c>
    </row>
    <row r="173" spans="2:8">
      <c r="B173" s="24" t="s">
        <v>1145</v>
      </c>
      <c r="C173" s="39" t="s">
        <v>139</v>
      </c>
      <c r="D173" s="24" t="s">
        <v>191</v>
      </c>
      <c r="E173" s="24" t="s">
        <v>192</v>
      </c>
      <c r="F173" s="14">
        <v>-77000</v>
      </c>
      <c r="G173" s="14">
        <v>-403.83</v>
      </c>
      <c r="H173" s="14">
        <v>-0.04</v>
      </c>
    </row>
    <row r="174" spans="2:8">
      <c r="B174" s="24" t="s">
        <v>1146</v>
      </c>
      <c r="C174" s="39" t="s">
        <v>139</v>
      </c>
      <c r="D174" s="24" t="s">
        <v>216</v>
      </c>
      <c r="E174" s="24" t="s">
        <v>251</v>
      </c>
      <c r="F174" s="14">
        <v>-168300</v>
      </c>
      <c r="G174" s="14">
        <v>-441.45</v>
      </c>
      <c r="H174" s="14">
        <v>-0.04</v>
      </c>
    </row>
    <row r="175" spans="2:8">
      <c r="B175" s="24" t="s">
        <v>1147</v>
      </c>
      <c r="C175" s="39" t="s">
        <v>139</v>
      </c>
      <c r="D175" s="24" t="s">
        <v>526</v>
      </c>
      <c r="E175" s="24" t="s">
        <v>527</v>
      </c>
      <c r="F175" s="14">
        <v>-382500</v>
      </c>
      <c r="G175" s="14">
        <v>-487.31</v>
      </c>
      <c r="H175" s="14">
        <v>-0.05</v>
      </c>
    </row>
    <row r="176" spans="2:8">
      <c r="B176" s="24" t="s">
        <v>1148</v>
      </c>
      <c r="C176" s="39" t="s">
        <v>139</v>
      </c>
      <c r="D176" s="24" t="s">
        <v>273</v>
      </c>
      <c r="E176" s="24" t="s">
        <v>459</v>
      </c>
      <c r="F176" s="14">
        <v>-330600</v>
      </c>
      <c r="G176" s="14">
        <v>-517.72</v>
      </c>
      <c r="H176" s="14">
        <v>-0.05</v>
      </c>
    </row>
    <row r="177" spans="2:8">
      <c r="B177" s="24" t="s">
        <v>1149</v>
      </c>
      <c r="C177" s="39" t="s">
        <v>139</v>
      </c>
      <c r="D177" s="24" t="s">
        <v>230</v>
      </c>
      <c r="E177" s="24" t="s">
        <v>302</v>
      </c>
      <c r="F177" s="14">
        <v>-12375</v>
      </c>
      <c r="G177" s="14">
        <v>-553.82000000000005</v>
      </c>
      <c r="H177" s="14">
        <v>-0.06</v>
      </c>
    </row>
    <row r="178" spans="2:8">
      <c r="B178" s="24" t="s">
        <v>1150</v>
      </c>
      <c r="C178" s="39" t="s">
        <v>139</v>
      </c>
      <c r="D178" s="24" t="s">
        <v>140</v>
      </c>
      <c r="E178" s="24" t="s">
        <v>419</v>
      </c>
      <c r="F178" s="14">
        <v>-428400</v>
      </c>
      <c r="G178" s="14">
        <v>-588.19000000000005</v>
      </c>
      <c r="H178" s="14">
        <v>-0.06</v>
      </c>
    </row>
    <row r="179" spans="2:8">
      <c r="B179" s="24" t="s">
        <v>1151</v>
      </c>
      <c r="C179" s="39" t="s">
        <v>139</v>
      </c>
      <c r="D179" s="24" t="s">
        <v>216</v>
      </c>
      <c r="E179" s="24" t="s">
        <v>369</v>
      </c>
      <c r="F179" s="14">
        <v>-396500</v>
      </c>
      <c r="G179" s="14">
        <v>-632.02</v>
      </c>
      <c r="H179" s="14">
        <v>-0.06</v>
      </c>
    </row>
    <row r="180" spans="2:8">
      <c r="B180" s="24" t="s">
        <v>1152</v>
      </c>
      <c r="C180" s="39" t="s">
        <v>139</v>
      </c>
      <c r="D180" s="24" t="s">
        <v>196</v>
      </c>
      <c r="E180" s="24" t="s">
        <v>304</v>
      </c>
      <c r="F180" s="14">
        <v>-123750</v>
      </c>
      <c r="G180" s="14">
        <v>-654.58000000000004</v>
      </c>
      <c r="H180" s="14">
        <v>-7.0000000000000007E-2</v>
      </c>
    </row>
    <row r="181" spans="2:8">
      <c r="B181" s="24" t="s">
        <v>1153</v>
      </c>
      <c r="C181" s="39" t="s">
        <v>139</v>
      </c>
      <c r="D181" s="24" t="s">
        <v>145</v>
      </c>
      <c r="E181" s="24" t="s">
        <v>190</v>
      </c>
      <c r="F181" s="14">
        <v>-167700</v>
      </c>
      <c r="G181" s="14">
        <v>-697.63</v>
      </c>
      <c r="H181" s="14">
        <v>-7.0000000000000007E-2</v>
      </c>
    </row>
    <row r="182" spans="2:8">
      <c r="B182" s="24" t="s">
        <v>1154</v>
      </c>
      <c r="C182" s="39" t="s">
        <v>139</v>
      </c>
      <c r="D182" s="24" t="s">
        <v>184</v>
      </c>
      <c r="E182" s="24" t="s">
        <v>932</v>
      </c>
      <c r="F182" s="14">
        <v>-342200</v>
      </c>
      <c r="G182" s="14">
        <v>-709.21</v>
      </c>
      <c r="H182" s="14">
        <v>-7.0000000000000007E-2</v>
      </c>
    </row>
    <row r="183" spans="2:8">
      <c r="B183" s="24" t="s">
        <v>1155</v>
      </c>
      <c r="C183" s="39" t="s">
        <v>139</v>
      </c>
      <c r="D183" s="24" t="s">
        <v>158</v>
      </c>
      <c r="E183" s="24" t="s">
        <v>931</v>
      </c>
      <c r="F183" s="14">
        <v>-521500</v>
      </c>
      <c r="G183" s="14">
        <v>-721.23</v>
      </c>
      <c r="H183" s="14">
        <v>-7.0000000000000007E-2</v>
      </c>
    </row>
    <row r="184" spans="2:8">
      <c r="B184" s="24" t="s">
        <v>1156</v>
      </c>
      <c r="C184" s="39" t="s">
        <v>139</v>
      </c>
      <c r="D184" s="24" t="s">
        <v>158</v>
      </c>
      <c r="E184" s="24" t="s">
        <v>770</v>
      </c>
      <c r="F184" s="14">
        <v>-34400</v>
      </c>
      <c r="G184" s="14">
        <v>-738.69</v>
      </c>
      <c r="H184" s="14">
        <v>-7.0000000000000007E-2</v>
      </c>
    </row>
    <row r="185" spans="2:8">
      <c r="B185" s="24" t="s">
        <v>1157</v>
      </c>
      <c r="C185" s="39" t="s">
        <v>139</v>
      </c>
      <c r="D185" s="24" t="s">
        <v>269</v>
      </c>
      <c r="E185" s="24" t="s">
        <v>753</v>
      </c>
      <c r="F185" s="14">
        <v>-156000</v>
      </c>
      <c r="G185" s="14">
        <v>-755.66</v>
      </c>
      <c r="H185" s="14">
        <v>-0.08</v>
      </c>
    </row>
    <row r="186" spans="2:8">
      <c r="B186" s="24" t="s">
        <v>1158</v>
      </c>
      <c r="C186" s="39" t="s">
        <v>139</v>
      </c>
      <c r="D186" s="24" t="s">
        <v>166</v>
      </c>
      <c r="E186" s="24" t="s">
        <v>480</v>
      </c>
      <c r="F186" s="14">
        <v>-75000</v>
      </c>
      <c r="G186" s="14">
        <v>-774.08</v>
      </c>
      <c r="H186" s="14">
        <v>-0.08</v>
      </c>
    </row>
    <row r="187" spans="2:8">
      <c r="B187" s="24" t="s">
        <v>1159</v>
      </c>
      <c r="C187" s="39" t="s">
        <v>139</v>
      </c>
      <c r="D187" s="24" t="s">
        <v>158</v>
      </c>
      <c r="E187" s="24" t="s">
        <v>930</v>
      </c>
      <c r="F187" s="14">
        <v>-430000</v>
      </c>
      <c r="G187" s="14">
        <v>-883.44</v>
      </c>
      <c r="H187" s="14">
        <v>-0.09</v>
      </c>
    </row>
    <row r="188" spans="2:8">
      <c r="B188" s="24" t="s">
        <v>1160</v>
      </c>
      <c r="C188" s="39" t="s">
        <v>139</v>
      </c>
      <c r="D188" s="24" t="s">
        <v>151</v>
      </c>
      <c r="E188" s="24" t="s">
        <v>432</v>
      </c>
      <c r="F188" s="14">
        <v>-9520000</v>
      </c>
      <c r="G188" s="14">
        <v>-909.16</v>
      </c>
      <c r="H188" s="14">
        <v>-0.09</v>
      </c>
    </row>
    <row r="189" spans="2:8">
      <c r="B189" s="24" t="s">
        <v>1161</v>
      </c>
      <c r="C189" s="39" t="s">
        <v>139</v>
      </c>
      <c r="D189" s="24" t="s">
        <v>216</v>
      </c>
      <c r="E189" s="24" t="s">
        <v>836</v>
      </c>
      <c r="F189" s="14">
        <v>-118800</v>
      </c>
      <c r="G189" s="14">
        <v>-914.58</v>
      </c>
      <c r="H189" s="14">
        <v>-0.09</v>
      </c>
    </row>
    <row r="190" spans="2:8">
      <c r="B190" s="24" t="s">
        <v>1162</v>
      </c>
      <c r="C190" s="39" t="s">
        <v>139</v>
      </c>
      <c r="D190" s="24" t="s">
        <v>380</v>
      </c>
      <c r="E190" s="24" t="s">
        <v>381</v>
      </c>
      <c r="F190" s="14">
        <v>-576200</v>
      </c>
      <c r="G190" s="14">
        <v>-929.7</v>
      </c>
      <c r="H190" s="14">
        <v>-0.09</v>
      </c>
    </row>
    <row r="191" spans="2:8">
      <c r="B191" s="24" t="s">
        <v>1163</v>
      </c>
      <c r="C191" s="39" t="s">
        <v>139</v>
      </c>
      <c r="D191" s="24" t="s">
        <v>140</v>
      </c>
      <c r="E191" s="24" t="s">
        <v>420</v>
      </c>
      <c r="F191" s="14">
        <v>-783000</v>
      </c>
      <c r="G191" s="14">
        <v>-943.91</v>
      </c>
      <c r="H191" s="14">
        <v>-0.09</v>
      </c>
    </row>
    <row r="192" spans="2:8">
      <c r="B192" s="24" t="s">
        <v>1164</v>
      </c>
      <c r="C192" s="39" t="s">
        <v>139</v>
      </c>
      <c r="D192" s="24" t="s">
        <v>477</v>
      </c>
      <c r="E192" s="24" t="s">
        <v>929</v>
      </c>
      <c r="F192" s="14">
        <v>-100100</v>
      </c>
      <c r="G192" s="14">
        <v>-963.81</v>
      </c>
      <c r="H192" s="14">
        <v>-0.1</v>
      </c>
    </row>
    <row r="193" spans="2:8">
      <c r="B193" s="24" t="s">
        <v>1165</v>
      </c>
      <c r="C193" s="39" t="s">
        <v>139</v>
      </c>
      <c r="D193" s="24" t="s">
        <v>300</v>
      </c>
      <c r="E193" s="24" t="s">
        <v>458</v>
      </c>
      <c r="F193" s="14">
        <v>-107800</v>
      </c>
      <c r="G193" s="14">
        <v>-998.28</v>
      </c>
      <c r="H193" s="14">
        <v>-0.1</v>
      </c>
    </row>
    <row r="194" spans="2:8">
      <c r="B194" s="24" t="s">
        <v>1166</v>
      </c>
      <c r="C194" s="39" t="s">
        <v>139</v>
      </c>
      <c r="D194" s="24" t="s">
        <v>360</v>
      </c>
      <c r="E194" s="24" t="s">
        <v>363</v>
      </c>
      <c r="F194" s="14">
        <v>-960500</v>
      </c>
      <c r="G194" s="14">
        <v>-1012.37</v>
      </c>
      <c r="H194" s="14">
        <v>-0.1</v>
      </c>
    </row>
    <row r="195" spans="2:8">
      <c r="B195" s="24" t="s">
        <v>1167</v>
      </c>
      <c r="C195" s="39" t="s">
        <v>139</v>
      </c>
      <c r="D195" s="24" t="s">
        <v>241</v>
      </c>
      <c r="E195" s="24" t="s">
        <v>517</v>
      </c>
      <c r="F195" s="14">
        <v>-2220</v>
      </c>
      <c r="G195" s="14">
        <v>-1014.4</v>
      </c>
      <c r="H195" s="14">
        <v>-0.1</v>
      </c>
    </row>
    <row r="196" spans="2:8">
      <c r="B196" s="24" t="s">
        <v>1168</v>
      </c>
      <c r="C196" s="39" t="s">
        <v>139</v>
      </c>
      <c r="D196" s="24" t="s">
        <v>156</v>
      </c>
      <c r="E196" s="24" t="s">
        <v>928</v>
      </c>
      <c r="F196" s="14">
        <v>-1195816</v>
      </c>
      <c r="G196" s="14">
        <v>-1050.52</v>
      </c>
      <c r="H196" s="14">
        <v>-0.1</v>
      </c>
    </row>
    <row r="197" spans="2:8">
      <c r="B197" s="24" t="s">
        <v>1169</v>
      </c>
      <c r="C197" s="39" t="s">
        <v>139</v>
      </c>
      <c r="D197" s="24" t="s">
        <v>142</v>
      </c>
      <c r="E197" s="24" t="s">
        <v>373</v>
      </c>
      <c r="F197" s="14">
        <v>-289800</v>
      </c>
      <c r="G197" s="14">
        <v>-1052.4100000000001</v>
      </c>
      <c r="H197" s="14">
        <v>-0.1</v>
      </c>
    </row>
    <row r="198" spans="2:8">
      <c r="B198" s="24" t="s">
        <v>1170</v>
      </c>
      <c r="C198" s="39" t="s">
        <v>139</v>
      </c>
      <c r="D198" s="24" t="s">
        <v>269</v>
      </c>
      <c r="E198" s="24" t="s">
        <v>927</v>
      </c>
      <c r="F198" s="14">
        <v>-64306</v>
      </c>
      <c r="G198" s="14">
        <v>-1177.0899999999999</v>
      </c>
      <c r="H198" s="14">
        <v>-0.12</v>
      </c>
    </row>
    <row r="199" spans="2:8">
      <c r="B199" s="24" t="s">
        <v>1171</v>
      </c>
      <c r="C199" s="39" t="s">
        <v>139</v>
      </c>
      <c r="D199" s="24" t="s">
        <v>160</v>
      </c>
      <c r="E199" s="24" t="s">
        <v>926</v>
      </c>
      <c r="F199" s="14">
        <v>-2299500</v>
      </c>
      <c r="G199" s="14">
        <v>-1216.44</v>
      </c>
      <c r="H199" s="14">
        <v>-0.12</v>
      </c>
    </row>
    <row r="200" spans="2:8">
      <c r="B200" s="24" t="s">
        <v>1172</v>
      </c>
      <c r="C200" s="39" t="s">
        <v>139</v>
      </c>
      <c r="D200" s="24" t="s">
        <v>149</v>
      </c>
      <c r="E200" s="24" t="s">
        <v>532</v>
      </c>
      <c r="F200" s="14">
        <v>-75250</v>
      </c>
      <c r="G200" s="14">
        <v>-1224.47</v>
      </c>
      <c r="H200" s="14">
        <v>-0.12</v>
      </c>
    </row>
    <row r="201" spans="2:8">
      <c r="B201" s="24" t="s">
        <v>1173</v>
      </c>
      <c r="C201" s="39" t="s">
        <v>139</v>
      </c>
      <c r="D201" s="24" t="s">
        <v>164</v>
      </c>
      <c r="E201" s="24" t="s">
        <v>925</v>
      </c>
      <c r="F201" s="14">
        <v>-435550</v>
      </c>
      <c r="G201" s="14">
        <v>-1227.1600000000001</v>
      </c>
      <c r="H201" s="14">
        <v>-0.12</v>
      </c>
    </row>
    <row r="202" spans="2:8">
      <c r="B202" s="24" t="s">
        <v>1174</v>
      </c>
      <c r="C202" s="39" t="s">
        <v>139</v>
      </c>
      <c r="D202" s="24" t="s">
        <v>184</v>
      </c>
      <c r="E202" s="24" t="s">
        <v>371</v>
      </c>
      <c r="F202" s="14">
        <v>-157250</v>
      </c>
      <c r="G202" s="14">
        <v>-1250.45</v>
      </c>
      <c r="H202" s="14">
        <v>-0.12</v>
      </c>
    </row>
    <row r="203" spans="2:8">
      <c r="B203" s="24" t="s">
        <v>1175</v>
      </c>
      <c r="C203" s="39" t="s">
        <v>139</v>
      </c>
      <c r="D203" s="24" t="s">
        <v>156</v>
      </c>
      <c r="E203" s="24" t="s">
        <v>924</v>
      </c>
      <c r="F203" s="14">
        <v>-1182000</v>
      </c>
      <c r="G203" s="14">
        <v>-1362.85</v>
      </c>
      <c r="H203" s="14">
        <v>-0.14000000000000001</v>
      </c>
    </row>
    <row r="204" spans="2:8">
      <c r="B204" s="24" t="s">
        <v>1176</v>
      </c>
      <c r="C204" s="39" t="s">
        <v>139</v>
      </c>
      <c r="D204" s="24" t="s">
        <v>166</v>
      </c>
      <c r="E204" s="24" t="s">
        <v>483</v>
      </c>
      <c r="F204" s="14">
        <v>-193500</v>
      </c>
      <c r="G204" s="14">
        <v>-1364.27</v>
      </c>
      <c r="H204" s="14">
        <v>-0.14000000000000001</v>
      </c>
    </row>
    <row r="205" spans="2:8">
      <c r="B205" s="24" t="s">
        <v>1177</v>
      </c>
      <c r="C205" s="39" t="s">
        <v>139</v>
      </c>
      <c r="D205" s="24" t="s">
        <v>164</v>
      </c>
      <c r="E205" s="24" t="s">
        <v>611</v>
      </c>
      <c r="F205" s="14">
        <v>-326600</v>
      </c>
      <c r="G205" s="14">
        <v>-1438.02</v>
      </c>
      <c r="H205" s="14">
        <v>-0.14000000000000001</v>
      </c>
    </row>
    <row r="206" spans="2:8">
      <c r="B206" s="24" t="s">
        <v>1178</v>
      </c>
      <c r="C206" s="39" t="s">
        <v>139</v>
      </c>
      <c r="D206" s="24" t="s">
        <v>158</v>
      </c>
      <c r="E206" s="24" t="s">
        <v>923</v>
      </c>
      <c r="F206" s="14">
        <v>-964800</v>
      </c>
      <c r="G206" s="14">
        <v>-1480.97</v>
      </c>
      <c r="H206" s="14">
        <v>-0.15</v>
      </c>
    </row>
    <row r="207" spans="2:8">
      <c r="B207" s="24" t="s">
        <v>1179</v>
      </c>
      <c r="C207" s="39" t="s">
        <v>139</v>
      </c>
      <c r="D207" s="24" t="s">
        <v>145</v>
      </c>
      <c r="E207" s="24" t="s">
        <v>162</v>
      </c>
      <c r="F207" s="14">
        <v>-306400</v>
      </c>
      <c r="G207" s="14">
        <v>-1561.87</v>
      </c>
      <c r="H207" s="14">
        <v>-0.16</v>
      </c>
    </row>
    <row r="208" spans="2:8">
      <c r="B208" s="24" t="s">
        <v>1180</v>
      </c>
      <c r="C208" s="39" t="s">
        <v>139</v>
      </c>
      <c r="D208" s="24" t="s">
        <v>244</v>
      </c>
      <c r="E208" s="24" t="s">
        <v>922</v>
      </c>
      <c r="F208" s="14">
        <v>-619388</v>
      </c>
      <c r="G208" s="14">
        <v>-1592.14</v>
      </c>
      <c r="H208" s="14">
        <v>-0.16</v>
      </c>
    </row>
    <row r="209" spans="2:8">
      <c r="B209" s="24" t="s">
        <v>1181</v>
      </c>
      <c r="C209" s="39" t="s">
        <v>139</v>
      </c>
      <c r="D209" s="24" t="s">
        <v>169</v>
      </c>
      <c r="E209" s="24" t="s">
        <v>170</v>
      </c>
      <c r="F209" s="14">
        <v>-68750</v>
      </c>
      <c r="G209" s="14">
        <v>-1605.79</v>
      </c>
      <c r="H209" s="14">
        <v>-0.16</v>
      </c>
    </row>
    <row r="210" spans="2:8">
      <c r="B210" s="24" t="s">
        <v>1182</v>
      </c>
      <c r="C210" s="39" t="s">
        <v>139</v>
      </c>
      <c r="D210" s="24" t="s">
        <v>203</v>
      </c>
      <c r="E210" s="24" t="s">
        <v>372</v>
      </c>
      <c r="F210" s="14">
        <v>-56250</v>
      </c>
      <c r="G210" s="14">
        <v>-1609.45</v>
      </c>
      <c r="H210" s="14">
        <v>-0.16</v>
      </c>
    </row>
    <row r="211" spans="2:8">
      <c r="B211" s="24" t="s">
        <v>1183</v>
      </c>
      <c r="C211" s="39" t="s">
        <v>139</v>
      </c>
      <c r="D211" s="24" t="s">
        <v>178</v>
      </c>
      <c r="E211" s="24" t="s">
        <v>921</v>
      </c>
      <c r="F211" s="14">
        <v>-376000</v>
      </c>
      <c r="G211" s="14">
        <v>-1674.14</v>
      </c>
      <c r="H211" s="14">
        <v>-0.17</v>
      </c>
    </row>
    <row r="212" spans="2:8">
      <c r="B212" s="24" t="s">
        <v>1184</v>
      </c>
      <c r="C212" s="39" t="s">
        <v>139</v>
      </c>
      <c r="D212" s="24" t="s">
        <v>164</v>
      </c>
      <c r="E212" s="24" t="s">
        <v>181</v>
      </c>
      <c r="F212" s="14">
        <v>-46000</v>
      </c>
      <c r="G212" s="14">
        <v>-1909.74</v>
      </c>
      <c r="H212" s="14">
        <v>-0.19</v>
      </c>
    </row>
    <row r="213" spans="2:8">
      <c r="B213" s="24" t="s">
        <v>1185</v>
      </c>
      <c r="C213" s="39" t="s">
        <v>139</v>
      </c>
      <c r="D213" s="24" t="s">
        <v>158</v>
      </c>
      <c r="E213" s="24" t="s">
        <v>919</v>
      </c>
      <c r="F213" s="14">
        <v>-383000</v>
      </c>
      <c r="G213" s="14">
        <v>-2158.7800000000002</v>
      </c>
      <c r="H213" s="14">
        <v>-0.21</v>
      </c>
    </row>
    <row r="214" spans="2:8">
      <c r="B214" s="24" t="s">
        <v>1186</v>
      </c>
      <c r="C214" s="39" t="s">
        <v>139</v>
      </c>
      <c r="D214" s="24" t="s">
        <v>439</v>
      </c>
      <c r="E214" s="24" t="s">
        <v>440</v>
      </c>
      <c r="F214" s="14">
        <v>-52800</v>
      </c>
      <c r="G214" s="14">
        <v>-2162.0500000000002</v>
      </c>
      <c r="H214" s="14">
        <v>-0.21</v>
      </c>
    </row>
    <row r="215" spans="2:8">
      <c r="B215" s="24" t="s">
        <v>1187</v>
      </c>
      <c r="C215" s="39" t="s">
        <v>139</v>
      </c>
      <c r="D215" s="24" t="s">
        <v>184</v>
      </c>
      <c r="E215" s="24" t="s">
        <v>920</v>
      </c>
      <c r="F215" s="14">
        <v>-141750</v>
      </c>
      <c r="G215" s="14">
        <v>-2162.11</v>
      </c>
      <c r="H215" s="14">
        <v>-0.21</v>
      </c>
    </row>
    <row r="216" spans="2:8">
      <c r="B216" s="24" t="s">
        <v>938</v>
      </c>
      <c r="C216" s="39" t="s">
        <v>139</v>
      </c>
      <c r="D216" s="24" t="s">
        <v>140</v>
      </c>
      <c r="E216" s="24" t="s">
        <v>918</v>
      </c>
      <c r="F216" s="14">
        <v>-955800</v>
      </c>
      <c r="G216" s="14">
        <v>-2198.34</v>
      </c>
      <c r="H216" s="14">
        <v>-0.22</v>
      </c>
    </row>
    <row r="217" spans="2:8">
      <c r="B217" s="24" t="s">
        <v>1188</v>
      </c>
      <c r="C217" s="39" t="s">
        <v>139</v>
      </c>
      <c r="D217" s="24" t="s">
        <v>145</v>
      </c>
      <c r="E217" s="24" t="s">
        <v>187</v>
      </c>
      <c r="F217" s="14">
        <v>-51150</v>
      </c>
      <c r="G217" s="14">
        <v>-2212.6999999999998</v>
      </c>
      <c r="H217" s="14">
        <v>-0.22</v>
      </c>
    </row>
    <row r="218" spans="2:8">
      <c r="B218" s="24" t="s">
        <v>1189</v>
      </c>
      <c r="C218" s="39" t="s">
        <v>139</v>
      </c>
      <c r="D218" s="24" t="s">
        <v>244</v>
      </c>
      <c r="E218" s="24" t="s">
        <v>289</v>
      </c>
      <c r="F218" s="14">
        <v>-420000</v>
      </c>
      <c r="G218" s="14">
        <v>-2297.61</v>
      </c>
      <c r="H218" s="14">
        <v>-0.23</v>
      </c>
    </row>
    <row r="219" spans="2:8">
      <c r="B219" s="24" t="s">
        <v>1190</v>
      </c>
      <c r="C219" s="39" t="s">
        <v>139</v>
      </c>
      <c r="D219" s="24" t="s">
        <v>169</v>
      </c>
      <c r="E219" s="24" t="s">
        <v>536</v>
      </c>
      <c r="F219" s="14">
        <v>-250000</v>
      </c>
      <c r="G219" s="14">
        <v>-2354.13</v>
      </c>
      <c r="H219" s="14">
        <v>-0.23</v>
      </c>
    </row>
    <row r="220" spans="2:8">
      <c r="B220" s="24" t="s">
        <v>1191</v>
      </c>
      <c r="C220" s="39" t="s">
        <v>139</v>
      </c>
      <c r="D220" s="24" t="s">
        <v>384</v>
      </c>
      <c r="E220" s="24" t="s">
        <v>385</v>
      </c>
      <c r="F220" s="14">
        <v>-1302000</v>
      </c>
      <c r="G220" s="14">
        <v>-2392.4299999999998</v>
      </c>
      <c r="H220" s="14">
        <v>-0.24</v>
      </c>
    </row>
    <row r="221" spans="2:8">
      <c r="B221" s="24" t="s">
        <v>1192</v>
      </c>
      <c r="C221" s="39" t="s">
        <v>139</v>
      </c>
      <c r="D221" s="24" t="s">
        <v>156</v>
      </c>
      <c r="E221" s="24" t="s">
        <v>916</v>
      </c>
      <c r="F221" s="14">
        <v>-1956000</v>
      </c>
      <c r="G221" s="14">
        <v>-2488.0300000000002</v>
      </c>
      <c r="H221" s="14">
        <v>-0.25</v>
      </c>
    </row>
    <row r="222" spans="2:8">
      <c r="B222" s="24" t="s">
        <v>1193</v>
      </c>
      <c r="C222" s="39" t="s">
        <v>139</v>
      </c>
      <c r="D222" s="24" t="s">
        <v>184</v>
      </c>
      <c r="E222" s="24" t="s">
        <v>368</v>
      </c>
      <c r="F222" s="14">
        <v>-170050</v>
      </c>
      <c r="G222" s="14">
        <v>-2888.21</v>
      </c>
      <c r="H222" s="14">
        <v>-0.28999999999999998</v>
      </c>
    </row>
    <row r="223" spans="2:8">
      <c r="B223" s="24" t="s">
        <v>1194</v>
      </c>
      <c r="C223" s="39" t="s">
        <v>139</v>
      </c>
      <c r="D223" s="24" t="s">
        <v>145</v>
      </c>
      <c r="E223" s="24" t="s">
        <v>146</v>
      </c>
      <c r="F223" s="14">
        <v>-189000</v>
      </c>
      <c r="G223" s="14">
        <v>-2972.78</v>
      </c>
      <c r="H223" s="14">
        <v>-0.3</v>
      </c>
    </row>
    <row r="224" spans="2:8">
      <c r="B224" s="24" t="s">
        <v>1195</v>
      </c>
      <c r="C224" s="39" t="s">
        <v>139</v>
      </c>
      <c r="D224" s="24" t="s">
        <v>151</v>
      </c>
      <c r="E224" s="24" t="s">
        <v>426</v>
      </c>
      <c r="F224" s="14">
        <v>-276400</v>
      </c>
      <c r="G224" s="14">
        <v>-3029.9</v>
      </c>
      <c r="H224" s="14">
        <v>-0.3</v>
      </c>
    </row>
    <row r="225" spans="2:8">
      <c r="B225" s="24" t="s">
        <v>1196</v>
      </c>
      <c r="C225" s="39" t="s">
        <v>139</v>
      </c>
      <c r="D225" s="24" t="s">
        <v>191</v>
      </c>
      <c r="E225" s="24" t="s">
        <v>548</v>
      </c>
      <c r="F225" s="14">
        <v>-391500</v>
      </c>
      <c r="G225" s="14">
        <v>-3078.17</v>
      </c>
      <c r="H225" s="14">
        <v>-0.31</v>
      </c>
    </row>
    <row r="226" spans="2:8">
      <c r="B226" s="24" t="s">
        <v>1197</v>
      </c>
      <c r="C226" s="39" t="s">
        <v>139</v>
      </c>
      <c r="D226" s="24" t="s">
        <v>216</v>
      </c>
      <c r="E226" s="24" t="s">
        <v>915</v>
      </c>
      <c r="F226" s="14">
        <v>-1533000</v>
      </c>
      <c r="G226" s="14">
        <v>-3128.09</v>
      </c>
      <c r="H226" s="14">
        <v>-0.31</v>
      </c>
    </row>
    <row r="227" spans="2:8">
      <c r="B227" s="24" t="s">
        <v>1198</v>
      </c>
      <c r="C227" s="39" t="s">
        <v>139</v>
      </c>
      <c r="D227" s="24" t="s">
        <v>156</v>
      </c>
      <c r="E227" s="24" t="s">
        <v>157</v>
      </c>
      <c r="F227" s="14">
        <v>-150000</v>
      </c>
      <c r="G227" s="14">
        <v>-3338.1</v>
      </c>
      <c r="H227" s="14">
        <v>-0.33</v>
      </c>
    </row>
    <row r="228" spans="2:8">
      <c r="B228" s="24" t="s">
        <v>1199</v>
      </c>
      <c r="C228" s="39" t="s">
        <v>139</v>
      </c>
      <c r="D228" s="24" t="s">
        <v>156</v>
      </c>
      <c r="E228" s="24" t="s">
        <v>914</v>
      </c>
      <c r="F228" s="14">
        <v>-2232000</v>
      </c>
      <c r="G228" s="14">
        <v>-3429.47</v>
      </c>
      <c r="H228" s="14">
        <v>-0.34</v>
      </c>
    </row>
    <row r="229" spans="2:8">
      <c r="B229" s="24" t="s">
        <v>1200</v>
      </c>
      <c r="C229" s="39" t="s">
        <v>139</v>
      </c>
      <c r="D229" s="24" t="s">
        <v>164</v>
      </c>
      <c r="E229" s="24" t="s">
        <v>913</v>
      </c>
      <c r="F229" s="14">
        <v>-990000</v>
      </c>
      <c r="G229" s="14">
        <v>-3491.24</v>
      </c>
      <c r="H229" s="14">
        <v>-0.35</v>
      </c>
    </row>
    <row r="230" spans="2:8">
      <c r="B230" s="24" t="s">
        <v>1201</v>
      </c>
      <c r="C230" s="39" t="s">
        <v>139</v>
      </c>
      <c r="D230" s="24" t="s">
        <v>182</v>
      </c>
      <c r="E230" s="24" t="s">
        <v>768</v>
      </c>
      <c r="F230" s="14">
        <v>-249900</v>
      </c>
      <c r="G230" s="14">
        <v>-3579.69</v>
      </c>
      <c r="H230" s="14">
        <v>-0.36</v>
      </c>
    </row>
    <row r="231" spans="2:8">
      <c r="B231" s="24" t="s">
        <v>1202</v>
      </c>
      <c r="C231" s="39" t="s">
        <v>139</v>
      </c>
      <c r="D231" s="24" t="s">
        <v>360</v>
      </c>
      <c r="E231" s="24" t="s">
        <v>361</v>
      </c>
      <c r="F231" s="14">
        <v>-751425</v>
      </c>
      <c r="G231" s="14">
        <v>-3644.04</v>
      </c>
      <c r="H231" s="14">
        <v>-0.36</v>
      </c>
    </row>
    <row r="232" spans="2:8">
      <c r="B232" s="24" t="s">
        <v>1203</v>
      </c>
      <c r="C232" s="39" t="s">
        <v>139</v>
      </c>
      <c r="D232" s="24" t="s">
        <v>160</v>
      </c>
      <c r="E232" s="24" t="s">
        <v>550</v>
      </c>
      <c r="F232" s="14">
        <v>-161700</v>
      </c>
      <c r="G232" s="14">
        <v>-3685.71</v>
      </c>
      <c r="H232" s="14">
        <v>-0.37</v>
      </c>
    </row>
    <row r="233" spans="2:8">
      <c r="B233" s="24" t="s">
        <v>1204</v>
      </c>
      <c r="C233" s="39" t="s">
        <v>139</v>
      </c>
      <c r="D233" s="24" t="s">
        <v>300</v>
      </c>
      <c r="E233" s="24" t="s">
        <v>307</v>
      </c>
      <c r="F233" s="14">
        <v>-840750</v>
      </c>
      <c r="G233" s="14">
        <v>-3694.26</v>
      </c>
      <c r="H233" s="14">
        <v>-0.37</v>
      </c>
    </row>
    <row r="234" spans="2:8">
      <c r="B234" s="24" t="s">
        <v>1205</v>
      </c>
      <c r="C234" s="39" t="s">
        <v>139</v>
      </c>
      <c r="D234" s="24" t="s">
        <v>175</v>
      </c>
      <c r="E234" s="24" t="s">
        <v>176</v>
      </c>
      <c r="F234" s="14">
        <v>-428125</v>
      </c>
      <c r="G234" s="14">
        <v>-3709.7</v>
      </c>
      <c r="H234" s="14">
        <v>-0.37</v>
      </c>
    </row>
    <row r="235" spans="2:8">
      <c r="B235" s="24" t="s">
        <v>1206</v>
      </c>
      <c r="C235" s="39" t="s">
        <v>139</v>
      </c>
      <c r="D235" s="24" t="s">
        <v>526</v>
      </c>
      <c r="E235" s="24" t="s">
        <v>754</v>
      </c>
      <c r="F235" s="14">
        <v>-227700</v>
      </c>
      <c r="G235" s="14">
        <v>-3738.15</v>
      </c>
      <c r="H235" s="14">
        <v>-0.37</v>
      </c>
    </row>
    <row r="236" spans="2:8">
      <c r="B236" s="24" t="s">
        <v>1207</v>
      </c>
      <c r="C236" s="39" t="s">
        <v>139</v>
      </c>
      <c r="D236" s="24" t="s">
        <v>156</v>
      </c>
      <c r="E236" s="24" t="s">
        <v>314</v>
      </c>
      <c r="F236" s="14">
        <v>-312375</v>
      </c>
      <c r="G236" s="14">
        <v>-3958.57</v>
      </c>
      <c r="H236" s="14">
        <v>-0.39</v>
      </c>
    </row>
    <row r="237" spans="2:8">
      <c r="B237" s="24" t="s">
        <v>1208</v>
      </c>
      <c r="C237" s="39" t="s">
        <v>139</v>
      </c>
      <c r="D237" s="24" t="s">
        <v>156</v>
      </c>
      <c r="E237" s="24" t="s">
        <v>402</v>
      </c>
      <c r="F237" s="14">
        <v>-3360400</v>
      </c>
      <c r="G237" s="14">
        <v>-3963.59</v>
      </c>
      <c r="H237" s="14">
        <v>-0.39</v>
      </c>
    </row>
    <row r="238" spans="2:8">
      <c r="B238" s="24" t="s">
        <v>1209</v>
      </c>
      <c r="C238" s="39" t="s">
        <v>139</v>
      </c>
      <c r="D238" s="24" t="s">
        <v>226</v>
      </c>
      <c r="E238" s="24" t="s">
        <v>912</v>
      </c>
      <c r="F238" s="14">
        <v>-214250</v>
      </c>
      <c r="G238" s="14">
        <v>-3986.44</v>
      </c>
      <c r="H238" s="14">
        <v>-0.4</v>
      </c>
    </row>
    <row r="239" spans="2:8">
      <c r="B239" s="24" t="s">
        <v>1210</v>
      </c>
      <c r="C239" s="39" t="s">
        <v>139</v>
      </c>
      <c r="D239" s="24" t="s">
        <v>156</v>
      </c>
      <c r="E239" s="24" t="s">
        <v>264</v>
      </c>
      <c r="F239" s="14">
        <v>-6970000</v>
      </c>
      <c r="G239" s="14">
        <v>-3993.81</v>
      </c>
      <c r="H239" s="14">
        <v>-0.4</v>
      </c>
    </row>
    <row r="240" spans="2:8">
      <c r="B240" s="24" t="s">
        <v>1211</v>
      </c>
      <c r="C240" s="39" t="s">
        <v>139</v>
      </c>
      <c r="D240" s="24" t="s">
        <v>196</v>
      </c>
      <c r="E240" s="24" t="s">
        <v>308</v>
      </c>
      <c r="F240" s="14">
        <v>-369000</v>
      </c>
      <c r="G240" s="14">
        <v>-4100.88</v>
      </c>
      <c r="H240" s="14">
        <v>-0.41</v>
      </c>
    </row>
    <row r="241" spans="2:8">
      <c r="B241" s="24" t="s">
        <v>1212</v>
      </c>
      <c r="C241" s="39" t="s">
        <v>139</v>
      </c>
      <c r="D241" s="24" t="s">
        <v>156</v>
      </c>
      <c r="E241" s="24" t="s">
        <v>519</v>
      </c>
      <c r="F241" s="14">
        <v>-553750</v>
      </c>
      <c r="G241" s="14">
        <v>-4109.93</v>
      </c>
      <c r="H241" s="14">
        <v>-0.41</v>
      </c>
    </row>
    <row r="242" spans="2:8">
      <c r="B242" s="24" t="s">
        <v>1198</v>
      </c>
      <c r="C242" s="39" t="s">
        <v>139</v>
      </c>
      <c r="D242" s="24" t="s">
        <v>156</v>
      </c>
      <c r="E242" s="24" t="s">
        <v>157</v>
      </c>
      <c r="F242" s="14">
        <v>-186000</v>
      </c>
      <c r="G242" s="14">
        <v>-4150.96</v>
      </c>
      <c r="H242" s="14">
        <v>-0.41</v>
      </c>
    </row>
    <row r="243" spans="2:8">
      <c r="B243" s="24" t="s">
        <v>1213</v>
      </c>
      <c r="C243" s="39" t="s">
        <v>139</v>
      </c>
      <c r="D243" s="24" t="s">
        <v>164</v>
      </c>
      <c r="E243" s="24" t="s">
        <v>487</v>
      </c>
      <c r="F243" s="14">
        <v>-571200</v>
      </c>
      <c r="G243" s="14">
        <v>-4267.1499999999996</v>
      </c>
      <c r="H243" s="14">
        <v>-0.42</v>
      </c>
    </row>
    <row r="244" spans="2:8">
      <c r="B244" s="24" t="s">
        <v>1214</v>
      </c>
      <c r="C244" s="39" t="s">
        <v>139</v>
      </c>
      <c r="D244" s="24" t="s">
        <v>140</v>
      </c>
      <c r="E244" s="24" t="s">
        <v>418</v>
      </c>
      <c r="F244" s="14">
        <v>-11144400</v>
      </c>
      <c r="G244" s="14">
        <v>-4418.75</v>
      </c>
      <c r="H244" s="14">
        <v>-0.44</v>
      </c>
    </row>
    <row r="245" spans="2:8">
      <c r="B245" s="24" t="s">
        <v>1215</v>
      </c>
      <c r="C245" s="39" t="s">
        <v>139</v>
      </c>
      <c r="D245" s="24" t="s">
        <v>226</v>
      </c>
      <c r="E245" s="24" t="s">
        <v>721</v>
      </c>
      <c r="F245" s="14">
        <v>-684000</v>
      </c>
      <c r="G245" s="14">
        <v>-4447.03</v>
      </c>
      <c r="H245" s="14">
        <v>-0.44</v>
      </c>
    </row>
    <row r="246" spans="2:8">
      <c r="B246" s="24" t="s">
        <v>1216</v>
      </c>
      <c r="C246" s="39" t="s">
        <v>139</v>
      </c>
      <c r="D246" s="24" t="s">
        <v>355</v>
      </c>
      <c r="E246" s="24" t="s">
        <v>911</v>
      </c>
      <c r="F246" s="14">
        <v>-4621750</v>
      </c>
      <c r="G246" s="14">
        <v>-4478.4799999999996</v>
      </c>
      <c r="H246" s="14">
        <v>-0.45</v>
      </c>
    </row>
    <row r="247" spans="2:8">
      <c r="B247" s="24" t="s">
        <v>1217</v>
      </c>
      <c r="C247" s="39" t="s">
        <v>139</v>
      </c>
      <c r="D247" s="24" t="s">
        <v>196</v>
      </c>
      <c r="E247" s="24" t="s">
        <v>197</v>
      </c>
      <c r="F247" s="14">
        <v>-357425</v>
      </c>
      <c r="G247" s="14">
        <v>-4599.88</v>
      </c>
      <c r="H247" s="14">
        <v>-0.46</v>
      </c>
    </row>
    <row r="248" spans="2:8">
      <c r="B248" s="24" t="s">
        <v>1218</v>
      </c>
      <c r="C248" s="39" t="s">
        <v>139</v>
      </c>
      <c r="D248" s="24" t="s">
        <v>178</v>
      </c>
      <c r="E248" s="24" t="s">
        <v>179</v>
      </c>
      <c r="F248" s="14">
        <v>-569025</v>
      </c>
      <c r="G248" s="14">
        <v>-4666.29</v>
      </c>
      <c r="H248" s="14">
        <v>-0.46</v>
      </c>
    </row>
    <row r="249" spans="2:8">
      <c r="B249" s="24" t="s">
        <v>939</v>
      </c>
      <c r="C249" s="39" t="s">
        <v>139</v>
      </c>
      <c r="D249" s="24" t="s">
        <v>140</v>
      </c>
      <c r="E249" s="24" t="s">
        <v>910</v>
      </c>
      <c r="F249" s="14">
        <v>-13424000</v>
      </c>
      <c r="G249" s="14">
        <v>-4718.54</v>
      </c>
      <c r="H249" s="14">
        <v>-0.47</v>
      </c>
    </row>
    <row r="250" spans="2:8">
      <c r="B250" s="24" t="s">
        <v>1219</v>
      </c>
      <c r="C250" s="39" t="s">
        <v>139</v>
      </c>
      <c r="D250" s="24" t="s">
        <v>142</v>
      </c>
      <c r="E250" s="24" t="s">
        <v>769</v>
      </c>
      <c r="F250" s="14">
        <v>-3763500</v>
      </c>
      <c r="G250" s="14">
        <v>-4764.59</v>
      </c>
      <c r="H250" s="14">
        <v>-0.47</v>
      </c>
    </row>
    <row r="251" spans="2:8">
      <c r="B251" s="24" t="s">
        <v>1220</v>
      </c>
      <c r="C251" s="39" t="s">
        <v>139</v>
      </c>
      <c r="D251" s="24" t="s">
        <v>184</v>
      </c>
      <c r="E251" s="24" t="s">
        <v>186</v>
      </c>
      <c r="F251" s="14">
        <v>-72300</v>
      </c>
      <c r="G251" s="14">
        <v>-4807.62</v>
      </c>
      <c r="H251" s="14">
        <v>-0.48</v>
      </c>
    </row>
    <row r="252" spans="2:8">
      <c r="B252" s="24" t="s">
        <v>1221</v>
      </c>
      <c r="C252" s="39" t="s">
        <v>139</v>
      </c>
      <c r="D252" s="24" t="s">
        <v>355</v>
      </c>
      <c r="E252" s="24" t="s">
        <v>356</v>
      </c>
      <c r="F252" s="14">
        <v>-379100</v>
      </c>
      <c r="G252" s="14">
        <v>-4813.24</v>
      </c>
      <c r="H252" s="14">
        <v>-0.48</v>
      </c>
    </row>
    <row r="253" spans="2:8">
      <c r="B253" s="24" t="s">
        <v>1222</v>
      </c>
      <c r="C253" s="39" t="s">
        <v>139</v>
      </c>
      <c r="D253" s="24" t="s">
        <v>188</v>
      </c>
      <c r="E253" s="24" t="s">
        <v>530</v>
      </c>
      <c r="F253" s="14">
        <v>-395125</v>
      </c>
      <c r="G253" s="14">
        <v>-4874.8500000000004</v>
      </c>
      <c r="H253" s="14">
        <v>-0.48</v>
      </c>
    </row>
    <row r="254" spans="2:8">
      <c r="B254" s="24" t="s">
        <v>1223</v>
      </c>
      <c r="C254" s="39" t="s">
        <v>139</v>
      </c>
      <c r="D254" s="24" t="s">
        <v>156</v>
      </c>
      <c r="E254" s="24" t="s">
        <v>908</v>
      </c>
      <c r="F254" s="14">
        <v>-404800</v>
      </c>
      <c r="G254" s="14">
        <v>-4878.45</v>
      </c>
      <c r="H254" s="14">
        <v>-0.48</v>
      </c>
    </row>
    <row r="255" spans="2:8">
      <c r="B255" s="24" t="s">
        <v>1224</v>
      </c>
      <c r="C255" s="39" t="s">
        <v>139</v>
      </c>
      <c r="D255" s="24" t="s">
        <v>156</v>
      </c>
      <c r="E255" s="24" t="s">
        <v>287</v>
      </c>
      <c r="F255" s="14">
        <v>-601000</v>
      </c>
      <c r="G255" s="14">
        <v>-5020.75</v>
      </c>
      <c r="H255" s="14">
        <v>-0.5</v>
      </c>
    </row>
    <row r="256" spans="2:8">
      <c r="B256" s="24" t="s">
        <v>1225</v>
      </c>
      <c r="C256" s="39" t="s">
        <v>139</v>
      </c>
      <c r="D256" s="24" t="s">
        <v>164</v>
      </c>
      <c r="E256" s="24" t="s">
        <v>180</v>
      </c>
      <c r="F256" s="14">
        <v>-112700</v>
      </c>
      <c r="G256" s="14">
        <v>-5103.84</v>
      </c>
      <c r="H256" s="14">
        <v>-0.51</v>
      </c>
    </row>
    <row r="257" spans="2:8">
      <c r="B257" s="24" t="s">
        <v>1226</v>
      </c>
      <c r="C257" s="39" t="s">
        <v>139</v>
      </c>
      <c r="D257" s="24" t="s">
        <v>156</v>
      </c>
      <c r="E257" s="24" t="s">
        <v>907</v>
      </c>
      <c r="F257" s="14">
        <v>-1348000</v>
      </c>
      <c r="G257" s="14">
        <v>-5129.1400000000003</v>
      </c>
      <c r="H257" s="14">
        <v>-0.51</v>
      </c>
    </row>
    <row r="258" spans="2:8">
      <c r="B258" s="24" t="s">
        <v>1227</v>
      </c>
      <c r="C258" s="39" t="s">
        <v>139</v>
      </c>
      <c r="D258" s="24" t="s">
        <v>164</v>
      </c>
      <c r="E258" s="24" t="s">
        <v>906</v>
      </c>
      <c r="F258" s="14">
        <v>-1386900</v>
      </c>
      <c r="G258" s="14">
        <v>-5135</v>
      </c>
      <c r="H258" s="14">
        <v>-0.51</v>
      </c>
    </row>
    <row r="259" spans="2:8">
      <c r="B259" s="24" t="s">
        <v>1228</v>
      </c>
      <c r="C259" s="39" t="s">
        <v>139</v>
      </c>
      <c r="D259" s="24" t="s">
        <v>149</v>
      </c>
      <c r="E259" s="24" t="s">
        <v>150</v>
      </c>
      <c r="F259" s="14">
        <v>-224625</v>
      </c>
      <c r="G259" s="14">
        <v>-5548.13</v>
      </c>
      <c r="H259" s="14">
        <v>-0.55000000000000004</v>
      </c>
    </row>
    <row r="260" spans="2:8">
      <c r="B260" s="24" t="s">
        <v>1229</v>
      </c>
      <c r="C260" s="39" t="s">
        <v>139</v>
      </c>
      <c r="D260" s="24" t="s">
        <v>164</v>
      </c>
      <c r="E260" s="24" t="s">
        <v>535</v>
      </c>
      <c r="F260" s="14">
        <v>-951300</v>
      </c>
      <c r="G260" s="14">
        <v>-5555.59</v>
      </c>
      <c r="H260" s="14">
        <v>-0.55000000000000004</v>
      </c>
    </row>
    <row r="261" spans="2:8">
      <c r="B261" s="24" t="s">
        <v>1230</v>
      </c>
      <c r="C261" s="39" t="s">
        <v>139</v>
      </c>
      <c r="D261" s="24" t="s">
        <v>145</v>
      </c>
      <c r="E261" s="24" t="s">
        <v>436</v>
      </c>
      <c r="F261" s="14">
        <v>-195475</v>
      </c>
      <c r="G261" s="14">
        <v>-5564</v>
      </c>
      <c r="H261" s="14">
        <v>-0.55000000000000004</v>
      </c>
    </row>
    <row r="262" spans="2:8">
      <c r="B262" s="24" t="s">
        <v>1231</v>
      </c>
      <c r="C262" s="39" t="s">
        <v>139</v>
      </c>
      <c r="D262" s="24" t="s">
        <v>184</v>
      </c>
      <c r="E262" s="24" t="s">
        <v>185</v>
      </c>
      <c r="F262" s="14">
        <v>-244500</v>
      </c>
      <c r="G262" s="14">
        <v>-5722.16</v>
      </c>
      <c r="H262" s="14">
        <v>-0.56999999999999995</v>
      </c>
    </row>
    <row r="263" spans="2:8">
      <c r="B263" s="24" t="s">
        <v>940</v>
      </c>
      <c r="C263" s="39" t="s">
        <v>139</v>
      </c>
      <c r="D263" s="24" t="s">
        <v>140</v>
      </c>
      <c r="E263" s="24" t="s">
        <v>476</v>
      </c>
      <c r="F263" s="14">
        <v>-5077800</v>
      </c>
      <c r="G263" s="14">
        <v>-5755.69</v>
      </c>
      <c r="H263" s="14">
        <v>-0.56999999999999995</v>
      </c>
    </row>
    <row r="264" spans="2:8">
      <c r="B264" s="24" t="s">
        <v>1232</v>
      </c>
      <c r="C264" s="39" t="s">
        <v>139</v>
      </c>
      <c r="D264" s="24" t="s">
        <v>191</v>
      </c>
      <c r="E264" s="24" t="s">
        <v>546</v>
      </c>
      <c r="F264" s="14">
        <v>-1046250</v>
      </c>
      <c r="G264" s="14">
        <v>-5853.25</v>
      </c>
      <c r="H264" s="14">
        <v>-0.57999999999999996</v>
      </c>
    </row>
    <row r="265" spans="2:8">
      <c r="B265" s="24" t="s">
        <v>1233</v>
      </c>
      <c r="C265" s="39" t="s">
        <v>139</v>
      </c>
      <c r="D265" s="24" t="s">
        <v>164</v>
      </c>
      <c r="E265" s="24" t="s">
        <v>463</v>
      </c>
      <c r="F265" s="14">
        <v>-616200</v>
      </c>
      <c r="G265" s="14">
        <v>-6061.87</v>
      </c>
      <c r="H265" s="14">
        <v>-0.6</v>
      </c>
    </row>
    <row r="266" spans="2:8">
      <c r="B266" s="24" t="s">
        <v>1234</v>
      </c>
      <c r="C266" s="39" t="s">
        <v>139</v>
      </c>
      <c r="D266" s="24" t="s">
        <v>184</v>
      </c>
      <c r="E266" s="24" t="s">
        <v>290</v>
      </c>
      <c r="F266" s="14">
        <v>-1645500</v>
      </c>
      <c r="G266" s="14">
        <v>-6156.64</v>
      </c>
      <c r="H266" s="14">
        <v>-0.61</v>
      </c>
    </row>
    <row r="267" spans="2:8">
      <c r="B267" s="24" t="s">
        <v>1235</v>
      </c>
      <c r="C267" s="39" t="s">
        <v>139</v>
      </c>
      <c r="D267" s="24" t="s">
        <v>196</v>
      </c>
      <c r="E267" s="24" t="s">
        <v>208</v>
      </c>
      <c r="F267" s="14">
        <v>-1079100</v>
      </c>
      <c r="G267" s="14">
        <v>-6294.39</v>
      </c>
      <c r="H267" s="14">
        <v>-0.63</v>
      </c>
    </row>
    <row r="268" spans="2:8">
      <c r="B268" s="24" t="s">
        <v>1236</v>
      </c>
      <c r="C268" s="39" t="s">
        <v>139</v>
      </c>
      <c r="D268" s="24" t="s">
        <v>477</v>
      </c>
      <c r="E268" s="24" t="s">
        <v>478</v>
      </c>
      <c r="F268" s="14">
        <v>-1848000</v>
      </c>
      <c r="G268" s="14">
        <v>-6901.36</v>
      </c>
      <c r="H268" s="14">
        <v>-0.69</v>
      </c>
    </row>
    <row r="269" spans="2:8">
      <c r="B269" s="24" t="s">
        <v>1237</v>
      </c>
      <c r="C269" s="39" t="s">
        <v>139</v>
      </c>
      <c r="D269" s="24" t="s">
        <v>188</v>
      </c>
      <c r="E269" s="24" t="s">
        <v>294</v>
      </c>
      <c r="F269" s="14">
        <v>-150000</v>
      </c>
      <c r="G269" s="14">
        <v>-7010.78</v>
      </c>
      <c r="H269" s="14">
        <v>-0.7</v>
      </c>
    </row>
    <row r="270" spans="2:8">
      <c r="B270" s="24" t="s">
        <v>1238</v>
      </c>
      <c r="C270" s="39" t="s">
        <v>139</v>
      </c>
      <c r="D270" s="24" t="s">
        <v>460</v>
      </c>
      <c r="E270" s="24" t="s">
        <v>461</v>
      </c>
      <c r="F270" s="14">
        <v>-38125</v>
      </c>
      <c r="G270" s="14">
        <v>-7020.19</v>
      </c>
      <c r="H270" s="14">
        <v>-0.7</v>
      </c>
    </row>
    <row r="271" spans="2:8">
      <c r="B271" s="24" t="s">
        <v>1239</v>
      </c>
      <c r="C271" s="39" t="s">
        <v>139</v>
      </c>
      <c r="D271" s="24" t="s">
        <v>300</v>
      </c>
      <c r="E271" s="24" t="s">
        <v>397</v>
      </c>
      <c r="F271" s="14">
        <v>-92100</v>
      </c>
      <c r="G271" s="14">
        <v>-7139.64</v>
      </c>
      <c r="H271" s="14">
        <v>-0.71</v>
      </c>
    </row>
    <row r="272" spans="2:8">
      <c r="B272" s="24" t="s">
        <v>1240</v>
      </c>
      <c r="C272" s="39" t="s">
        <v>139</v>
      </c>
      <c r="D272" s="24" t="s">
        <v>140</v>
      </c>
      <c r="E272" s="24" t="s">
        <v>141</v>
      </c>
      <c r="F272" s="14">
        <v>-999625</v>
      </c>
      <c r="G272" s="14">
        <v>-7466.7</v>
      </c>
      <c r="H272" s="14">
        <v>-0.74</v>
      </c>
    </row>
    <row r="273" spans="2:8">
      <c r="B273" s="24" t="s">
        <v>1241</v>
      </c>
      <c r="C273" s="39" t="s">
        <v>139</v>
      </c>
      <c r="D273" s="24" t="s">
        <v>145</v>
      </c>
      <c r="E273" s="24" t="s">
        <v>193</v>
      </c>
      <c r="F273" s="14">
        <v>-209400</v>
      </c>
      <c r="G273" s="14">
        <v>-7468.67</v>
      </c>
      <c r="H273" s="14">
        <v>-0.74</v>
      </c>
    </row>
    <row r="274" spans="2:8">
      <c r="B274" s="24" t="s">
        <v>1242</v>
      </c>
      <c r="C274" s="39" t="s">
        <v>139</v>
      </c>
      <c r="D274" s="24" t="s">
        <v>477</v>
      </c>
      <c r="E274" s="24" t="s">
        <v>576</v>
      </c>
      <c r="F274" s="14">
        <v>-474175</v>
      </c>
      <c r="G274" s="14">
        <v>-7497.89</v>
      </c>
      <c r="H274" s="14">
        <v>-0.75</v>
      </c>
    </row>
    <row r="275" spans="2:8">
      <c r="B275" s="24" t="s">
        <v>1243</v>
      </c>
      <c r="C275" s="39" t="s">
        <v>139</v>
      </c>
      <c r="D275" s="24" t="s">
        <v>206</v>
      </c>
      <c r="E275" s="24" t="s">
        <v>305</v>
      </c>
      <c r="F275" s="14">
        <v>-3207200</v>
      </c>
      <c r="G275" s="14">
        <v>-7663.6</v>
      </c>
      <c r="H275" s="14">
        <v>-0.76</v>
      </c>
    </row>
    <row r="276" spans="2:8">
      <c r="B276" s="24" t="s">
        <v>1244</v>
      </c>
      <c r="C276" s="39" t="s">
        <v>139</v>
      </c>
      <c r="D276" s="24" t="s">
        <v>145</v>
      </c>
      <c r="E276" s="24" t="s">
        <v>437</v>
      </c>
      <c r="F276" s="14">
        <v>-161250</v>
      </c>
      <c r="G276" s="14">
        <v>-7824.5</v>
      </c>
      <c r="H276" s="14">
        <v>-0.78</v>
      </c>
    </row>
    <row r="277" spans="2:8">
      <c r="B277" s="24" t="s">
        <v>1245</v>
      </c>
      <c r="C277" s="39" t="s">
        <v>139</v>
      </c>
      <c r="D277" s="24" t="s">
        <v>153</v>
      </c>
      <c r="E277" s="24" t="s">
        <v>154</v>
      </c>
      <c r="F277" s="14">
        <v>-3024000</v>
      </c>
      <c r="G277" s="14">
        <v>-7838.21</v>
      </c>
      <c r="H277" s="14">
        <v>-0.78</v>
      </c>
    </row>
    <row r="278" spans="2:8">
      <c r="B278" s="24" t="s">
        <v>1246</v>
      </c>
      <c r="C278" s="39" t="s">
        <v>139</v>
      </c>
      <c r="D278" s="24" t="s">
        <v>153</v>
      </c>
      <c r="E278" s="24" t="s">
        <v>163</v>
      </c>
      <c r="F278" s="14">
        <v>-349800</v>
      </c>
      <c r="G278" s="14">
        <v>-7852.49</v>
      </c>
      <c r="H278" s="14">
        <v>-0.78</v>
      </c>
    </row>
    <row r="279" spans="2:8">
      <c r="B279" s="24" t="s">
        <v>1247</v>
      </c>
      <c r="C279" s="39" t="s">
        <v>139</v>
      </c>
      <c r="D279" s="24" t="s">
        <v>273</v>
      </c>
      <c r="E279" s="24" t="s">
        <v>286</v>
      </c>
      <c r="F279" s="14">
        <v>-3461117</v>
      </c>
      <c r="G279" s="14">
        <v>-7917.31</v>
      </c>
      <c r="H279" s="14">
        <v>-0.79</v>
      </c>
    </row>
    <row r="280" spans="2:8">
      <c r="B280" s="24" t="s">
        <v>1248</v>
      </c>
      <c r="C280" s="39" t="s">
        <v>139</v>
      </c>
      <c r="D280" s="24" t="s">
        <v>140</v>
      </c>
      <c r="E280" s="24" t="s">
        <v>148</v>
      </c>
      <c r="F280" s="14">
        <v>-444800</v>
      </c>
      <c r="G280" s="14">
        <v>-7979.27</v>
      </c>
      <c r="H280" s="14">
        <v>-0.79</v>
      </c>
    </row>
    <row r="281" spans="2:8">
      <c r="B281" s="24" t="s">
        <v>1249</v>
      </c>
      <c r="C281" s="39" t="s">
        <v>139</v>
      </c>
      <c r="D281" s="24" t="s">
        <v>182</v>
      </c>
      <c r="E281" s="24" t="s">
        <v>905</v>
      </c>
      <c r="F281" s="14">
        <v>-3787500</v>
      </c>
      <c r="G281" s="14">
        <v>-8146.91</v>
      </c>
      <c r="H281" s="14">
        <v>-0.81</v>
      </c>
    </row>
    <row r="282" spans="2:8">
      <c r="B282" s="24" t="s">
        <v>1250</v>
      </c>
      <c r="C282" s="39" t="s">
        <v>139</v>
      </c>
      <c r="D282" s="24" t="s">
        <v>164</v>
      </c>
      <c r="E282" s="24" t="s">
        <v>604</v>
      </c>
      <c r="F282" s="14">
        <v>-1290000</v>
      </c>
      <c r="G282" s="14">
        <v>-8157.32</v>
      </c>
      <c r="H282" s="14">
        <v>-0.81</v>
      </c>
    </row>
    <row r="283" spans="2:8">
      <c r="B283" s="24" t="s">
        <v>1137</v>
      </c>
      <c r="C283" s="39" t="s">
        <v>139</v>
      </c>
      <c r="D283" s="24" t="s">
        <v>145</v>
      </c>
      <c r="E283" s="24" t="s">
        <v>147</v>
      </c>
      <c r="F283" s="14">
        <v>-231150</v>
      </c>
      <c r="G283" s="14">
        <v>-8224.66</v>
      </c>
      <c r="H283" s="14">
        <v>-0.82</v>
      </c>
    </row>
    <row r="284" spans="2:8">
      <c r="B284" s="24" t="s">
        <v>1251</v>
      </c>
      <c r="C284" s="39" t="s">
        <v>139</v>
      </c>
      <c r="D284" s="24" t="s">
        <v>149</v>
      </c>
      <c r="E284" s="24" t="s">
        <v>295</v>
      </c>
      <c r="F284" s="14">
        <v>-632500</v>
      </c>
      <c r="G284" s="14">
        <v>-8323.7000000000007</v>
      </c>
      <c r="H284" s="14">
        <v>-0.83</v>
      </c>
    </row>
    <row r="285" spans="2:8">
      <c r="B285" s="24" t="s">
        <v>1252</v>
      </c>
      <c r="C285" s="39" t="s">
        <v>139</v>
      </c>
      <c r="D285" s="24" t="s">
        <v>156</v>
      </c>
      <c r="E285" s="24" t="s">
        <v>456</v>
      </c>
      <c r="F285" s="14">
        <v>-134000</v>
      </c>
      <c r="G285" s="14">
        <v>-8984.43</v>
      </c>
      <c r="H285" s="14">
        <v>-0.89</v>
      </c>
    </row>
    <row r="286" spans="2:8">
      <c r="B286" s="24" t="s">
        <v>1253</v>
      </c>
      <c r="C286" s="39" t="s">
        <v>139</v>
      </c>
      <c r="D286" s="24" t="s">
        <v>140</v>
      </c>
      <c r="E286" s="24" t="s">
        <v>415</v>
      </c>
      <c r="F286" s="14">
        <v>-928800</v>
      </c>
      <c r="G286" s="14">
        <v>-9119.89</v>
      </c>
      <c r="H286" s="14">
        <v>-0.91</v>
      </c>
    </row>
    <row r="287" spans="2:8">
      <c r="B287" s="24" t="s">
        <v>1254</v>
      </c>
      <c r="C287" s="39" t="s">
        <v>139</v>
      </c>
      <c r="D287" s="24" t="s">
        <v>169</v>
      </c>
      <c r="E287" s="24" t="s">
        <v>904</v>
      </c>
      <c r="F287" s="14">
        <v>-367125</v>
      </c>
      <c r="G287" s="14">
        <v>-9248.7999999999993</v>
      </c>
      <c r="H287" s="14">
        <v>-0.92</v>
      </c>
    </row>
    <row r="288" spans="2:8">
      <c r="B288" s="24" t="s">
        <v>1255</v>
      </c>
      <c r="C288" s="39" t="s">
        <v>139</v>
      </c>
      <c r="D288" s="24" t="s">
        <v>300</v>
      </c>
      <c r="E288" s="24" t="s">
        <v>466</v>
      </c>
      <c r="F288" s="14">
        <v>-373500</v>
      </c>
      <c r="G288" s="14">
        <v>-9379.7099999999991</v>
      </c>
      <c r="H288" s="14">
        <v>-0.93</v>
      </c>
    </row>
    <row r="289" spans="2:8">
      <c r="B289" s="24" t="s">
        <v>1256</v>
      </c>
      <c r="C289" s="39" t="s">
        <v>139</v>
      </c>
      <c r="D289" s="24" t="s">
        <v>145</v>
      </c>
      <c r="E289" s="24" t="s">
        <v>395</v>
      </c>
      <c r="F289" s="14">
        <v>-757800</v>
      </c>
      <c r="G289" s="14">
        <v>-9560.4</v>
      </c>
      <c r="H289" s="14">
        <v>-0.95</v>
      </c>
    </row>
    <row r="290" spans="2:8">
      <c r="B290" s="24" t="s">
        <v>1257</v>
      </c>
      <c r="C290" s="39" t="s">
        <v>139</v>
      </c>
      <c r="D290" s="24" t="s">
        <v>203</v>
      </c>
      <c r="E290" s="24" t="s">
        <v>364</v>
      </c>
      <c r="F290" s="14">
        <v>-1173900</v>
      </c>
      <c r="G290" s="14">
        <v>-9679.98</v>
      </c>
      <c r="H290" s="14">
        <v>-0.96</v>
      </c>
    </row>
    <row r="291" spans="2:8">
      <c r="B291" s="24" t="s">
        <v>1258</v>
      </c>
      <c r="C291" s="39" t="s">
        <v>139</v>
      </c>
      <c r="D291" s="24" t="s">
        <v>140</v>
      </c>
      <c r="E291" s="24" t="s">
        <v>416</v>
      </c>
      <c r="F291" s="14">
        <v>-3051000</v>
      </c>
      <c r="G291" s="14">
        <v>-10245.26</v>
      </c>
      <c r="H291" s="14">
        <v>-1.02</v>
      </c>
    </row>
    <row r="292" spans="2:8">
      <c r="B292" s="24" t="s">
        <v>1259</v>
      </c>
      <c r="C292" s="39" t="s">
        <v>139</v>
      </c>
      <c r="D292" s="24" t="s">
        <v>273</v>
      </c>
      <c r="E292" s="24" t="s">
        <v>377</v>
      </c>
      <c r="F292" s="14">
        <v>-4532625</v>
      </c>
      <c r="G292" s="14">
        <v>-11002.95</v>
      </c>
      <c r="H292" s="14">
        <v>-1.0900000000000001</v>
      </c>
    </row>
    <row r="293" spans="2:8">
      <c r="B293" s="24" t="s">
        <v>1260</v>
      </c>
      <c r="C293" s="39" t="s">
        <v>139</v>
      </c>
      <c r="D293" s="24" t="s">
        <v>140</v>
      </c>
      <c r="E293" s="24" t="s">
        <v>155</v>
      </c>
      <c r="F293" s="14">
        <v>-1555200</v>
      </c>
      <c r="G293" s="14">
        <v>-11365.4</v>
      </c>
      <c r="H293" s="14">
        <v>-1.1299999999999999</v>
      </c>
    </row>
    <row r="294" spans="2:8">
      <c r="B294" s="24" t="s">
        <v>1261</v>
      </c>
      <c r="C294" s="39" t="s">
        <v>139</v>
      </c>
      <c r="D294" s="24" t="s">
        <v>269</v>
      </c>
      <c r="E294" s="24" t="s">
        <v>404</v>
      </c>
      <c r="F294" s="14">
        <v>-4737000</v>
      </c>
      <c r="G294" s="14">
        <v>-11804.6</v>
      </c>
      <c r="H294" s="14">
        <v>-1.17</v>
      </c>
    </row>
    <row r="295" spans="2:8">
      <c r="B295" s="24" t="s">
        <v>1262</v>
      </c>
      <c r="C295" s="39" t="s">
        <v>139</v>
      </c>
      <c r="D295" s="24" t="s">
        <v>300</v>
      </c>
      <c r="E295" s="24" t="s">
        <v>465</v>
      </c>
      <c r="F295" s="14">
        <v>-453950</v>
      </c>
      <c r="G295" s="14">
        <v>-11977.02</v>
      </c>
      <c r="H295" s="14">
        <v>-1.19</v>
      </c>
    </row>
    <row r="296" spans="2:8">
      <c r="B296" s="24" t="s">
        <v>1263</v>
      </c>
      <c r="C296" s="39" t="s">
        <v>139</v>
      </c>
      <c r="D296" s="24" t="s">
        <v>358</v>
      </c>
      <c r="E296" s="24" t="s">
        <v>359</v>
      </c>
      <c r="F296" s="14">
        <v>-3056600</v>
      </c>
      <c r="G296" s="14">
        <v>-12503.02</v>
      </c>
      <c r="H296" s="14">
        <v>-1.24</v>
      </c>
    </row>
    <row r="297" spans="2:8">
      <c r="B297" s="24" t="s">
        <v>1264</v>
      </c>
      <c r="C297" s="39" t="s">
        <v>139</v>
      </c>
      <c r="D297" s="24" t="s">
        <v>156</v>
      </c>
      <c r="E297" s="24" t="s">
        <v>457</v>
      </c>
      <c r="F297" s="14">
        <v>-84300</v>
      </c>
      <c r="G297" s="14">
        <v>-12617.6</v>
      </c>
      <c r="H297" s="14">
        <v>-1.25</v>
      </c>
    </row>
    <row r="298" spans="2:8">
      <c r="B298" s="24" t="s">
        <v>1265</v>
      </c>
      <c r="C298" s="39" t="s">
        <v>139</v>
      </c>
      <c r="D298" s="24" t="s">
        <v>200</v>
      </c>
      <c r="E298" s="24" t="s">
        <v>462</v>
      </c>
      <c r="F298" s="14">
        <v>-1826250</v>
      </c>
      <c r="G298" s="14">
        <v>-15713.97</v>
      </c>
      <c r="H298" s="14">
        <v>-1.56</v>
      </c>
    </row>
    <row r="299" spans="2:8">
      <c r="B299" s="24" t="s">
        <v>1266</v>
      </c>
      <c r="C299" s="39" t="s">
        <v>139</v>
      </c>
      <c r="D299" s="24" t="s">
        <v>140</v>
      </c>
      <c r="E299" s="24" t="s">
        <v>144</v>
      </c>
      <c r="F299" s="14">
        <v>-1297450</v>
      </c>
      <c r="G299" s="14">
        <v>-17817.88</v>
      </c>
      <c r="H299" s="14">
        <v>-1.77</v>
      </c>
    </row>
    <row r="300" spans="2:8">
      <c r="B300" s="24" t="s">
        <v>1267</v>
      </c>
      <c r="C300" s="39" t="s">
        <v>139</v>
      </c>
      <c r="D300" s="24" t="s">
        <v>173</v>
      </c>
      <c r="E300" s="24" t="s">
        <v>174</v>
      </c>
      <c r="F300" s="14">
        <v>-1071800</v>
      </c>
      <c r="G300" s="14">
        <v>-18239.89</v>
      </c>
      <c r="H300" s="14">
        <v>-1.81</v>
      </c>
    </row>
    <row r="301" spans="2:8">
      <c r="B301" s="24" t="s">
        <v>1268</v>
      </c>
      <c r="C301" s="39" t="s">
        <v>139</v>
      </c>
      <c r="D301" s="24" t="s">
        <v>902</v>
      </c>
      <c r="E301" s="24" t="s">
        <v>903</v>
      </c>
      <c r="F301" s="14">
        <v>-885000</v>
      </c>
      <c r="G301" s="14">
        <v>-20746.61</v>
      </c>
      <c r="H301" s="14">
        <v>-2.06</v>
      </c>
    </row>
    <row r="302" spans="2:8">
      <c r="B302" s="24" t="s">
        <v>1269</v>
      </c>
      <c r="C302" s="39" t="s">
        <v>139</v>
      </c>
      <c r="D302" s="24" t="s">
        <v>145</v>
      </c>
      <c r="E302" s="24" t="s">
        <v>285</v>
      </c>
      <c r="F302" s="14">
        <v>-2282700</v>
      </c>
      <c r="G302" s="14">
        <v>-24729.63</v>
      </c>
      <c r="H302" s="14">
        <v>-2.46</v>
      </c>
    </row>
    <row r="303" spans="2:8">
      <c r="B303" s="24" t="s">
        <v>1270</v>
      </c>
      <c r="C303" s="39" t="s">
        <v>139</v>
      </c>
      <c r="D303" s="24" t="s">
        <v>142</v>
      </c>
      <c r="E303" s="24" t="s">
        <v>143</v>
      </c>
      <c r="F303" s="14">
        <v>-1040000</v>
      </c>
      <c r="G303" s="14">
        <v>-29143.4</v>
      </c>
      <c r="H303" s="14">
        <v>-2.9</v>
      </c>
    </row>
    <row r="304" spans="2:8">
      <c r="B304" s="205" t="s">
        <v>218</v>
      </c>
      <c r="C304" s="285"/>
      <c r="D304" s="205"/>
      <c r="E304" s="205"/>
      <c r="F304" s="15"/>
      <c r="G304" s="15">
        <f>SUM(G16:G158)</f>
        <v>660764.27999999991</v>
      </c>
      <c r="H304" s="15">
        <f>SUM(H16:H158)</f>
        <v>65.669999999999945</v>
      </c>
    </row>
    <row r="305" spans="2:8">
      <c r="B305" s="203" t="s">
        <v>101</v>
      </c>
      <c r="C305" s="204" t="s">
        <v>102</v>
      </c>
      <c r="D305" s="203" t="s">
        <v>103</v>
      </c>
      <c r="E305" s="203" t="s">
        <v>104</v>
      </c>
      <c r="F305" s="23" t="s">
        <v>105</v>
      </c>
      <c r="G305" s="23" t="s">
        <v>106</v>
      </c>
      <c r="H305" s="23" t="s">
        <v>107</v>
      </c>
    </row>
    <row r="306" spans="2:8">
      <c r="B306" s="205" t="s">
        <v>108</v>
      </c>
      <c r="C306" s="39"/>
    </row>
    <row r="307" spans="2:8">
      <c r="B307" s="205" t="s">
        <v>109</v>
      </c>
      <c r="C307" s="39"/>
    </row>
    <row r="308" spans="2:8">
      <c r="B308" s="205" t="s">
        <v>110</v>
      </c>
      <c r="C308" s="39"/>
    </row>
    <row r="309" spans="2:8">
      <c r="B309" s="24" t="s">
        <v>2937</v>
      </c>
      <c r="C309" s="39">
        <v>4.57</v>
      </c>
      <c r="D309" s="24" t="s">
        <v>112</v>
      </c>
      <c r="E309" s="24" t="s">
        <v>739</v>
      </c>
      <c r="F309" s="14">
        <v>16500000</v>
      </c>
      <c r="G309" s="14">
        <v>16729.52</v>
      </c>
      <c r="H309" s="14">
        <v>1.66</v>
      </c>
    </row>
    <row r="310" spans="2:8">
      <c r="B310" s="24" t="s">
        <v>2942</v>
      </c>
      <c r="C310" s="39">
        <v>4.12</v>
      </c>
      <c r="D310" s="24" t="s">
        <v>112</v>
      </c>
      <c r="E310" s="24" t="s">
        <v>944</v>
      </c>
      <c r="F310" s="14">
        <v>13500000</v>
      </c>
      <c r="G310" s="14">
        <v>13629.91</v>
      </c>
      <c r="H310" s="14">
        <v>1.36</v>
      </c>
    </row>
    <row r="311" spans="2:8">
      <c r="B311" s="24" t="s">
        <v>2944</v>
      </c>
      <c r="C311" s="39">
        <v>3.9</v>
      </c>
      <c r="D311" s="24" t="s">
        <v>112</v>
      </c>
      <c r="E311" s="24" t="s">
        <v>115</v>
      </c>
      <c r="F311" s="14">
        <v>13500000</v>
      </c>
      <c r="G311" s="14">
        <v>13561.01</v>
      </c>
      <c r="H311" s="14">
        <v>1.35</v>
      </c>
    </row>
    <row r="312" spans="2:8">
      <c r="B312" s="24" t="s">
        <v>2945</v>
      </c>
      <c r="C312" s="39">
        <v>3.91</v>
      </c>
      <c r="D312" s="24" t="s">
        <v>112</v>
      </c>
      <c r="E312" s="24" t="s">
        <v>113</v>
      </c>
      <c r="F312" s="14">
        <v>12500000</v>
      </c>
      <c r="G312" s="14">
        <v>12519.56</v>
      </c>
      <c r="H312" s="14">
        <v>1.24</v>
      </c>
    </row>
    <row r="313" spans="2:8">
      <c r="B313" s="24" t="s">
        <v>2933</v>
      </c>
      <c r="C313" s="39">
        <v>4.4800000000000004</v>
      </c>
      <c r="D313" s="24" t="s">
        <v>112</v>
      </c>
      <c r="E313" s="24" t="s">
        <v>839</v>
      </c>
      <c r="F313" s="14">
        <v>11500000</v>
      </c>
      <c r="G313" s="14">
        <v>11469.35</v>
      </c>
      <c r="H313" s="14">
        <v>1.1399999999999999</v>
      </c>
    </row>
    <row r="314" spans="2:8">
      <c r="B314" s="24" t="s">
        <v>2943</v>
      </c>
      <c r="C314" s="39">
        <v>4.3600000000000003</v>
      </c>
      <c r="D314" s="24" t="s">
        <v>112</v>
      </c>
      <c r="E314" s="24" t="s">
        <v>737</v>
      </c>
      <c r="F314" s="14">
        <v>10700000</v>
      </c>
      <c r="G314" s="14">
        <v>10851.14</v>
      </c>
      <c r="H314" s="14">
        <v>1.08</v>
      </c>
    </row>
    <row r="315" spans="2:8">
      <c r="B315" s="24" t="s">
        <v>2940</v>
      </c>
      <c r="C315" s="39">
        <v>5.03</v>
      </c>
      <c r="D315" s="24" t="s">
        <v>112</v>
      </c>
      <c r="E315" s="24" t="s">
        <v>647</v>
      </c>
      <c r="F315" s="14">
        <v>5200000</v>
      </c>
      <c r="G315" s="14">
        <v>5312.13</v>
      </c>
      <c r="H315" s="14">
        <v>0.53</v>
      </c>
    </row>
    <row r="316" spans="2:8">
      <c r="B316" s="24" t="s">
        <v>2935</v>
      </c>
      <c r="C316" s="39">
        <v>5.29</v>
      </c>
      <c r="D316" s="24" t="s">
        <v>112</v>
      </c>
      <c r="E316" s="24" t="s">
        <v>945</v>
      </c>
      <c r="F316" s="14">
        <v>4000000</v>
      </c>
      <c r="G316" s="14">
        <v>3953.56</v>
      </c>
      <c r="H316" s="14">
        <v>0.39</v>
      </c>
    </row>
    <row r="317" spans="2:8">
      <c r="B317" s="24" t="s">
        <v>2946</v>
      </c>
      <c r="C317" s="39">
        <v>5.59</v>
      </c>
      <c r="D317" s="24" t="s">
        <v>112</v>
      </c>
      <c r="E317" s="24" t="s">
        <v>946</v>
      </c>
      <c r="F317" s="14">
        <v>3500000</v>
      </c>
      <c r="G317" s="14">
        <v>3667.37</v>
      </c>
      <c r="H317" s="14">
        <v>0.36</v>
      </c>
    </row>
    <row r="318" spans="2:8">
      <c r="B318" s="24" t="s">
        <v>2938</v>
      </c>
      <c r="C318" s="39">
        <v>5.07</v>
      </c>
      <c r="D318" s="24" t="s">
        <v>112</v>
      </c>
      <c r="E318" s="24" t="s">
        <v>493</v>
      </c>
      <c r="F318" s="14">
        <v>3500000</v>
      </c>
      <c r="G318" s="14">
        <v>3573.79</v>
      </c>
      <c r="H318" s="14">
        <v>0.36</v>
      </c>
    </row>
    <row r="319" spans="2:8">
      <c r="B319" s="24" t="s">
        <v>2934</v>
      </c>
      <c r="C319" s="39">
        <v>4.8499999999999996</v>
      </c>
      <c r="D319" s="24" t="s">
        <v>112</v>
      </c>
      <c r="E319" s="24" t="s">
        <v>947</v>
      </c>
      <c r="F319" s="14">
        <v>3500000</v>
      </c>
      <c r="G319" s="14">
        <v>3479.12</v>
      </c>
      <c r="H319" s="14">
        <v>0.35</v>
      </c>
    </row>
    <row r="320" spans="2:8">
      <c r="B320" s="24" t="s">
        <v>2939</v>
      </c>
      <c r="C320" s="39">
        <v>5.49</v>
      </c>
      <c r="D320" s="24" t="s">
        <v>112</v>
      </c>
      <c r="E320" s="24" t="s">
        <v>497</v>
      </c>
      <c r="F320" s="14">
        <v>2800000</v>
      </c>
      <c r="G320" s="14">
        <v>2883.5</v>
      </c>
      <c r="H320" s="14">
        <v>0.28999999999999998</v>
      </c>
    </row>
    <row r="321" spans="2:8">
      <c r="B321" s="24" t="s">
        <v>2941</v>
      </c>
      <c r="C321" s="39">
        <v>5.44</v>
      </c>
      <c r="D321" s="24" t="s">
        <v>112</v>
      </c>
      <c r="E321" s="24" t="s">
        <v>655</v>
      </c>
      <c r="F321" s="14">
        <v>2000000</v>
      </c>
      <c r="G321" s="14">
        <v>2068.59</v>
      </c>
      <c r="H321" s="14">
        <v>0.21</v>
      </c>
    </row>
    <row r="322" spans="2:8">
      <c r="B322" s="24" t="s">
        <v>2936</v>
      </c>
      <c r="C322" s="39">
        <v>5.03</v>
      </c>
      <c r="D322" s="24" t="s">
        <v>112</v>
      </c>
      <c r="E322" s="24" t="s">
        <v>948</v>
      </c>
      <c r="F322" s="14">
        <v>500000</v>
      </c>
      <c r="G322" s="14">
        <v>505.74</v>
      </c>
      <c r="H322" s="14">
        <v>0.05</v>
      </c>
    </row>
    <row r="323" spans="2:8">
      <c r="B323" s="205" t="s">
        <v>116</v>
      </c>
      <c r="C323" s="285"/>
      <c r="D323" s="205"/>
      <c r="E323" s="205"/>
      <c r="F323" s="15"/>
      <c r="G323" s="15">
        <f>SUM(G305:G322)</f>
        <v>104204.29</v>
      </c>
      <c r="H323" s="15">
        <f>SUM(H305:H322)</f>
        <v>10.37</v>
      </c>
    </row>
    <row r="324" spans="2:8">
      <c r="B324" s="205" t="s">
        <v>117</v>
      </c>
      <c r="C324" s="39"/>
    </row>
    <row r="325" spans="2:8">
      <c r="B325" s="24" t="s">
        <v>1271</v>
      </c>
      <c r="C325" s="39">
        <v>5.33</v>
      </c>
      <c r="D325" s="24" t="s">
        <v>118</v>
      </c>
      <c r="E325" s="24" t="s">
        <v>949</v>
      </c>
      <c r="F325" s="14">
        <v>1000</v>
      </c>
      <c r="G325" s="14">
        <v>9999.35</v>
      </c>
      <c r="H325" s="14">
        <v>0.99</v>
      </c>
    </row>
    <row r="326" spans="2:8">
      <c r="B326" s="24" t="s">
        <v>1272</v>
      </c>
      <c r="C326" s="39">
        <v>4.55</v>
      </c>
      <c r="D326" s="24" t="s">
        <v>118</v>
      </c>
      <c r="E326" s="24" t="s">
        <v>950</v>
      </c>
      <c r="F326" s="14">
        <v>500</v>
      </c>
      <c r="G326" s="14">
        <v>5004.5200000000004</v>
      </c>
      <c r="H326" s="14">
        <v>0.5</v>
      </c>
    </row>
    <row r="327" spans="2:8">
      <c r="B327" s="24" t="s">
        <v>849</v>
      </c>
      <c r="C327" s="39">
        <v>6.38</v>
      </c>
      <c r="D327" s="24" t="s">
        <v>118</v>
      </c>
      <c r="E327" s="24" t="s">
        <v>850</v>
      </c>
      <c r="F327" s="14">
        <v>400</v>
      </c>
      <c r="G327" s="14">
        <v>3922.15</v>
      </c>
      <c r="H327" s="14">
        <v>0.39</v>
      </c>
    </row>
    <row r="328" spans="2:8">
      <c r="B328" s="24" t="s">
        <v>951</v>
      </c>
      <c r="C328" s="39">
        <v>4.29</v>
      </c>
      <c r="D328" s="24" t="s">
        <v>118</v>
      </c>
      <c r="E328" s="24" t="s">
        <v>952</v>
      </c>
      <c r="F328" s="14">
        <v>250</v>
      </c>
      <c r="G328" s="14">
        <v>2517.87</v>
      </c>
      <c r="H328" s="14">
        <v>0.25</v>
      </c>
    </row>
    <row r="329" spans="2:8">
      <c r="B329" s="24" t="s">
        <v>1273</v>
      </c>
      <c r="C329" s="39">
        <v>4.97</v>
      </c>
      <c r="D329" s="24" t="s">
        <v>118</v>
      </c>
      <c r="E329" s="24" t="s">
        <v>953</v>
      </c>
      <c r="F329" s="14">
        <v>250</v>
      </c>
      <c r="G329" s="14">
        <v>2491.71</v>
      </c>
      <c r="H329" s="14">
        <v>0.25</v>
      </c>
    </row>
    <row r="330" spans="2:8">
      <c r="B330" s="24" t="s">
        <v>954</v>
      </c>
      <c r="C330" s="39">
        <v>6.3</v>
      </c>
      <c r="D330" s="24" t="s">
        <v>118</v>
      </c>
      <c r="E330" s="24" t="s">
        <v>955</v>
      </c>
      <c r="F330" s="14">
        <v>250</v>
      </c>
      <c r="G330" s="14">
        <v>2433.52</v>
      </c>
      <c r="H330" s="14">
        <v>0.24</v>
      </c>
    </row>
    <row r="331" spans="2:8">
      <c r="B331" s="24" t="s">
        <v>1274</v>
      </c>
      <c r="C331" s="39">
        <v>4.46</v>
      </c>
      <c r="D331" s="24" t="s">
        <v>118</v>
      </c>
      <c r="E331" s="24" t="s">
        <v>956</v>
      </c>
      <c r="F331" s="14">
        <v>150</v>
      </c>
      <c r="G331" s="14">
        <v>1513.3</v>
      </c>
      <c r="H331" s="14">
        <v>0.15</v>
      </c>
    </row>
    <row r="332" spans="2:8">
      <c r="B332" s="24" t="s">
        <v>1275</v>
      </c>
      <c r="C332" s="39">
        <v>4.05</v>
      </c>
      <c r="D332" s="24" t="s">
        <v>340</v>
      </c>
      <c r="E332" s="24" t="s">
        <v>957</v>
      </c>
      <c r="F332" s="14">
        <v>150</v>
      </c>
      <c r="G332" s="14">
        <v>1507.32</v>
      </c>
      <c r="H332" s="14">
        <v>0.15</v>
      </c>
    </row>
    <row r="333" spans="2:8">
      <c r="B333" s="24" t="s">
        <v>1276</v>
      </c>
      <c r="C333" s="39">
        <v>4.17</v>
      </c>
      <c r="D333" s="24" t="s">
        <v>340</v>
      </c>
      <c r="E333" s="24" t="s">
        <v>958</v>
      </c>
      <c r="F333" s="14">
        <v>100</v>
      </c>
      <c r="G333" s="14">
        <v>1006.53</v>
      </c>
      <c r="H333" s="14">
        <v>0.1</v>
      </c>
    </row>
    <row r="334" spans="2:8">
      <c r="B334" s="24" t="s">
        <v>1277</v>
      </c>
      <c r="C334" s="39">
        <v>5.51</v>
      </c>
      <c r="D334" s="24" t="s">
        <v>118</v>
      </c>
      <c r="E334" s="24" t="s">
        <v>959</v>
      </c>
      <c r="F334" s="14">
        <v>50</v>
      </c>
      <c r="G334" s="14">
        <v>515.37</v>
      </c>
      <c r="H334" s="14">
        <v>0.05</v>
      </c>
    </row>
    <row r="335" spans="2:8">
      <c r="B335" s="24" t="s">
        <v>1278</v>
      </c>
      <c r="C335" s="39">
        <v>5.45</v>
      </c>
      <c r="D335" s="24" t="s">
        <v>118</v>
      </c>
      <c r="E335" s="24" t="s">
        <v>679</v>
      </c>
      <c r="F335" s="14">
        <v>50</v>
      </c>
      <c r="G335" s="14">
        <v>505.47</v>
      </c>
      <c r="H335" s="14">
        <v>0.05</v>
      </c>
    </row>
    <row r="336" spans="2:8">
      <c r="B336" s="205" t="s">
        <v>120</v>
      </c>
      <c r="C336" s="285"/>
      <c r="D336" s="205"/>
      <c r="E336" s="205"/>
      <c r="F336" s="15"/>
      <c r="G336" s="15">
        <f>SUM(G325:G335)</f>
        <v>31417.109999999997</v>
      </c>
      <c r="H336" s="15">
        <f>SUM(H325:H335)</f>
        <v>3.1199999999999997</v>
      </c>
    </row>
    <row r="337" spans="2:12" s="212" customFormat="1">
      <c r="B337" s="251" t="s">
        <v>980</v>
      </c>
      <c r="C337" s="252"/>
      <c r="D337" s="251"/>
      <c r="E337" s="251"/>
      <c r="F337" s="21"/>
      <c r="G337" s="21"/>
      <c r="H337" s="21"/>
      <c r="K337" s="253"/>
      <c r="L337" s="253"/>
    </row>
    <row r="338" spans="2:12">
      <c r="B338" s="24" t="s">
        <v>19</v>
      </c>
      <c r="C338" s="39" t="s">
        <v>139</v>
      </c>
      <c r="D338" s="24" t="s">
        <v>448</v>
      </c>
      <c r="E338" s="24" t="s">
        <v>941</v>
      </c>
      <c r="F338" s="14">
        <v>2005414.0759999999</v>
      </c>
      <c r="G338" s="14">
        <v>76936.61</v>
      </c>
      <c r="H338" s="14">
        <v>7.65</v>
      </c>
    </row>
    <row r="339" spans="2:12">
      <c r="B339" s="24" t="s">
        <v>99</v>
      </c>
      <c r="C339" s="39" t="s">
        <v>139</v>
      </c>
      <c r="D339" s="24" t="s">
        <v>448</v>
      </c>
      <c r="E339" s="24" t="s">
        <v>942</v>
      </c>
      <c r="F339" s="14">
        <v>861467.69200000004</v>
      </c>
      <c r="G339" s="14">
        <v>29035.19</v>
      </c>
      <c r="H339" s="14">
        <v>2.89</v>
      </c>
    </row>
    <row r="340" spans="2:12">
      <c r="B340" s="24" t="s">
        <v>29</v>
      </c>
      <c r="C340" s="39" t="s">
        <v>139</v>
      </c>
      <c r="D340" s="24" t="s">
        <v>448</v>
      </c>
      <c r="E340" s="24" t="s">
        <v>943</v>
      </c>
      <c r="F340" s="14">
        <v>698149</v>
      </c>
      <c r="G340" s="14">
        <v>22744.959999999999</v>
      </c>
      <c r="H340" s="14">
        <v>2.2599999999999998</v>
      </c>
    </row>
    <row r="341" spans="2:12">
      <c r="B341" s="24" t="s">
        <v>31</v>
      </c>
      <c r="C341" s="39" t="s">
        <v>139</v>
      </c>
      <c r="D341" s="24" t="s">
        <v>448</v>
      </c>
      <c r="E341" s="24" t="s">
        <v>645</v>
      </c>
      <c r="F341" s="14">
        <v>63216933.203000002</v>
      </c>
      <c r="G341" s="14">
        <v>7549.05</v>
      </c>
      <c r="H341" s="14">
        <v>0.75</v>
      </c>
    </row>
    <row r="342" spans="2:12">
      <c r="B342" s="251" t="s">
        <v>975</v>
      </c>
      <c r="C342" s="206"/>
      <c r="D342" s="205"/>
      <c r="E342" s="205"/>
      <c r="F342" s="15"/>
      <c r="G342" s="15">
        <f>SUM(G338:G341)</f>
        <v>136265.81</v>
      </c>
      <c r="H342" s="15">
        <f>SUM(H338:H341)</f>
        <v>13.55</v>
      </c>
    </row>
    <row r="343" spans="2:12">
      <c r="B343" s="205" t="s">
        <v>981</v>
      </c>
    </row>
    <row r="344" spans="2:12">
      <c r="B344" s="205" t="s">
        <v>997</v>
      </c>
      <c r="F344" s="14" t="s">
        <v>960</v>
      </c>
      <c r="G344" s="14">
        <v>3383</v>
      </c>
      <c r="H344" s="14">
        <v>0.33631680088684862</v>
      </c>
    </row>
    <row r="345" spans="2:12">
      <c r="B345" s="205" t="s">
        <v>961</v>
      </c>
      <c r="C345" s="206"/>
      <c r="D345" s="205"/>
      <c r="E345" s="205"/>
      <c r="F345" s="15"/>
      <c r="G345" s="15">
        <f>SUM(G343:G344)</f>
        <v>3383</v>
      </c>
      <c r="H345" s="15">
        <f>SUM(H343:H344)</f>
        <v>0.33631680088684862</v>
      </c>
    </row>
    <row r="346" spans="2:12">
      <c r="B346" s="205" t="s">
        <v>977</v>
      </c>
      <c r="C346" s="206"/>
      <c r="D346" s="205"/>
      <c r="E346" s="205"/>
      <c r="F346" s="15"/>
      <c r="G346" s="15">
        <v>9998.92</v>
      </c>
      <c r="H346" s="15">
        <v>0.99</v>
      </c>
    </row>
    <row r="347" spans="2:12">
      <c r="B347" s="205" t="s">
        <v>978</v>
      </c>
      <c r="C347" s="206"/>
      <c r="D347" s="205"/>
      <c r="E347" s="205"/>
      <c r="F347" s="15"/>
      <c r="G347" s="15">
        <v>50725.33</v>
      </c>
      <c r="H347" s="15">
        <v>5.04</v>
      </c>
    </row>
    <row r="348" spans="2:12">
      <c r="B348" s="205" t="s">
        <v>124</v>
      </c>
      <c r="C348" s="206"/>
      <c r="D348" s="205"/>
      <c r="E348" s="205"/>
      <c r="F348" s="15"/>
      <c r="G348" s="15">
        <v>996758.74</v>
      </c>
      <c r="H348" s="15">
        <v>99.076316800886801</v>
      </c>
      <c r="K348" s="15"/>
      <c r="L348" s="15"/>
    </row>
    <row r="349" spans="2:12">
      <c r="B349" s="205" t="s">
        <v>220</v>
      </c>
      <c r="C349" s="206"/>
      <c r="D349" s="205"/>
      <c r="E349" s="205"/>
      <c r="F349" s="15"/>
      <c r="G349" s="15">
        <v>9138.0784399999538</v>
      </c>
      <c r="H349" s="15">
        <v>0.92368319911319929</v>
      </c>
      <c r="K349" s="15"/>
      <c r="L349" s="15"/>
    </row>
    <row r="350" spans="2:12">
      <c r="B350" s="205" t="s">
        <v>126</v>
      </c>
      <c r="C350" s="206"/>
      <c r="D350" s="205"/>
      <c r="E350" s="205"/>
      <c r="F350" s="15"/>
      <c r="G350" s="15">
        <v>1005896.8184399999</v>
      </c>
      <c r="H350" s="15">
        <v>100</v>
      </c>
      <c r="K350" s="15"/>
      <c r="L350" s="15"/>
    </row>
    <row r="351" spans="2:12">
      <c r="B351" s="24" t="s">
        <v>127</v>
      </c>
    </row>
    <row r="352" spans="2:12">
      <c r="B352" s="24" t="s">
        <v>128</v>
      </c>
    </row>
    <row r="353" spans="2:3">
      <c r="B353" s="24" t="s">
        <v>129</v>
      </c>
      <c r="C353" s="254">
        <v>44681</v>
      </c>
    </row>
    <row r="354" spans="2:3">
      <c r="B354" s="205" t="s">
        <v>2932</v>
      </c>
      <c r="C354" s="254"/>
    </row>
    <row r="355" spans="2:3" ht="25.5">
      <c r="B355" s="209" t="s">
        <v>130</v>
      </c>
      <c r="C355" s="25" t="s">
        <v>131</v>
      </c>
    </row>
    <row r="356" spans="2:3">
      <c r="B356" s="205"/>
    </row>
    <row r="357" spans="2:3">
      <c r="B357" s="205" t="s">
        <v>132</v>
      </c>
    </row>
    <row r="358" spans="2:3">
      <c r="B358" s="205" t="s">
        <v>221</v>
      </c>
    </row>
    <row r="359" spans="2:3">
      <c r="B359" s="205" t="s">
        <v>133</v>
      </c>
    </row>
    <row r="360" spans="2:3">
      <c r="B360" s="205" t="s">
        <v>962</v>
      </c>
      <c r="C360" s="206"/>
    </row>
    <row r="361" spans="2:3">
      <c r="B361" s="205" t="s">
        <v>963</v>
      </c>
      <c r="C361" s="206"/>
    </row>
    <row r="362" spans="2:3">
      <c r="B362" s="205" t="s">
        <v>964</v>
      </c>
      <c r="C362" s="206"/>
    </row>
    <row r="363" spans="2:3">
      <c r="B363" s="205" t="s">
        <v>965</v>
      </c>
      <c r="C363" s="206"/>
    </row>
    <row r="364" spans="2:3">
      <c r="B364" s="205" t="s">
        <v>966</v>
      </c>
      <c r="C364" s="206"/>
    </row>
    <row r="365" spans="2:3">
      <c r="B365" s="205" t="s">
        <v>967</v>
      </c>
      <c r="C365" s="206"/>
    </row>
    <row r="366" spans="2:3">
      <c r="B366" s="205" t="s">
        <v>968</v>
      </c>
      <c r="C366" s="206"/>
    </row>
    <row r="367" spans="2:3">
      <c r="B367" s="205" t="s">
        <v>969</v>
      </c>
      <c r="C367" s="206"/>
    </row>
    <row r="368" spans="2:3">
      <c r="B368" s="205" t="s">
        <v>134</v>
      </c>
      <c r="C368" s="206"/>
    </row>
    <row r="369" spans="2:6">
      <c r="B369" s="205" t="s">
        <v>2957</v>
      </c>
    </row>
    <row r="370" spans="2:6">
      <c r="B370" s="205" t="s">
        <v>134</v>
      </c>
    </row>
    <row r="371" spans="2:6">
      <c r="B371" s="205" t="s">
        <v>2979</v>
      </c>
    </row>
    <row r="372" spans="2:6">
      <c r="B372" s="205" t="s">
        <v>135</v>
      </c>
    </row>
    <row r="374" spans="2:6" ht="14.25">
      <c r="B374" s="139" t="s">
        <v>2469</v>
      </c>
      <c r="C374" s="140"/>
    </row>
    <row r="375" spans="2:6" ht="25.5">
      <c r="B375" s="141" t="s">
        <v>2461</v>
      </c>
      <c r="C375" s="141" t="s">
        <v>2462</v>
      </c>
    </row>
    <row r="376" spans="2:6">
      <c r="B376" s="142" t="s">
        <v>2463</v>
      </c>
      <c r="C376" s="143">
        <v>0</v>
      </c>
    </row>
    <row r="377" spans="2:6">
      <c r="B377" s="142" t="s">
        <v>2464</v>
      </c>
      <c r="C377" s="143">
        <v>3383</v>
      </c>
    </row>
    <row r="378" spans="2:6">
      <c r="B378" s="142" t="s">
        <v>2465</v>
      </c>
      <c r="C378" s="143">
        <v>115900</v>
      </c>
    </row>
    <row r="379" spans="2:6">
      <c r="B379" s="142" t="s">
        <v>2466</v>
      </c>
      <c r="C379" s="143">
        <v>0</v>
      </c>
    </row>
    <row r="380" spans="2:6">
      <c r="B380" s="32" t="s">
        <v>2467</v>
      </c>
      <c r="C380" s="143">
        <v>132621.75937750001</v>
      </c>
    </row>
    <row r="381" spans="2:6">
      <c r="B381" s="144" t="s">
        <v>2468</v>
      </c>
      <c r="C381" s="145">
        <f>SUM(C376:C380)</f>
        <v>251904.75937750001</v>
      </c>
    </row>
    <row r="383" spans="2:6" ht="15">
      <c r="B383" s="210" t="s">
        <v>2470</v>
      </c>
      <c r="C383" s="211">
        <v>44681</v>
      </c>
      <c r="D383" s="212"/>
      <c r="E383" s="212"/>
      <c r="F383" s="213"/>
    </row>
    <row r="384" spans="2:6" ht="45">
      <c r="B384" s="214" t="s">
        <v>2471</v>
      </c>
      <c r="C384" s="214" t="s">
        <v>2472</v>
      </c>
      <c r="D384" s="147" t="s">
        <v>2473</v>
      </c>
      <c r="E384" s="214" t="s">
        <v>2474</v>
      </c>
      <c r="F384" s="214" t="s">
        <v>2475</v>
      </c>
    </row>
    <row r="385" spans="2:6" ht="15">
      <c r="B385" s="255" t="s">
        <v>2503</v>
      </c>
      <c r="C385" s="256">
        <v>-6800</v>
      </c>
      <c r="D385" s="148">
        <v>903.28989999999999</v>
      </c>
      <c r="E385" s="148">
        <v>890.35</v>
      </c>
      <c r="F385" s="368">
        <v>251904.75937750001</v>
      </c>
    </row>
    <row r="386" spans="2:6" ht="15">
      <c r="B386" s="255" t="s">
        <v>2504</v>
      </c>
      <c r="C386" s="256">
        <v>-25</v>
      </c>
      <c r="D386" s="148">
        <v>17255.204000000002</v>
      </c>
      <c r="E386" s="148">
        <v>17162.150000000001</v>
      </c>
      <c r="F386" s="369"/>
    </row>
    <row r="387" spans="2:6" ht="15">
      <c r="B387" s="255" t="s">
        <v>2505</v>
      </c>
      <c r="C387" s="256">
        <v>-244500</v>
      </c>
      <c r="D387" s="148">
        <v>2293.3845999999999</v>
      </c>
      <c r="E387" s="148">
        <v>2340.35</v>
      </c>
      <c r="F387" s="369"/>
    </row>
    <row r="388" spans="2:6" ht="15">
      <c r="B388" s="255" t="s">
        <v>2506</v>
      </c>
      <c r="C388" s="256">
        <v>-885000</v>
      </c>
      <c r="D388" s="148">
        <v>2298.5065</v>
      </c>
      <c r="E388" s="148">
        <v>2344.25</v>
      </c>
      <c r="F388" s="369"/>
    </row>
    <row r="389" spans="2:6" ht="15">
      <c r="B389" s="255" t="s">
        <v>2507</v>
      </c>
      <c r="C389" s="256">
        <v>-1826250</v>
      </c>
      <c r="D389" s="148">
        <v>873.31089999999995</v>
      </c>
      <c r="E389" s="148">
        <v>860.45</v>
      </c>
      <c r="F389" s="369"/>
    </row>
    <row r="390" spans="2:6" ht="15">
      <c r="B390" s="255" t="s">
        <v>2508</v>
      </c>
      <c r="C390" s="256">
        <v>-26000</v>
      </c>
      <c r="D390" s="148">
        <v>284.55360000000002</v>
      </c>
      <c r="E390" s="148">
        <v>285.75</v>
      </c>
      <c r="F390" s="369"/>
    </row>
    <row r="391" spans="2:6" ht="15">
      <c r="B391" s="255" t="s">
        <v>2509</v>
      </c>
      <c r="C391" s="256">
        <v>-383000</v>
      </c>
      <c r="D391" s="148">
        <v>563.24860000000001</v>
      </c>
      <c r="E391" s="148">
        <v>563.65</v>
      </c>
      <c r="F391" s="369"/>
    </row>
    <row r="392" spans="2:6" ht="15">
      <c r="B392" s="255" t="s">
        <v>2510</v>
      </c>
      <c r="C392" s="256">
        <v>-1645500</v>
      </c>
      <c r="D392" s="148">
        <v>380.68200000000002</v>
      </c>
      <c r="E392" s="148">
        <v>374.15</v>
      </c>
      <c r="F392" s="369"/>
    </row>
    <row r="393" spans="2:6" ht="15">
      <c r="B393" s="255" t="s">
        <v>2511</v>
      </c>
      <c r="C393" s="256">
        <v>-12375</v>
      </c>
      <c r="D393" s="148">
        <v>4534.3429999999998</v>
      </c>
      <c r="E393" s="148">
        <v>4475.3500000000004</v>
      </c>
      <c r="F393" s="369"/>
    </row>
    <row r="394" spans="2:6" ht="15">
      <c r="B394" s="255" t="s">
        <v>2512</v>
      </c>
      <c r="C394" s="256">
        <v>-430000</v>
      </c>
      <c r="D394" s="148">
        <v>201.47229999999999</v>
      </c>
      <c r="E394" s="148">
        <v>205.45</v>
      </c>
      <c r="F394" s="369"/>
    </row>
    <row r="395" spans="2:6" ht="15">
      <c r="B395" s="255" t="s">
        <v>2513</v>
      </c>
      <c r="C395" s="256">
        <v>-382500</v>
      </c>
      <c r="D395" s="148">
        <v>130.30959999999999</v>
      </c>
      <c r="E395" s="148">
        <v>127.4</v>
      </c>
      <c r="F395" s="369"/>
    </row>
    <row r="396" spans="2:6" ht="15">
      <c r="B396" s="255" t="s">
        <v>2514</v>
      </c>
      <c r="C396" s="256">
        <v>-1290000</v>
      </c>
      <c r="D396" s="148">
        <v>650.42259999999999</v>
      </c>
      <c r="E396" s="148">
        <v>632.35</v>
      </c>
      <c r="F396" s="369"/>
    </row>
    <row r="397" spans="2:6" ht="15">
      <c r="B397" s="255" t="s">
        <v>2515</v>
      </c>
      <c r="C397" s="256">
        <v>-1555200</v>
      </c>
      <c r="D397" s="148">
        <v>790.29870000000005</v>
      </c>
      <c r="E397" s="148">
        <v>730.8</v>
      </c>
      <c r="F397" s="369"/>
    </row>
    <row r="398" spans="2:6" ht="15">
      <c r="B398" s="255" t="s">
        <v>2516</v>
      </c>
      <c r="C398" s="256">
        <v>-134000</v>
      </c>
      <c r="D398" s="148">
        <v>7084.8910999999998</v>
      </c>
      <c r="E398" s="148">
        <v>6704.8</v>
      </c>
      <c r="F398" s="369"/>
    </row>
    <row r="399" spans="2:6" ht="15">
      <c r="B399" s="255" t="s">
        <v>2517</v>
      </c>
      <c r="C399" s="256">
        <v>-84300</v>
      </c>
      <c r="D399" s="148">
        <v>15228.849700000001</v>
      </c>
      <c r="E399" s="148">
        <v>14967.5</v>
      </c>
      <c r="F399" s="369"/>
    </row>
    <row r="400" spans="2:6" ht="15">
      <c r="B400" s="255" t="s">
        <v>2518</v>
      </c>
      <c r="C400" s="256">
        <v>-34400</v>
      </c>
      <c r="D400" s="148">
        <v>2114.5645</v>
      </c>
      <c r="E400" s="148">
        <v>2147.35</v>
      </c>
      <c r="F400" s="369"/>
    </row>
    <row r="401" spans="2:6" ht="15">
      <c r="B401" s="255" t="s">
        <v>2519</v>
      </c>
      <c r="C401" s="256">
        <v>-376000</v>
      </c>
      <c r="D401" s="148">
        <v>491.41410000000002</v>
      </c>
      <c r="E401" s="148">
        <v>445.25</v>
      </c>
      <c r="F401" s="369"/>
    </row>
    <row r="402" spans="2:6" ht="15">
      <c r="B402" s="255" t="s">
        <v>2520</v>
      </c>
      <c r="C402" s="256">
        <v>-3051000</v>
      </c>
      <c r="D402" s="148">
        <v>334.05110000000002</v>
      </c>
      <c r="E402" s="148">
        <v>335.8</v>
      </c>
      <c r="F402" s="369"/>
    </row>
    <row r="403" spans="2:6" ht="15">
      <c r="B403" s="255" t="s">
        <v>2521</v>
      </c>
      <c r="C403" s="256">
        <v>-5077800</v>
      </c>
      <c r="D403" s="148">
        <v>115.51260000000001</v>
      </c>
      <c r="E403" s="148">
        <v>113.35</v>
      </c>
      <c r="F403" s="369"/>
    </row>
    <row r="404" spans="2:6" ht="15">
      <c r="B404" s="255" t="s">
        <v>2522</v>
      </c>
      <c r="C404" s="256">
        <v>-18150</v>
      </c>
      <c r="D404" s="148">
        <v>1950.7235000000001</v>
      </c>
      <c r="E404" s="148">
        <v>1957.45</v>
      </c>
      <c r="F404" s="369"/>
    </row>
    <row r="405" spans="2:6" ht="15">
      <c r="B405" s="255" t="s">
        <v>2523</v>
      </c>
      <c r="C405" s="256">
        <v>-34100</v>
      </c>
      <c r="D405" s="148">
        <v>721.51700000000005</v>
      </c>
      <c r="E405" s="148">
        <v>720.5</v>
      </c>
      <c r="F405" s="369"/>
    </row>
    <row r="406" spans="2:6" ht="15">
      <c r="B406" s="255" t="s">
        <v>2524</v>
      </c>
      <c r="C406" s="256">
        <v>-3207200</v>
      </c>
      <c r="D406" s="148">
        <v>248.79689999999999</v>
      </c>
      <c r="E406" s="148">
        <v>238.95</v>
      </c>
      <c r="F406" s="369"/>
    </row>
    <row r="407" spans="2:6" ht="15">
      <c r="B407" s="255" t="s">
        <v>2525</v>
      </c>
      <c r="C407" s="256">
        <v>-193500</v>
      </c>
      <c r="D407" s="148">
        <v>723.37490000000003</v>
      </c>
      <c r="E407" s="148">
        <v>705.05</v>
      </c>
      <c r="F407" s="369"/>
    </row>
    <row r="408" spans="2:6" ht="15">
      <c r="B408" s="255" t="s">
        <v>2526</v>
      </c>
      <c r="C408" s="256">
        <v>-2299500</v>
      </c>
      <c r="D408" s="148">
        <v>54.277999999999999</v>
      </c>
      <c r="E408" s="148">
        <v>52.9</v>
      </c>
      <c r="F408" s="369"/>
    </row>
    <row r="409" spans="2:6" ht="15">
      <c r="B409" s="255" t="s">
        <v>2527</v>
      </c>
      <c r="C409" s="256">
        <v>-289800</v>
      </c>
      <c r="D409" s="148">
        <v>378.86059999999998</v>
      </c>
      <c r="E409" s="148">
        <v>363.15</v>
      </c>
      <c r="F409" s="369"/>
    </row>
    <row r="410" spans="2:6" ht="15">
      <c r="B410" s="255" t="s">
        <v>2528</v>
      </c>
      <c r="C410" s="256">
        <v>-1386900</v>
      </c>
      <c r="D410" s="148">
        <v>382.11649999999997</v>
      </c>
      <c r="E410" s="148">
        <v>370.25</v>
      </c>
      <c r="F410" s="369"/>
    </row>
    <row r="411" spans="2:6" ht="15">
      <c r="B411" s="255" t="s">
        <v>2529</v>
      </c>
      <c r="C411" s="256">
        <v>-167700</v>
      </c>
      <c r="D411" s="148">
        <v>419.36380000000003</v>
      </c>
      <c r="E411" s="148">
        <v>416</v>
      </c>
      <c r="F411" s="369"/>
    </row>
    <row r="412" spans="2:6" ht="15">
      <c r="B412" s="255" t="s">
        <v>2530</v>
      </c>
      <c r="C412" s="256">
        <v>-1350</v>
      </c>
      <c r="D412" s="148">
        <v>14519.7785</v>
      </c>
      <c r="E412" s="148">
        <v>14538.75</v>
      </c>
      <c r="F412" s="369"/>
    </row>
    <row r="413" spans="2:6" ht="15">
      <c r="B413" s="255" t="s">
        <v>2531</v>
      </c>
      <c r="C413" s="256">
        <v>-955800</v>
      </c>
      <c r="D413" s="148">
        <v>234.952</v>
      </c>
      <c r="E413" s="148">
        <v>230</v>
      </c>
      <c r="F413" s="369"/>
    </row>
    <row r="414" spans="2:6" ht="15">
      <c r="B414" s="255" t="s">
        <v>2532</v>
      </c>
      <c r="C414" s="256">
        <v>-553750</v>
      </c>
      <c r="D414" s="148">
        <v>756.94349999999997</v>
      </c>
      <c r="E414" s="148">
        <v>742.2</v>
      </c>
      <c r="F414" s="369"/>
    </row>
    <row r="415" spans="2:6" ht="15">
      <c r="B415" s="255" t="s">
        <v>2533</v>
      </c>
      <c r="C415" s="256">
        <v>-616200</v>
      </c>
      <c r="D415" s="148">
        <v>968.56679999999994</v>
      </c>
      <c r="E415" s="148">
        <v>983.75</v>
      </c>
      <c r="F415" s="369"/>
    </row>
    <row r="416" spans="2:6" ht="15">
      <c r="B416" s="255" t="s">
        <v>2534</v>
      </c>
      <c r="C416" s="256">
        <v>-428400</v>
      </c>
      <c r="D416" s="148">
        <v>135.41130000000001</v>
      </c>
      <c r="E416" s="148">
        <v>137.30000000000001</v>
      </c>
      <c r="F416" s="369"/>
    </row>
    <row r="417" spans="2:6" ht="15">
      <c r="B417" s="255" t="s">
        <v>2535</v>
      </c>
      <c r="C417" s="256">
        <v>-1302000</v>
      </c>
      <c r="D417" s="148">
        <v>192.8955</v>
      </c>
      <c r="E417" s="148">
        <v>183.75</v>
      </c>
      <c r="F417" s="369"/>
    </row>
    <row r="418" spans="2:6" ht="15">
      <c r="B418" s="255" t="s">
        <v>2536</v>
      </c>
      <c r="C418" s="256">
        <v>-684000</v>
      </c>
      <c r="D418" s="148">
        <v>651.19709999999998</v>
      </c>
      <c r="E418" s="148">
        <v>650.15</v>
      </c>
      <c r="F418" s="369"/>
    </row>
    <row r="419" spans="2:6" ht="15">
      <c r="B419" s="255" t="s">
        <v>2537</v>
      </c>
      <c r="C419" s="256">
        <v>-75000</v>
      </c>
      <c r="D419" s="148">
        <v>1031.7180000000001</v>
      </c>
      <c r="E419" s="148">
        <v>1032.0999999999999</v>
      </c>
      <c r="F419" s="369"/>
    </row>
    <row r="420" spans="2:6" ht="15">
      <c r="B420" s="255" t="s">
        <v>2538</v>
      </c>
      <c r="C420" s="256">
        <v>-1046250</v>
      </c>
      <c r="D420" s="148">
        <v>559.76940000000002</v>
      </c>
      <c r="E420" s="148">
        <v>559.45000000000005</v>
      </c>
      <c r="F420" s="369"/>
    </row>
    <row r="421" spans="2:6" ht="15">
      <c r="B421" s="255" t="s">
        <v>2539</v>
      </c>
      <c r="C421" s="256">
        <v>-141750</v>
      </c>
      <c r="D421" s="148">
        <v>1592.2003</v>
      </c>
      <c r="E421" s="148">
        <v>1525.3</v>
      </c>
      <c r="F421" s="369"/>
    </row>
    <row r="422" spans="2:6" ht="15">
      <c r="B422" s="255" t="s">
        <v>2540</v>
      </c>
      <c r="C422" s="256">
        <v>-68750</v>
      </c>
      <c r="D422" s="148">
        <v>2343.2809999999999</v>
      </c>
      <c r="E422" s="148">
        <v>2335.6999999999998</v>
      </c>
      <c r="F422" s="369"/>
    </row>
    <row r="423" spans="2:6" ht="15">
      <c r="B423" s="255" t="s">
        <v>2541</v>
      </c>
      <c r="C423" s="256">
        <v>-112700</v>
      </c>
      <c r="D423" s="148">
        <v>4481.5586999999996</v>
      </c>
      <c r="E423" s="148">
        <v>4528.7</v>
      </c>
      <c r="F423" s="369"/>
    </row>
    <row r="424" spans="2:6" ht="15">
      <c r="B424" s="255" t="s">
        <v>2542</v>
      </c>
      <c r="C424" s="256">
        <v>-1848000</v>
      </c>
      <c r="D424" s="148">
        <v>374.6026</v>
      </c>
      <c r="E424" s="148">
        <v>373.45</v>
      </c>
      <c r="F424" s="369"/>
    </row>
    <row r="425" spans="2:6" ht="15">
      <c r="B425" s="255" t="s">
        <v>2543</v>
      </c>
      <c r="C425" s="256">
        <v>-46000</v>
      </c>
      <c r="D425" s="148">
        <v>4233.7254000000003</v>
      </c>
      <c r="E425" s="148">
        <v>4151.6000000000004</v>
      </c>
      <c r="F425" s="369"/>
    </row>
    <row r="426" spans="2:6" ht="15">
      <c r="B426" s="255" t="s">
        <v>2544</v>
      </c>
      <c r="C426" s="256">
        <v>-453950</v>
      </c>
      <c r="D426" s="148">
        <v>2627.5655000000002</v>
      </c>
      <c r="E426" s="148">
        <v>2638.4</v>
      </c>
      <c r="F426" s="369"/>
    </row>
    <row r="427" spans="2:6" ht="15">
      <c r="B427" s="255" t="s">
        <v>2545</v>
      </c>
      <c r="C427" s="256">
        <v>-227700</v>
      </c>
      <c r="D427" s="148">
        <v>1606.808</v>
      </c>
      <c r="E427" s="148">
        <v>1641.7</v>
      </c>
      <c r="F427" s="369"/>
    </row>
    <row r="428" spans="2:6" ht="15">
      <c r="B428" s="255" t="s">
        <v>2546</v>
      </c>
      <c r="C428" s="256">
        <v>-964800</v>
      </c>
      <c r="D428" s="148">
        <v>154.04329999999999</v>
      </c>
      <c r="E428" s="148">
        <v>153.5</v>
      </c>
      <c r="F428" s="369"/>
    </row>
    <row r="429" spans="2:6" ht="15">
      <c r="B429" s="255" t="s">
        <v>2547</v>
      </c>
      <c r="C429" s="256">
        <v>-396500</v>
      </c>
      <c r="D429" s="148">
        <v>157.12710000000001</v>
      </c>
      <c r="E429" s="148">
        <v>159.4</v>
      </c>
      <c r="F429" s="369"/>
    </row>
    <row r="430" spans="2:6" ht="15">
      <c r="B430" s="255" t="s">
        <v>2548</v>
      </c>
      <c r="C430" s="256">
        <v>-326600</v>
      </c>
      <c r="D430" s="148">
        <v>440.6841</v>
      </c>
      <c r="E430" s="148">
        <v>440.3</v>
      </c>
      <c r="F430" s="369"/>
    </row>
    <row r="431" spans="2:6" ht="15">
      <c r="B431" s="255" t="s">
        <v>2549</v>
      </c>
      <c r="C431" s="256">
        <v>-391500</v>
      </c>
      <c r="D431" s="148">
        <v>793.5865</v>
      </c>
      <c r="E431" s="148">
        <v>786.25</v>
      </c>
      <c r="F431" s="369"/>
    </row>
    <row r="432" spans="2:6" ht="15">
      <c r="B432" s="255" t="s">
        <v>2550</v>
      </c>
      <c r="C432" s="256">
        <v>-474175</v>
      </c>
      <c r="D432" s="148">
        <v>1575.1902</v>
      </c>
      <c r="E432" s="148">
        <v>1581.25</v>
      </c>
      <c r="F432" s="369"/>
    </row>
    <row r="433" spans="2:6" ht="15">
      <c r="B433" s="255" t="s">
        <v>2551</v>
      </c>
      <c r="C433" s="256">
        <v>-435550</v>
      </c>
      <c r="D433" s="148">
        <v>289.73820000000001</v>
      </c>
      <c r="E433" s="148">
        <v>281.75</v>
      </c>
      <c r="F433" s="369"/>
    </row>
    <row r="434" spans="2:6" ht="15">
      <c r="B434" s="255" t="s">
        <v>2552</v>
      </c>
      <c r="C434" s="256">
        <v>-170050</v>
      </c>
      <c r="D434" s="148">
        <v>1742.0967000000001</v>
      </c>
      <c r="E434" s="148">
        <v>1698.45</v>
      </c>
      <c r="F434" s="369"/>
    </row>
    <row r="435" spans="2:6" ht="15">
      <c r="B435" s="255" t="s">
        <v>2553</v>
      </c>
      <c r="C435" s="256">
        <v>-168300</v>
      </c>
      <c r="D435" s="148">
        <v>265.7998</v>
      </c>
      <c r="E435" s="148">
        <v>262.3</v>
      </c>
      <c r="F435" s="369"/>
    </row>
    <row r="436" spans="2:6" ht="15">
      <c r="B436" s="255" t="s">
        <v>2554</v>
      </c>
      <c r="C436" s="256">
        <v>-632500</v>
      </c>
      <c r="D436" s="148">
        <v>1312.9712</v>
      </c>
      <c r="E436" s="148">
        <v>1316</v>
      </c>
      <c r="F436" s="369"/>
    </row>
    <row r="437" spans="2:6" ht="15">
      <c r="B437" s="255" t="s">
        <v>2555</v>
      </c>
      <c r="C437" s="256">
        <v>-2282700</v>
      </c>
      <c r="D437" s="148">
        <v>1077.9973</v>
      </c>
      <c r="E437" s="148">
        <v>1083.3499999999999</v>
      </c>
      <c r="F437" s="369"/>
    </row>
    <row r="438" spans="2:6" ht="15">
      <c r="B438" s="255" t="s">
        <v>2556</v>
      </c>
      <c r="C438" s="256">
        <v>-1297450</v>
      </c>
      <c r="D438" s="148">
        <v>1366.02</v>
      </c>
      <c r="E438" s="148">
        <v>1373.3</v>
      </c>
      <c r="F438" s="369"/>
    </row>
    <row r="439" spans="2:6" ht="15">
      <c r="B439" s="255" t="s">
        <v>2557</v>
      </c>
      <c r="C439" s="256">
        <v>-1079100</v>
      </c>
      <c r="D439" s="148">
        <v>549.93230000000005</v>
      </c>
      <c r="E439" s="148">
        <v>583.29999999999995</v>
      </c>
      <c r="F439" s="369"/>
    </row>
    <row r="440" spans="2:6" ht="15">
      <c r="B440" s="255" t="s">
        <v>2558</v>
      </c>
      <c r="C440" s="256">
        <v>-373500</v>
      </c>
      <c r="D440" s="148">
        <v>2390.0345000000002</v>
      </c>
      <c r="E440" s="148">
        <v>2511.3000000000002</v>
      </c>
      <c r="F440" s="369"/>
    </row>
    <row r="441" spans="2:6" ht="15">
      <c r="B441" s="255" t="s">
        <v>2559</v>
      </c>
      <c r="C441" s="256">
        <v>-751425</v>
      </c>
      <c r="D441" s="148">
        <v>505.85640000000001</v>
      </c>
      <c r="E441" s="148">
        <v>484.95</v>
      </c>
      <c r="F441" s="369"/>
    </row>
    <row r="442" spans="2:6" ht="15">
      <c r="B442" s="255" t="s">
        <v>2560</v>
      </c>
      <c r="C442" s="256">
        <v>-349800</v>
      </c>
      <c r="D442" s="148">
        <v>2173.9283</v>
      </c>
      <c r="E442" s="148">
        <v>2244.85</v>
      </c>
      <c r="F442" s="369"/>
    </row>
    <row r="443" spans="2:6" ht="15">
      <c r="B443" s="255" t="s">
        <v>2561</v>
      </c>
      <c r="C443" s="256">
        <v>-186000</v>
      </c>
      <c r="D443" s="148">
        <v>2222.4205000000002</v>
      </c>
      <c r="E443" s="148">
        <v>2231.6999999999998</v>
      </c>
      <c r="F443" s="369"/>
    </row>
    <row r="444" spans="2:6" ht="15">
      <c r="B444" s="255" t="s">
        <v>2562</v>
      </c>
      <c r="C444" s="256">
        <v>-150000</v>
      </c>
      <c r="D444" s="148">
        <v>2217.0506</v>
      </c>
      <c r="E444" s="148">
        <v>2225.4</v>
      </c>
      <c r="F444" s="369"/>
    </row>
    <row r="445" spans="2:6" ht="15">
      <c r="B445" s="255" t="s">
        <v>2563</v>
      </c>
      <c r="C445" s="256">
        <v>-999625</v>
      </c>
      <c r="D445" s="148">
        <v>748.96050000000002</v>
      </c>
      <c r="E445" s="148">
        <v>746.95</v>
      </c>
      <c r="F445" s="369"/>
    </row>
    <row r="446" spans="2:6" ht="15">
      <c r="B446" s="255" t="s">
        <v>2564</v>
      </c>
      <c r="C446" s="256">
        <v>-357425</v>
      </c>
      <c r="D446" s="148">
        <v>1320.9611</v>
      </c>
      <c r="E446" s="148">
        <v>1286.95</v>
      </c>
      <c r="F446" s="369"/>
    </row>
    <row r="447" spans="2:6" ht="15">
      <c r="B447" s="255" t="s">
        <v>2565</v>
      </c>
      <c r="C447" s="256">
        <v>-123750</v>
      </c>
      <c r="D447" s="148">
        <v>534.50549999999998</v>
      </c>
      <c r="E447" s="148">
        <v>528.95000000000005</v>
      </c>
      <c r="F447" s="369"/>
    </row>
    <row r="448" spans="2:6" ht="15">
      <c r="B448" s="255" t="s">
        <v>2566</v>
      </c>
      <c r="C448" s="256">
        <v>-6970000</v>
      </c>
      <c r="D448" s="148">
        <v>57.927700000000002</v>
      </c>
      <c r="E448" s="148">
        <v>57.3</v>
      </c>
      <c r="F448" s="369"/>
    </row>
    <row r="449" spans="2:6" ht="15">
      <c r="B449" s="255" t="s">
        <v>2567</v>
      </c>
      <c r="C449" s="256">
        <v>-11144400</v>
      </c>
      <c r="D449" s="148">
        <v>39.790999999999997</v>
      </c>
      <c r="E449" s="148">
        <v>39.65</v>
      </c>
      <c r="F449" s="369"/>
    </row>
    <row r="450" spans="2:6" ht="15">
      <c r="B450" s="255" t="s">
        <v>2568</v>
      </c>
      <c r="C450" s="256">
        <v>-342200</v>
      </c>
      <c r="D450" s="148">
        <v>211.54310000000001</v>
      </c>
      <c r="E450" s="148">
        <v>207.25</v>
      </c>
      <c r="F450" s="369"/>
    </row>
    <row r="451" spans="2:6" ht="15">
      <c r="B451" s="255" t="s">
        <v>2569</v>
      </c>
      <c r="C451" s="256">
        <v>-2232000</v>
      </c>
      <c r="D451" s="148">
        <v>157.2244</v>
      </c>
      <c r="E451" s="148">
        <v>153.65</v>
      </c>
      <c r="F451" s="369"/>
    </row>
    <row r="452" spans="2:6" ht="15">
      <c r="B452" s="255" t="s">
        <v>2570</v>
      </c>
      <c r="C452" s="256">
        <v>-3787500</v>
      </c>
      <c r="D452" s="148">
        <v>222.0959</v>
      </c>
      <c r="E452" s="148">
        <v>215.1</v>
      </c>
      <c r="F452" s="369"/>
    </row>
    <row r="453" spans="2:6" ht="15">
      <c r="B453" s="255" t="s">
        <v>2571</v>
      </c>
      <c r="C453" s="256">
        <v>-619388</v>
      </c>
      <c r="D453" s="148">
        <v>256.9545</v>
      </c>
      <c r="E453" s="148">
        <v>257.05</v>
      </c>
      <c r="F453" s="369"/>
    </row>
    <row r="454" spans="2:6" ht="15">
      <c r="B454" s="255" t="s">
        <v>2572</v>
      </c>
      <c r="C454" s="256">
        <v>-3763500</v>
      </c>
      <c r="D454" s="148">
        <v>129.15940000000001</v>
      </c>
      <c r="E454" s="148">
        <v>126.6</v>
      </c>
      <c r="F454" s="369"/>
    </row>
    <row r="455" spans="2:6" ht="15">
      <c r="B455" s="255" t="s">
        <v>2573</v>
      </c>
      <c r="C455" s="256">
        <v>-928800</v>
      </c>
      <c r="D455" s="148">
        <v>970.42529999999999</v>
      </c>
      <c r="E455" s="148">
        <v>981.9</v>
      </c>
      <c r="F455" s="369"/>
    </row>
    <row r="456" spans="2:6" ht="15">
      <c r="B456" s="255" t="s">
        <v>2574</v>
      </c>
      <c r="C456" s="256">
        <v>-150000</v>
      </c>
      <c r="D456" s="148">
        <v>4571.6706000000004</v>
      </c>
      <c r="E456" s="148">
        <v>4673.8500000000004</v>
      </c>
      <c r="F456" s="369"/>
    </row>
    <row r="457" spans="2:6" ht="15">
      <c r="B457" s="255" t="s">
        <v>2575</v>
      </c>
      <c r="C457" s="256">
        <v>-189000</v>
      </c>
      <c r="D457" s="148">
        <v>1570.8199</v>
      </c>
      <c r="E457" s="148">
        <v>1572.9</v>
      </c>
      <c r="F457" s="369"/>
    </row>
    <row r="458" spans="2:6" ht="15">
      <c r="B458" s="255" t="s">
        <v>2576</v>
      </c>
      <c r="C458" s="256">
        <v>-214250</v>
      </c>
      <c r="D458" s="148">
        <v>1860.7469000000001</v>
      </c>
      <c r="E458" s="148">
        <v>1860.65</v>
      </c>
      <c r="F458" s="369"/>
    </row>
    <row r="459" spans="2:6" ht="15">
      <c r="B459" s="255" t="s">
        <v>2577</v>
      </c>
      <c r="C459" s="256">
        <v>-3024000</v>
      </c>
      <c r="D459" s="148">
        <v>258.721</v>
      </c>
      <c r="E459" s="148">
        <v>259.2</v>
      </c>
      <c r="F459" s="369"/>
    </row>
    <row r="460" spans="2:6" ht="15">
      <c r="B460" s="255" t="s">
        <v>2578</v>
      </c>
      <c r="C460" s="256">
        <v>-45900</v>
      </c>
      <c r="D460" s="148">
        <v>726.13649999999996</v>
      </c>
      <c r="E460" s="148">
        <v>729.5</v>
      </c>
      <c r="F460" s="369"/>
    </row>
    <row r="461" spans="2:6" ht="15">
      <c r="B461" s="255" t="s">
        <v>2579</v>
      </c>
      <c r="C461" s="256">
        <v>-420000</v>
      </c>
      <c r="D461" s="148">
        <v>545.45600000000002</v>
      </c>
      <c r="E461" s="148">
        <v>547.04999999999995</v>
      </c>
      <c r="F461" s="369"/>
    </row>
    <row r="462" spans="2:6" ht="15">
      <c r="B462" s="255" t="s">
        <v>2580</v>
      </c>
      <c r="C462" s="256">
        <v>-444800</v>
      </c>
      <c r="D462" s="148">
        <v>1739.0547999999999</v>
      </c>
      <c r="E462" s="148">
        <v>1793.9</v>
      </c>
      <c r="F462" s="369"/>
    </row>
    <row r="463" spans="2:6" ht="15">
      <c r="B463" s="255" t="s">
        <v>2581</v>
      </c>
      <c r="C463" s="256">
        <v>-1195816</v>
      </c>
      <c r="D463" s="148">
        <v>89.001999999999995</v>
      </c>
      <c r="E463" s="148">
        <v>87.85</v>
      </c>
      <c r="F463" s="369"/>
    </row>
    <row r="464" spans="2:6" ht="15">
      <c r="B464" s="255" t="s">
        <v>2582</v>
      </c>
      <c r="C464" s="256">
        <v>-52800</v>
      </c>
      <c r="D464" s="148">
        <v>4032.3114</v>
      </c>
      <c r="E464" s="148">
        <v>4094.8</v>
      </c>
      <c r="F464" s="369"/>
    </row>
    <row r="465" spans="2:6" ht="15">
      <c r="B465" s="255" t="s">
        <v>2583</v>
      </c>
      <c r="C465" s="256">
        <v>-161250</v>
      </c>
      <c r="D465" s="148">
        <v>4915.1057000000001</v>
      </c>
      <c r="E465" s="148">
        <v>4852.3999999999996</v>
      </c>
      <c r="F465" s="369"/>
    </row>
    <row r="466" spans="2:6" ht="15">
      <c r="B466" s="255" t="s">
        <v>2584</v>
      </c>
      <c r="C466" s="256">
        <v>-1071800</v>
      </c>
      <c r="D466" s="148">
        <v>1686.296</v>
      </c>
      <c r="E466" s="148">
        <v>1701.8</v>
      </c>
      <c r="F466" s="369"/>
    </row>
    <row r="467" spans="2:6" ht="15">
      <c r="B467" s="255" t="s">
        <v>2585</v>
      </c>
      <c r="C467" s="256">
        <v>-951300</v>
      </c>
      <c r="D467" s="148">
        <v>582.55070000000001</v>
      </c>
      <c r="E467" s="148">
        <v>584</v>
      </c>
      <c r="F467" s="369"/>
    </row>
    <row r="468" spans="2:6" ht="15">
      <c r="B468" s="255" t="s">
        <v>2586</v>
      </c>
      <c r="C468" s="256">
        <v>-1348000</v>
      </c>
      <c r="D468" s="148">
        <v>373.42860000000002</v>
      </c>
      <c r="E468" s="148">
        <v>380.5</v>
      </c>
      <c r="F468" s="369"/>
    </row>
    <row r="469" spans="2:6" ht="15">
      <c r="B469" s="255" t="s">
        <v>2587</v>
      </c>
      <c r="C469" s="256">
        <v>-571200</v>
      </c>
      <c r="D469" s="148">
        <v>751.22209999999995</v>
      </c>
      <c r="E469" s="148">
        <v>747.05</v>
      </c>
      <c r="F469" s="369"/>
    </row>
    <row r="470" spans="2:6" ht="15">
      <c r="B470" s="255" t="s">
        <v>2588</v>
      </c>
      <c r="C470" s="256">
        <v>-118800</v>
      </c>
      <c r="D470" s="148">
        <v>828.91669999999999</v>
      </c>
      <c r="E470" s="148">
        <v>769.85</v>
      </c>
      <c r="F470" s="369"/>
    </row>
    <row r="471" spans="2:6" ht="15">
      <c r="B471" s="255" t="s">
        <v>2589</v>
      </c>
      <c r="C471" s="256">
        <v>-107800</v>
      </c>
      <c r="D471" s="148">
        <v>927.42560000000003</v>
      </c>
      <c r="E471" s="148">
        <v>926.05</v>
      </c>
      <c r="F471" s="369"/>
    </row>
    <row r="472" spans="2:6" ht="15">
      <c r="B472" s="255" t="s">
        <v>2590</v>
      </c>
      <c r="C472" s="256">
        <v>-1182000</v>
      </c>
      <c r="D472" s="148">
        <v>115.77119999999999</v>
      </c>
      <c r="E472" s="148">
        <v>115.3</v>
      </c>
      <c r="F472" s="369"/>
    </row>
    <row r="473" spans="2:6" ht="15">
      <c r="B473" s="255" t="s">
        <v>2591</v>
      </c>
      <c r="C473" s="256">
        <v>-77000</v>
      </c>
      <c r="D473" s="148">
        <v>531.67930000000001</v>
      </c>
      <c r="E473" s="148">
        <v>524.45000000000005</v>
      </c>
      <c r="F473" s="369"/>
    </row>
    <row r="474" spans="2:6" ht="15">
      <c r="B474" s="255" t="s">
        <v>2592</v>
      </c>
      <c r="C474" s="256">
        <v>-92100</v>
      </c>
      <c r="D474" s="148">
        <v>7861.9695000000002</v>
      </c>
      <c r="E474" s="148">
        <v>7752.05</v>
      </c>
      <c r="F474" s="369"/>
    </row>
    <row r="475" spans="2:6" ht="15">
      <c r="B475" s="255" t="s">
        <v>2593</v>
      </c>
      <c r="C475" s="256">
        <v>-12350</v>
      </c>
      <c r="D475" s="148">
        <v>764.42349999999999</v>
      </c>
      <c r="E475" s="148">
        <v>757.3</v>
      </c>
      <c r="F475" s="369"/>
    </row>
    <row r="476" spans="2:6" ht="15">
      <c r="B476" s="255" t="s">
        <v>2594</v>
      </c>
      <c r="C476" s="256">
        <v>-209400</v>
      </c>
      <c r="D476" s="148">
        <v>3608.5996</v>
      </c>
      <c r="E476" s="148">
        <v>3566.7</v>
      </c>
      <c r="F476" s="369"/>
    </row>
    <row r="477" spans="2:6" ht="15">
      <c r="B477" s="255" t="s">
        <v>2595</v>
      </c>
      <c r="C477" s="256">
        <v>-521500</v>
      </c>
      <c r="D477" s="148">
        <v>135.887</v>
      </c>
      <c r="E477" s="148">
        <v>138.30000000000001</v>
      </c>
      <c r="F477" s="369"/>
    </row>
    <row r="478" spans="2:6" ht="15">
      <c r="B478" s="255" t="s">
        <v>2596</v>
      </c>
      <c r="C478" s="256">
        <v>-195475</v>
      </c>
      <c r="D478" s="148">
        <v>2776.4486999999999</v>
      </c>
      <c r="E478" s="148">
        <v>2846.4</v>
      </c>
      <c r="F478" s="369"/>
    </row>
    <row r="479" spans="2:6" ht="15">
      <c r="B479" s="255" t="s">
        <v>2597</v>
      </c>
      <c r="C479" s="256">
        <v>-249900</v>
      </c>
      <c r="D479" s="148">
        <v>1374.0734</v>
      </c>
      <c r="E479" s="148">
        <v>1432.45</v>
      </c>
      <c r="F479" s="369"/>
    </row>
    <row r="480" spans="2:6" ht="15">
      <c r="B480" s="255" t="s">
        <v>2598</v>
      </c>
      <c r="C480" s="256">
        <v>-312375</v>
      </c>
      <c r="D480" s="148">
        <v>1280.2475999999999</v>
      </c>
      <c r="E480" s="148">
        <v>1267.25</v>
      </c>
      <c r="F480" s="369"/>
    </row>
    <row r="481" spans="2:6" ht="15">
      <c r="B481" s="255" t="s">
        <v>2599</v>
      </c>
      <c r="C481" s="256">
        <v>-960500</v>
      </c>
      <c r="D481" s="148">
        <v>112.7717</v>
      </c>
      <c r="E481" s="148">
        <v>105.4</v>
      </c>
      <c r="F481" s="369"/>
    </row>
    <row r="482" spans="2:6" ht="15">
      <c r="B482" s="255" t="s">
        <v>2600</v>
      </c>
      <c r="C482" s="256">
        <v>-38125</v>
      </c>
      <c r="D482" s="148">
        <v>18403.1715</v>
      </c>
      <c r="E482" s="148">
        <v>18413.599999999999</v>
      </c>
      <c r="F482" s="369"/>
    </row>
    <row r="483" spans="2:6" ht="15">
      <c r="B483" s="255" t="s">
        <v>2601</v>
      </c>
      <c r="C483" s="256">
        <v>-576200</v>
      </c>
      <c r="D483" s="148">
        <v>163.5795</v>
      </c>
      <c r="E483" s="148">
        <v>161.35</v>
      </c>
      <c r="F483" s="369"/>
    </row>
    <row r="484" spans="2:6" ht="15">
      <c r="B484" s="255" t="s">
        <v>2602</v>
      </c>
      <c r="C484" s="256">
        <v>-330600</v>
      </c>
      <c r="D484" s="148">
        <v>156.99680000000001</v>
      </c>
      <c r="E484" s="148">
        <v>156.6</v>
      </c>
      <c r="F484" s="369"/>
    </row>
    <row r="485" spans="2:6" ht="15">
      <c r="B485" s="255" t="s">
        <v>2603</v>
      </c>
      <c r="C485" s="256">
        <v>-100100</v>
      </c>
      <c r="D485" s="148">
        <v>957.89729999999997</v>
      </c>
      <c r="E485" s="148">
        <v>962.85</v>
      </c>
      <c r="F485" s="369"/>
    </row>
    <row r="486" spans="2:6" ht="15">
      <c r="B486" s="255" t="s">
        <v>2604</v>
      </c>
      <c r="C486" s="256">
        <v>-2220</v>
      </c>
      <c r="D486" s="148">
        <v>46071.515599999999</v>
      </c>
      <c r="E486" s="148">
        <v>45693.65</v>
      </c>
      <c r="F486" s="369"/>
    </row>
    <row r="487" spans="2:6" ht="15">
      <c r="B487" s="255" t="s">
        <v>2605</v>
      </c>
      <c r="C487" s="256">
        <v>-51150</v>
      </c>
      <c r="D487" s="148">
        <v>4031.4168</v>
      </c>
      <c r="E487" s="148">
        <v>4325.8999999999996</v>
      </c>
      <c r="F487" s="369"/>
    </row>
    <row r="488" spans="2:6" ht="15">
      <c r="B488" s="255" t="s">
        <v>2606</v>
      </c>
      <c r="C488" s="256">
        <v>-1533000</v>
      </c>
      <c r="D488" s="148">
        <v>205.03469999999999</v>
      </c>
      <c r="E488" s="148">
        <v>204.05</v>
      </c>
      <c r="F488" s="369"/>
    </row>
    <row r="489" spans="2:6" ht="15">
      <c r="B489" s="255" t="s">
        <v>2607</v>
      </c>
      <c r="C489" s="256">
        <v>-56250</v>
      </c>
      <c r="D489" s="148">
        <v>2877.3150999999998</v>
      </c>
      <c r="E489" s="148">
        <v>2861.25</v>
      </c>
      <c r="F489" s="369"/>
    </row>
    <row r="490" spans="2:6" ht="15">
      <c r="B490" s="255" t="s">
        <v>2608</v>
      </c>
      <c r="C490" s="256">
        <v>-3360400</v>
      </c>
      <c r="D490" s="148">
        <v>117.47199999999999</v>
      </c>
      <c r="E490" s="148">
        <v>117.95</v>
      </c>
      <c r="F490" s="369"/>
    </row>
    <row r="491" spans="2:6" ht="15">
      <c r="B491" s="255" t="s">
        <v>2609</v>
      </c>
      <c r="C491" s="256">
        <v>-3461117</v>
      </c>
      <c r="D491" s="148">
        <v>229.15440000000001</v>
      </c>
      <c r="E491" s="148">
        <v>228.75</v>
      </c>
      <c r="F491" s="369"/>
    </row>
    <row r="492" spans="2:6" ht="15">
      <c r="B492" s="255" t="s">
        <v>2610</v>
      </c>
      <c r="C492" s="256">
        <v>-13424000</v>
      </c>
      <c r="D492" s="148">
        <v>35.3474</v>
      </c>
      <c r="E492" s="148">
        <v>35.15</v>
      </c>
      <c r="F492" s="369"/>
    </row>
    <row r="493" spans="2:6" ht="15">
      <c r="B493" s="255" t="s">
        <v>2611</v>
      </c>
      <c r="C493" s="256">
        <v>-64306</v>
      </c>
      <c r="D493" s="148">
        <v>1757.7286999999999</v>
      </c>
      <c r="E493" s="148">
        <v>1830.45</v>
      </c>
      <c r="F493" s="369"/>
    </row>
    <row r="494" spans="2:6" ht="15">
      <c r="B494" s="255" t="s">
        <v>2612</v>
      </c>
      <c r="C494" s="256">
        <v>-783000</v>
      </c>
      <c r="D494" s="148">
        <v>122.14360000000001</v>
      </c>
      <c r="E494" s="148">
        <v>120.55</v>
      </c>
      <c r="F494" s="369"/>
    </row>
    <row r="495" spans="2:6" ht="15">
      <c r="B495" s="255" t="s">
        <v>2613</v>
      </c>
      <c r="C495" s="256">
        <v>-1956000</v>
      </c>
      <c r="D495" s="148">
        <v>128.11519999999999</v>
      </c>
      <c r="E495" s="148">
        <v>127.2</v>
      </c>
      <c r="F495" s="369"/>
    </row>
    <row r="496" spans="2:6" ht="15">
      <c r="B496" s="255" t="s">
        <v>2614</v>
      </c>
      <c r="C496" s="256">
        <v>-1040000</v>
      </c>
      <c r="D496" s="148">
        <v>2752.6278000000002</v>
      </c>
      <c r="E496" s="148">
        <v>2802.25</v>
      </c>
      <c r="F496" s="369"/>
    </row>
    <row r="497" spans="2:6" ht="15">
      <c r="B497" s="255" t="s">
        <v>2615</v>
      </c>
      <c r="C497" s="256">
        <v>-601000</v>
      </c>
      <c r="D497" s="148">
        <v>813.51969999999994</v>
      </c>
      <c r="E497" s="148">
        <v>835.4</v>
      </c>
      <c r="F497" s="369"/>
    </row>
    <row r="498" spans="2:6" ht="15">
      <c r="B498" s="255" t="s">
        <v>2616</v>
      </c>
      <c r="C498" s="256">
        <v>-369000</v>
      </c>
      <c r="D498" s="148">
        <v>1099.9544000000001</v>
      </c>
      <c r="E498" s="148">
        <v>1111.3499999999999</v>
      </c>
      <c r="F498" s="369"/>
    </row>
    <row r="499" spans="2:6" ht="15">
      <c r="B499" s="255" t="s">
        <v>2617</v>
      </c>
      <c r="C499" s="256">
        <v>-404800</v>
      </c>
      <c r="D499" s="148">
        <v>1151.6008999999999</v>
      </c>
      <c r="E499" s="148">
        <v>1205.1500000000001</v>
      </c>
      <c r="F499" s="369"/>
    </row>
    <row r="500" spans="2:6" ht="15">
      <c r="B500" s="255" t="s">
        <v>2618</v>
      </c>
      <c r="C500" s="256">
        <v>-161700</v>
      </c>
      <c r="D500" s="148">
        <v>2287.2566999999999</v>
      </c>
      <c r="E500" s="148">
        <v>2279.35</v>
      </c>
      <c r="F500" s="369"/>
    </row>
    <row r="501" spans="2:6" ht="15">
      <c r="B501" s="255" t="s">
        <v>2619</v>
      </c>
      <c r="C501" s="256">
        <v>-367125</v>
      </c>
      <c r="D501" s="148">
        <v>2498.3584000000001</v>
      </c>
      <c r="E501" s="148">
        <v>2519.25</v>
      </c>
      <c r="F501" s="369"/>
    </row>
    <row r="502" spans="2:6" ht="15">
      <c r="B502" s="255" t="s">
        <v>2620</v>
      </c>
      <c r="C502" s="256">
        <v>-13500</v>
      </c>
      <c r="D502" s="148">
        <v>519.88499999999999</v>
      </c>
      <c r="E502" s="148">
        <v>497.55</v>
      </c>
      <c r="F502" s="369"/>
    </row>
    <row r="503" spans="2:6" ht="15">
      <c r="B503" s="255" t="s">
        <v>2621</v>
      </c>
      <c r="C503" s="256">
        <v>-4621750</v>
      </c>
      <c r="D503" s="148">
        <v>100.35769999999999</v>
      </c>
      <c r="E503" s="148">
        <v>96.9</v>
      </c>
      <c r="F503" s="369"/>
    </row>
    <row r="504" spans="2:6" ht="15">
      <c r="B504" s="255" t="s">
        <v>2622</v>
      </c>
      <c r="C504" s="256">
        <v>-34300</v>
      </c>
      <c r="D504" s="148">
        <v>933.34109999999998</v>
      </c>
      <c r="E504" s="148">
        <v>932.25</v>
      </c>
      <c r="F504" s="369"/>
    </row>
    <row r="505" spans="2:6" ht="15">
      <c r="B505" s="255" t="s">
        <v>2623</v>
      </c>
      <c r="C505" s="256">
        <v>-156000</v>
      </c>
      <c r="D505" s="148">
        <v>501.70420000000001</v>
      </c>
      <c r="E505" s="148">
        <v>484.4</v>
      </c>
      <c r="F505" s="369"/>
    </row>
    <row r="506" spans="2:6" ht="15">
      <c r="B506" s="255" t="s">
        <v>2624</v>
      </c>
      <c r="C506" s="256">
        <v>-250000</v>
      </c>
      <c r="D506" s="148">
        <v>958.87909999999999</v>
      </c>
      <c r="E506" s="148">
        <v>941.65</v>
      </c>
      <c r="F506" s="369"/>
    </row>
    <row r="507" spans="2:6" ht="15">
      <c r="B507" s="255" t="s">
        <v>2625</v>
      </c>
      <c r="C507" s="256">
        <v>-276400</v>
      </c>
      <c r="D507" s="148">
        <v>1159.6409000000001</v>
      </c>
      <c r="E507" s="148">
        <v>1096.2</v>
      </c>
      <c r="F507" s="369"/>
    </row>
    <row r="508" spans="2:6" ht="15">
      <c r="B508" s="255" t="s">
        <v>2626</v>
      </c>
      <c r="C508" s="256">
        <v>-3900</v>
      </c>
      <c r="D508" s="148">
        <v>3559.9301</v>
      </c>
      <c r="E508" s="148">
        <v>3557</v>
      </c>
      <c r="F508" s="369"/>
    </row>
    <row r="509" spans="2:6" ht="15">
      <c r="B509" s="255" t="s">
        <v>2627</v>
      </c>
      <c r="C509" s="256">
        <v>-231150</v>
      </c>
      <c r="D509" s="148">
        <v>3540.942</v>
      </c>
      <c r="E509" s="148">
        <v>3558.15</v>
      </c>
      <c r="F509" s="369"/>
    </row>
    <row r="510" spans="2:6" ht="15">
      <c r="B510" s="255" t="s">
        <v>2628</v>
      </c>
      <c r="C510" s="256">
        <v>-569025</v>
      </c>
      <c r="D510" s="148">
        <v>802.81560000000002</v>
      </c>
      <c r="E510" s="148">
        <v>820.05</v>
      </c>
      <c r="F510" s="369"/>
    </row>
    <row r="511" spans="2:6" ht="15">
      <c r="B511" s="255" t="s">
        <v>2629</v>
      </c>
      <c r="C511" s="256">
        <v>-840750</v>
      </c>
      <c r="D511" s="148">
        <v>436.22230000000002</v>
      </c>
      <c r="E511" s="148">
        <v>439.4</v>
      </c>
      <c r="F511" s="369"/>
    </row>
    <row r="512" spans="2:6" ht="15">
      <c r="B512" s="255" t="s">
        <v>2630</v>
      </c>
      <c r="C512" s="256">
        <v>-4532625</v>
      </c>
      <c r="D512" s="148">
        <v>248.42339999999999</v>
      </c>
      <c r="E512" s="148">
        <v>242.75</v>
      </c>
      <c r="F512" s="369"/>
    </row>
    <row r="513" spans="2:6" ht="15">
      <c r="B513" s="255" t="s">
        <v>2631</v>
      </c>
      <c r="C513" s="256">
        <v>-379100</v>
      </c>
      <c r="D513" s="148">
        <v>1261.6515999999999</v>
      </c>
      <c r="E513" s="148">
        <v>1269.6500000000001</v>
      </c>
      <c r="F513" s="369"/>
    </row>
    <row r="514" spans="2:6" ht="15">
      <c r="B514" s="255" t="s">
        <v>2632</v>
      </c>
      <c r="C514" s="256">
        <v>-757800</v>
      </c>
      <c r="D514" s="148">
        <v>1281.2484999999999</v>
      </c>
      <c r="E514" s="148">
        <v>1261.5999999999999</v>
      </c>
      <c r="F514" s="369"/>
    </row>
    <row r="515" spans="2:6" ht="15">
      <c r="B515" s="255" t="s">
        <v>2633</v>
      </c>
      <c r="C515" s="256">
        <v>-157250</v>
      </c>
      <c r="D515" s="148">
        <v>792.37810000000002</v>
      </c>
      <c r="E515" s="148">
        <v>795.2</v>
      </c>
      <c r="F515" s="369"/>
    </row>
    <row r="516" spans="2:6" ht="15">
      <c r="B516" s="255" t="s">
        <v>2634</v>
      </c>
      <c r="C516" s="256">
        <v>-224625</v>
      </c>
      <c r="D516" s="148">
        <v>2503.4308999999998</v>
      </c>
      <c r="E516" s="148">
        <v>2469.9499999999998</v>
      </c>
      <c r="F516" s="369"/>
    </row>
    <row r="517" spans="2:6" ht="15">
      <c r="B517" s="255" t="s">
        <v>2635</v>
      </c>
      <c r="C517" s="256">
        <v>-13000</v>
      </c>
      <c r="D517" s="148">
        <v>2838.4027999999998</v>
      </c>
      <c r="E517" s="148">
        <v>2821.8</v>
      </c>
      <c r="F517" s="369"/>
    </row>
    <row r="518" spans="2:6" ht="15">
      <c r="B518" s="255" t="s">
        <v>2636</v>
      </c>
      <c r="C518" s="256">
        <v>-395125</v>
      </c>
      <c r="D518" s="148">
        <v>1258.8534999999999</v>
      </c>
      <c r="E518" s="148">
        <v>1233.75</v>
      </c>
      <c r="F518" s="369"/>
    </row>
    <row r="519" spans="2:6" ht="15">
      <c r="B519" s="255" t="s">
        <v>2637</v>
      </c>
      <c r="C519" s="256">
        <v>-60200</v>
      </c>
      <c r="D519" s="148">
        <v>686.58720000000005</v>
      </c>
      <c r="E519" s="148">
        <v>657.7</v>
      </c>
      <c r="F519" s="369"/>
    </row>
    <row r="520" spans="2:6" ht="15">
      <c r="B520" s="255" t="s">
        <v>2638</v>
      </c>
      <c r="C520" s="256">
        <v>-72300</v>
      </c>
      <c r="D520" s="148">
        <v>6680.6374999999998</v>
      </c>
      <c r="E520" s="148">
        <v>6649.55</v>
      </c>
      <c r="F520" s="369"/>
    </row>
    <row r="521" spans="2:6" ht="15">
      <c r="B521" s="255" t="s">
        <v>2639</v>
      </c>
      <c r="C521" s="256">
        <v>-1050</v>
      </c>
      <c r="D521" s="148">
        <v>1391.2634</v>
      </c>
      <c r="E521" s="148">
        <v>1591</v>
      </c>
      <c r="F521" s="369"/>
    </row>
    <row r="522" spans="2:6" ht="15">
      <c r="B522" s="255" t="s">
        <v>2640</v>
      </c>
      <c r="C522" s="256">
        <v>-428125</v>
      </c>
      <c r="D522" s="148">
        <v>867.64449999999999</v>
      </c>
      <c r="E522" s="148">
        <v>866.5</v>
      </c>
      <c r="F522" s="369"/>
    </row>
    <row r="523" spans="2:6" ht="15">
      <c r="B523" s="255" t="s">
        <v>2641</v>
      </c>
      <c r="C523" s="256">
        <v>-1173900</v>
      </c>
      <c r="D523" s="148">
        <v>808.09320000000002</v>
      </c>
      <c r="E523" s="148">
        <v>824.6</v>
      </c>
      <c r="F523" s="369"/>
    </row>
    <row r="524" spans="2:6" ht="15">
      <c r="B524" s="255" t="s">
        <v>2642</v>
      </c>
      <c r="C524" s="256">
        <v>-3056600</v>
      </c>
      <c r="D524" s="148">
        <v>405.92189999999999</v>
      </c>
      <c r="E524" s="148">
        <v>409.05</v>
      </c>
      <c r="F524" s="369"/>
    </row>
    <row r="525" spans="2:6" ht="15">
      <c r="B525" s="255" t="s">
        <v>2643</v>
      </c>
      <c r="C525" s="256">
        <v>-9520000</v>
      </c>
      <c r="D525" s="148">
        <v>9.8481000000000005</v>
      </c>
      <c r="E525" s="148">
        <v>9.5500000000000007</v>
      </c>
      <c r="F525" s="369"/>
    </row>
    <row r="526" spans="2:6" ht="15">
      <c r="B526" s="255" t="s">
        <v>2644</v>
      </c>
      <c r="C526" s="256">
        <v>-75250</v>
      </c>
      <c r="D526" s="148">
        <v>1626.0887</v>
      </c>
      <c r="E526" s="148">
        <v>1627.2</v>
      </c>
      <c r="F526" s="369"/>
    </row>
    <row r="527" spans="2:6" ht="15">
      <c r="B527" s="255" t="s">
        <v>2645</v>
      </c>
      <c r="C527" s="256">
        <v>-306400</v>
      </c>
      <c r="D527" s="148">
        <v>521.27419999999995</v>
      </c>
      <c r="E527" s="148">
        <v>509.75</v>
      </c>
      <c r="F527" s="369"/>
    </row>
    <row r="528" spans="2:6" ht="15">
      <c r="B528" s="255" t="s">
        <v>2646</v>
      </c>
      <c r="C528" s="256">
        <v>-4737000</v>
      </c>
      <c r="D528" s="148">
        <v>264.06619999999998</v>
      </c>
      <c r="E528" s="148">
        <v>249.2</v>
      </c>
      <c r="F528" s="369"/>
    </row>
    <row r="529" spans="2:6" ht="15">
      <c r="B529" s="255" t="s">
        <v>2647</v>
      </c>
      <c r="C529" s="256">
        <v>-990000</v>
      </c>
      <c r="D529" s="148">
        <v>347.95979999999997</v>
      </c>
      <c r="E529" s="148">
        <v>352.65</v>
      </c>
      <c r="F529" s="370"/>
    </row>
    <row r="532" spans="2:6" ht="15">
      <c r="B532" s="257" t="s">
        <v>2648</v>
      </c>
      <c r="C532" s="258">
        <v>0.65669999999999995</v>
      </c>
    </row>
    <row r="534" spans="2:6" ht="15">
      <c r="B534" s="220" t="s">
        <v>2479</v>
      </c>
      <c r="C534" s="259"/>
    </row>
    <row r="535" spans="2:6" ht="15.75">
      <c r="B535" s="152" t="s">
        <v>2477</v>
      </c>
      <c r="C535" s="166" t="s">
        <v>2649</v>
      </c>
    </row>
    <row r="536" spans="2:6" ht="15">
      <c r="B536" s="260" t="s">
        <v>2650</v>
      </c>
      <c r="C536" s="261">
        <v>20</v>
      </c>
    </row>
    <row r="537" spans="2:6" ht="15">
      <c r="B537" s="260" t="s">
        <v>2651</v>
      </c>
      <c r="C537" s="261">
        <v>14</v>
      </c>
    </row>
    <row r="538" spans="2:6" ht="15">
      <c r="B538" s="260" t="s">
        <v>2652</v>
      </c>
      <c r="C538" s="261">
        <v>8</v>
      </c>
    </row>
    <row r="539" spans="2:6" ht="15">
      <c r="B539" s="260" t="s">
        <v>2653</v>
      </c>
      <c r="C539" s="261">
        <v>23</v>
      </c>
    </row>
    <row r="540" spans="2:6" ht="15">
      <c r="B540" s="260" t="s">
        <v>2654</v>
      </c>
      <c r="C540" s="261">
        <v>18</v>
      </c>
    </row>
    <row r="541" spans="2:6" ht="15">
      <c r="B541" s="260" t="s">
        <v>2655</v>
      </c>
      <c r="C541" s="261">
        <v>1</v>
      </c>
    </row>
    <row r="542" spans="2:6" ht="15">
      <c r="B542" s="260" t="s">
        <v>2656</v>
      </c>
      <c r="C542" s="261">
        <v>11</v>
      </c>
    </row>
    <row r="543" spans="2:6" ht="15">
      <c r="B543" s="260" t="s">
        <v>2657</v>
      </c>
      <c r="C543" s="261">
        <v>120</v>
      </c>
    </row>
    <row r="544" spans="2:6" ht="15">
      <c r="B544" s="260" t="s">
        <v>2658</v>
      </c>
      <c r="C544" s="261">
        <v>22</v>
      </c>
    </row>
    <row r="545" spans="2:3" ht="15">
      <c r="B545" s="260" t="s">
        <v>2659</v>
      </c>
      <c r="C545" s="261">
        <v>11</v>
      </c>
    </row>
    <row r="546" spans="2:3" ht="15">
      <c r="B546" s="260" t="s">
        <v>2660</v>
      </c>
      <c r="C546" s="261">
        <v>21</v>
      </c>
    </row>
    <row r="547" spans="2:3" ht="15">
      <c r="B547" s="260" t="s">
        <v>2661</v>
      </c>
      <c r="C547" s="261">
        <v>3</v>
      </c>
    </row>
    <row r="548" spans="2:3" ht="15">
      <c r="B548" s="260" t="s">
        <v>2662</v>
      </c>
      <c r="C548" s="261">
        <v>13</v>
      </c>
    </row>
    <row r="549" spans="2:3" ht="15">
      <c r="B549" s="260" t="s">
        <v>2663</v>
      </c>
      <c r="C549" s="261">
        <v>2</v>
      </c>
    </row>
    <row r="550" spans="2:3" ht="15">
      <c r="B550" s="260" t="s">
        <v>2664</v>
      </c>
      <c r="C550" s="261">
        <v>16</v>
      </c>
    </row>
    <row r="551" spans="2:3" ht="15">
      <c r="B551" s="260" t="s">
        <v>2665</v>
      </c>
      <c r="C551" s="261">
        <v>5</v>
      </c>
    </row>
    <row r="552" spans="2:3" ht="15">
      <c r="B552" s="260" t="s">
        <v>2666</v>
      </c>
      <c r="C552" s="261">
        <v>10</v>
      </c>
    </row>
    <row r="553" spans="2:3" ht="15">
      <c r="B553" s="260" t="s">
        <v>2667</v>
      </c>
      <c r="C553" s="261">
        <v>200</v>
      </c>
    </row>
    <row r="554" spans="2:3" ht="15">
      <c r="B554" s="260" t="s">
        <v>2668</v>
      </c>
      <c r="C554" s="261">
        <v>18</v>
      </c>
    </row>
    <row r="555" spans="2:3" ht="15">
      <c r="B555" s="260" t="s">
        <v>2669</v>
      </c>
      <c r="C555" s="261">
        <v>224</v>
      </c>
    </row>
    <row r="556" spans="2:3" ht="15">
      <c r="B556" s="260" t="s">
        <v>2670</v>
      </c>
      <c r="C556" s="261">
        <v>7</v>
      </c>
    </row>
    <row r="557" spans="2:3" ht="15">
      <c r="B557" s="260" t="s">
        <v>2671</v>
      </c>
      <c r="C557" s="261">
        <v>275</v>
      </c>
    </row>
    <row r="558" spans="2:3" ht="15">
      <c r="B558" s="260" t="s">
        <v>2672</v>
      </c>
      <c r="C558" s="261">
        <v>12</v>
      </c>
    </row>
    <row r="559" spans="2:3" ht="15">
      <c r="B559" s="260" t="s">
        <v>2673</v>
      </c>
      <c r="C559" s="261">
        <v>25</v>
      </c>
    </row>
    <row r="560" spans="2:3" ht="15">
      <c r="B560" s="260" t="s">
        <v>2674</v>
      </c>
      <c r="C560" s="261">
        <v>1</v>
      </c>
    </row>
    <row r="561" spans="2:3" ht="15">
      <c r="B561" s="260" t="s">
        <v>2675</v>
      </c>
      <c r="C561" s="261">
        <v>12</v>
      </c>
    </row>
    <row r="562" spans="2:3" ht="15">
      <c r="B562" s="260" t="s">
        <v>2676</v>
      </c>
      <c r="C562" s="261">
        <v>1</v>
      </c>
    </row>
    <row r="563" spans="2:3" ht="15">
      <c r="B563" s="260" t="s">
        <v>2677</v>
      </c>
      <c r="C563" s="261">
        <v>200</v>
      </c>
    </row>
    <row r="564" spans="2:3" ht="15">
      <c r="B564" s="260" t="s">
        <v>2678</v>
      </c>
      <c r="C564" s="261">
        <v>3</v>
      </c>
    </row>
    <row r="565" spans="2:3" ht="15">
      <c r="B565" s="260" t="s">
        <v>2679</v>
      </c>
      <c r="C565" s="261">
        <v>19</v>
      </c>
    </row>
    <row r="566" spans="2:3" ht="15">
      <c r="B566" s="260" t="s">
        <v>2680</v>
      </c>
      <c r="C566" s="261">
        <v>1</v>
      </c>
    </row>
    <row r="567" spans="2:3" ht="15">
      <c r="B567" s="260" t="s">
        <v>2681</v>
      </c>
      <c r="C567" s="261">
        <v>9</v>
      </c>
    </row>
    <row r="568" spans="2:3" ht="15">
      <c r="B568" s="260" t="s">
        <v>2682</v>
      </c>
      <c r="C568" s="261">
        <v>10</v>
      </c>
    </row>
    <row r="569" spans="2:3" ht="15">
      <c r="B569" s="260" t="s">
        <v>2683</v>
      </c>
      <c r="C569" s="261">
        <v>8</v>
      </c>
    </row>
    <row r="570" spans="2:3" ht="15">
      <c r="B570" s="260" t="s">
        <v>2684</v>
      </c>
      <c r="C570" s="261">
        <v>2</v>
      </c>
    </row>
    <row r="571" spans="2:3" ht="15">
      <c r="B571" s="260" t="s">
        <v>2685</v>
      </c>
      <c r="C571" s="261">
        <v>10</v>
      </c>
    </row>
    <row r="572" spans="2:3" ht="15">
      <c r="B572" s="260" t="s">
        <v>2686</v>
      </c>
      <c r="C572" s="261">
        <v>21</v>
      </c>
    </row>
    <row r="573" spans="2:3" ht="15">
      <c r="B573" s="260" t="s">
        <v>2687</v>
      </c>
      <c r="C573" s="261">
        <v>103</v>
      </c>
    </row>
    <row r="574" spans="2:3" ht="15">
      <c r="B574" s="260" t="s">
        <v>2688</v>
      </c>
      <c r="C574" s="261">
        <v>12</v>
      </c>
    </row>
    <row r="575" spans="2:3" ht="15">
      <c r="B575" s="260" t="s">
        <v>2689</v>
      </c>
      <c r="C575" s="261">
        <v>4</v>
      </c>
    </row>
    <row r="576" spans="2:3" ht="15">
      <c r="B576" s="260" t="s">
        <v>2690</v>
      </c>
      <c r="C576" s="261">
        <v>14</v>
      </c>
    </row>
    <row r="577" spans="2:3" ht="15">
      <c r="B577" s="260" t="s">
        <v>2691</v>
      </c>
      <c r="C577" s="261">
        <v>3</v>
      </c>
    </row>
    <row r="578" spans="2:3" ht="15">
      <c r="B578" s="260" t="s">
        <v>2692</v>
      </c>
      <c r="C578" s="261">
        <v>18</v>
      </c>
    </row>
    <row r="579" spans="2:3" ht="15">
      <c r="B579" s="260" t="s">
        <v>2693</v>
      </c>
      <c r="C579" s="261">
        <v>975</v>
      </c>
    </row>
    <row r="580" spans="2:3" ht="15">
      <c r="B580" s="260" t="s">
        <v>2694</v>
      </c>
      <c r="C580" s="261">
        <v>585</v>
      </c>
    </row>
    <row r="581" spans="2:3" ht="15">
      <c r="B581" s="260" t="s">
        <v>2695</v>
      </c>
      <c r="C581" s="261">
        <v>2</v>
      </c>
    </row>
    <row r="582" spans="2:3" ht="15">
      <c r="B582" s="260" t="s">
        <v>2696</v>
      </c>
      <c r="C582" s="261">
        <v>11</v>
      </c>
    </row>
    <row r="583" spans="2:3" ht="15">
      <c r="B583" s="260" t="s">
        <v>2697</v>
      </c>
      <c r="C583" s="261">
        <v>5</v>
      </c>
    </row>
    <row r="584" spans="2:3" ht="15">
      <c r="B584" s="260" t="s">
        <v>2698</v>
      </c>
      <c r="C584" s="261">
        <v>2</v>
      </c>
    </row>
    <row r="585" spans="2:3" ht="15">
      <c r="B585" s="260" t="s">
        <v>2699</v>
      </c>
      <c r="C585" s="261">
        <v>17</v>
      </c>
    </row>
    <row r="586" spans="2:3" ht="15">
      <c r="B586" s="260" t="s">
        <v>2700</v>
      </c>
      <c r="C586" s="261">
        <v>3</v>
      </c>
    </row>
    <row r="587" spans="2:3" ht="15">
      <c r="B587" s="260" t="s">
        <v>2701</v>
      </c>
      <c r="C587" s="261">
        <v>6</v>
      </c>
    </row>
    <row r="588" spans="2:3" ht="15">
      <c r="B588" s="260" t="s">
        <v>2702</v>
      </c>
      <c r="C588" s="261">
        <v>11</v>
      </c>
    </row>
    <row r="589" spans="2:3" ht="15">
      <c r="B589" s="260" t="s">
        <v>2703</v>
      </c>
      <c r="C589" s="261">
        <v>1</v>
      </c>
    </row>
    <row r="590" spans="2:3" ht="15">
      <c r="B590" s="260" t="s">
        <v>2704</v>
      </c>
      <c r="C590" s="261">
        <v>12</v>
      </c>
    </row>
    <row r="591" spans="2:3" ht="15">
      <c r="B591" s="260" t="s">
        <v>2705</v>
      </c>
      <c r="C591" s="261">
        <v>2</v>
      </c>
    </row>
    <row r="592" spans="2:3" ht="15">
      <c r="B592" s="260" t="s">
        <v>2706</v>
      </c>
      <c r="C592" s="261">
        <v>4</v>
      </c>
    </row>
    <row r="593" spans="2:3" ht="15">
      <c r="B593" s="260" t="s">
        <v>2707</v>
      </c>
      <c r="C593" s="261">
        <v>5</v>
      </c>
    </row>
    <row r="594" spans="2:3" ht="15">
      <c r="B594" s="260" t="s">
        <v>2708</v>
      </c>
      <c r="C594" s="261">
        <v>23</v>
      </c>
    </row>
    <row r="595" spans="2:3" ht="15">
      <c r="B595" s="260" t="s">
        <v>2709</v>
      </c>
      <c r="C595" s="261">
        <v>14</v>
      </c>
    </row>
    <row r="596" spans="2:3" ht="15">
      <c r="B596" s="260" t="s">
        <v>2710</v>
      </c>
      <c r="C596" s="261">
        <v>1</v>
      </c>
    </row>
    <row r="597" spans="2:3" ht="15">
      <c r="B597" s="260" t="s">
        <v>2711</v>
      </c>
      <c r="C597" s="261">
        <v>30</v>
      </c>
    </row>
    <row r="598" spans="2:3" ht="15">
      <c r="B598" s="260" t="s">
        <v>2712</v>
      </c>
      <c r="C598" s="261">
        <v>4</v>
      </c>
    </row>
    <row r="599" spans="2:3" ht="15">
      <c r="B599" s="260" t="s">
        <v>2713</v>
      </c>
      <c r="C599" s="261">
        <v>20</v>
      </c>
    </row>
    <row r="600" spans="2:3" ht="15">
      <c r="B600" s="260" t="s">
        <v>2714</v>
      </c>
      <c r="C600" s="261">
        <v>4</v>
      </c>
    </row>
    <row r="601" spans="2:3" ht="15">
      <c r="B601" s="260" t="s">
        <v>2715</v>
      </c>
      <c r="C601" s="261">
        <v>7</v>
      </c>
    </row>
    <row r="602" spans="2:3" ht="15">
      <c r="B602" s="260" t="s">
        <v>2716</v>
      </c>
      <c r="C602" s="261">
        <v>16</v>
      </c>
    </row>
    <row r="603" spans="2:3" ht="15">
      <c r="B603" s="260" t="s">
        <v>2717</v>
      </c>
      <c r="C603" s="261">
        <v>4</v>
      </c>
    </row>
    <row r="604" spans="2:3" ht="15">
      <c r="B604" s="260" t="s">
        <v>2718</v>
      </c>
      <c r="C604" s="261">
        <v>2</v>
      </c>
    </row>
    <row r="605" spans="2:3" ht="15">
      <c r="B605" s="260" t="s">
        <v>2719</v>
      </c>
      <c r="C605" s="261">
        <v>8</v>
      </c>
    </row>
    <row r="606" spans="2:3" ht="15">
      <c r="B606" s="260" t="s">
        <v>2720</v>
      </c>
      <c r="C606" s="261">
        <v>11</v>
      </c>
    </row>
    <row r="607" spans="2:3" ht="15">
      <c r="B607" s="260" t="s">
        <v>2721</v>
      </c>
      <c r="C607" s="261">
        <v>2</v>
      </c>
    </row>
    <row r="608" spans="2:3" ht="15">
      <c r="B608" s="260" t="s">
        <v>2722</v>
      </c>
      <c r="C608" s="261">
        <v>12</v>
      </c>
    </row>
    <row r="609" spans="2:3" ht="15">
      <c r="B609" s="260" t="s">
        <v>2723</v>
      </c>
      <c r="C609" s="261">
        <v>6</v>
      </c>
    </row>
    <row r="610" spans="2:3" ht="15">
      <c r="B610" s="260" t="s">
        <v>2724</v>
      </c>
      <c r="C610" s="261">
        <v>1</v>
      </c>
    </row>
    <row r="611" spans="2:3" ht="15">
      <c r="B611" s="260" t="s">
        <v>2725</v>
      </c>
      <c r="C611" s="261">
        <v>16</v>
      </c>
    </row>
    <row r="612" spans="2:3" ht="15">
      <c r="B612" s="260" t="s">
        <v>2726</v>
      </c>
      <c r="C612" s="261">
        <v>1</v>
      </c>
    </row>
    <row r="613" spans="2:3" ht="15">
      <c r="B613" s="260" t="s">
        <v>2727</v>
      </c>
      <c r="C613" s="261">
        <v>33</v>
      </c>
    </row>
    <row r="614" spans="2:3" ht="15">
      <c r="B614" s="260" t="s">
        <v>2728</v>
      </c>
      <c r="C614" s="261">
        <v>19</v>
      </c>
    </row>
    <row r="615" spans="2:3" ht="15">
      <c r="B615" s="260" t="s">
        <v>2729</v>
      </c>
      <c r="C615" s="261">
        <v>4</v>
      </c>
    </row>
    <row r="616" spans="2:3" ht="15">
      <c r="B616" s="260" t="s">
        <v>2730</v>
      </c>
      <c r="C616" s="261">
        <v>20</v>
      </c>
    </row>
    <row r="617" spans="2:3" ht="15">
      <c r="B617" s="260" t="s">
        <v>2731</v>
      </c>
      <c r="C617" s="261">
        <v>20</v>
      </c>
    </row>
    <row r="618" spans="2:3" ht="15">
      <c r="B618" s="260" t="s">
        <v>2732</v>
      </c>
      <c r="C618" s="261">
        <v>1</v>
      </c>
    </row>
    <row r="619" spans="2:3" ht="15">
      <c r="B619" s="260" t="s">
        <v>2733</v>
      </c>
      <c r="C619" s="261">
        <v>19</v>
      </c>
    </row>
    <row r="620" spans="2:3" ht="15">
      <c r="B620" s="260" t="s">
        <v>2734</v>
      </c>
      <c r="C620" s="261">
        <v>5</v>
      </c>
    </row>
    <row r="621" spans="2:3" ht="15">
      <c r="B621" s="260" t="s">
        <v>2735</v>
      </c>
      <c r="C621" s="261">
        <v>3</v>
      </c>
    </row>
    <row r="622" spans="2:3" ht="15">
      <c r="B622" s="260" t="s">
        <v>2736</v>
      </c>
      <c r="C622" s="261">
        <v>41</v>
      </c>
    </row>
    <row r="623" spans="2:3" ht="15">
      <c r="B623" s="260" t="s">
        <v>2737</v>
      </c>
      <c r="C623" s="261">
        <v>5</v>
      </c>
    </row>
    <row r="624" spans="2:3" ht="15">
      <c r="B624" s="260" t="s">
        <v>2738</v>
      </c>
      <c r="C624" s="261">
        <v>16</v>
      </c>
    </row>
    <row r="625" spans="2:3" ht="15">
      <c r="B625" s="260" t="s">
        <v>2739</v>
      </c>
      <c r="C625" s="261">
        <v>9</v>
      </c>
    </row>
    <row r="626" spans="2:3" ht="15">
      <c r="B626" s="260" t="s">
        <v>2740</v>
      </c>
      <c r="C626" s="261">
        <v>3</v>
      </c>
    </row>
    <row r="627" spans="2:3" ht="15">
      <c r="B627" s="260" t="s">
        <v>2741</v>
      </c>
      <c r="C627" s="261">
        <v>10</v>
      </c>
    </row>
    <row r="628" spans="2:3" ht="15">
      <c r="B628" s="260" t="s">
        <v>2742</v>
      </c>
      <c r="C628" s="261">
        <v>7</v>
      </c>
    </row>
    <row r="629" spans="2:3" ht="15">
      <c r="B629" s="260" t="s">
        <v>2743</v>
      </c>
      <c r="C629" s="261">
        <v>9</v>
      </c>
    </row>
    <row r="630" spans="2:3" ht="15">
      <c r="B630" s="260" t="s">
        <v>2744</v>
      </c>
      <c r="C630" s="261">
        <v>59</v>
      </c>
    </row>
    <row r="631" spans="2:3" ht="15">
      <c r="B631" s="260" t="s">
        <v>2745</v>
      </c>
      <c r="C631" s="261">
        <v>8</v>
      </c>
    </row>
    <row r="632" spans="2:3" ht="15">
      <c r="B632" s="260" t="s">
        <v>2746</v>
      </c>
      <c r="C632" s="261">
        <v>5</v>
      </c>
    </row>
    <row r="633" spans="2:3" ht="15">
      <c r="B633" s="260" t="s">
        <v>2747</v>
      </c>
      <c r="C633" s="261">
        <v>2</v>
      </c>
    </row>
    <row r="634" spans="2:3" ht="15">
      <c r="B634" s="260" t="s">
        <v>2748</v>
      </c>
      <c r="C634" s="261">
        <v>13</v>
      </c>
    </row>
    <row r="635" spans="2:3" ht="15">
      <c r="B635" s="260" t="s">
        <v>2749</v>
      </c>
      <c r="C635" s="261">
        <v>14</v>
      </c>
    </row>
    <row r="636" spans="2:3" ht="15">
      <c r="B636" s="260" t="s">
        <v>2750</v>
      </c>
      <c r="C636" s="261">
        <v>5</v>
      </c>
    </row>
    <row r="637" spans="2:3" ht="15">
      <c r="B637" s="260" t="s">
        <v>2751</v>
      </c>
      <c r="C637" s="261">
        <v>3</v>
      </c>
    </row>
    <row r="638" spans="2:3" ht="15">
      <c r="B638" s="260" t="s">
        <v>2752</v>
      </c>
      <c r="C638" s="261">
        <v>9</v>
      </c>
    </row>
    <row r="639" spans="2:3" ht="15">
      <c r="B639" s="260" t="s">
        <v>2753</v>
      </c>
      <c r="C639" s="261">
        <v>25</v>
      </c>
    </row>
    <row r="640" spans="2:3" ht="15">
      <c r="B640" s="260" t="s">
        <v>2754</v>
      </c>
      <c r="C640" s="261">
        <v>1</v>
      </c>
    </row>
    <row r="641" spans="2:3" ht="15">
      <c r="B641" s="260" t="s">
        <v>2755</v>
      </c>
      <c r="C641" s="261">
        <v>30</v>
      </c>
    </row>
    <row r="642" spans="2:3" ht="15">
      <c r="B642" s="260" t="s">
        <v>2756</v>
      </c>
      <c r="C642" s="261">
        <v>9</v>
      </c>
    </row>
    <row r="643" spans="2:3" ht="15">
      <c r="B643" s="260" t="s">
        <v>2757</v>
      </c>
      <c r="C643" s="261">
        <v>23</v>
      </c>
    </row>
    <row r="644" spans="2:3" ht="15">
      <c r="B644" s="260" t="s">
        <v>2758</v>
      </c>
      <c r="C644" s="261">
        <v>3</v>
      </c>
    </row>
    <row r="645" spans="2:3" ht="15">
      <c r="B645" s="260" t="s">
        <v>2759</v>
      </c>
      <c r="C645" s="261">
        <v>1</v>
      </c>
    </row>
    <row r="646" spans="2:3" ht="15">
      <c r="B646" s="260" t="s">
        <v>2760</v>
      </c>
      <c r="C646" s="261">
        <v>9</v>
      </c>
    </row>
    <row r="647" spans="2:3" ht="15">
      <c r="B647" s="260" t="s">
        <v>2761</v>
      </c>
      <c r="C647" s="261">
        <v>1</v>
      </c>
    </row>
    <row r="648" spans="2:3" ht="15">
      <c r="B648" s="260" t="s">
        <v>2762</v>
      </c>
      <c r="C648" s="261">
        <v>5</v>
      </c>
    </row>
    <row r="649" spans="2:3" ht="15">
      <c r="B649" s="260" t="s">
        <v>2763</v>
      </c>
      <c r="C649" s="261">
        <v>15</v>
      </c>
    </row>
    <row r="650" spans="2:3" ht="15">
      <c r="B650" s="260" t="s">
        <v>2764</v>
      </c>
      <c r="C650" s="261">
        <v>2</v>
      </c>
    </row>
    <row r="651" spans="2:3" ht="15">
      <c r="B651" s="260" t="s">
        <v>2765</v>
      </c>
      <c r="C651" s="261">
        <v>20</v>
      </c>
    </row>
    <row r="652" spans="2:3" ht="15">
      <c r="B652" s="260" t="s">
        <v>2766</v>
      </c>
      <c r="C652" s="261">
        <v>7</v>
      </c>
    </row>
    <row r="653" spans="2:3" ht="15">
      <c r="B653" s="260" t="s">
        <v>2767</v>
      </c>
      <c r="C653" s="261">
        <v>2</v>
      </c>
    </row>
    <row r="654" spans="2:3" ht="15">
      <c r="B654" s="260" t="s">
        <v>2768</v>
      </c>
      <c r="C654" s="261">
        <v>2</v>
      </c>
    </row>
    <row r="655" spans="2:3" ht="15">
      <c r="B655" s="260" t="s">
        <v>2769</v>
      </c>
      <c r="C655" s="261">
        <v>28</v>
      </c>
    </row>
    <row r="656" spans="2:3" ht="15">
      <c r="B656" s="260" t="s">
        <v>2770</v>
      </c>
      <c r="C656" s="261">
        <v>31</v>
      </c>
    </row>
    <row r="657" spans="2:3" ht="15">
      <c r="B657" s="260" t="s">
        <v>2771</v>
      </c>
      <c r="C657" s="261">
        <v>5</v>
      </c>
    </row>
    <row r="658" spans="2:3" ht="15">
      <c r="B658" s="260" t="s">
        <v>2772</v>
      </c>
      <c r="C658" s="261">
        <v>19</v>
      </c>
    </row>
    <row r="659" spans="2:3" ht="15">
      <c r="B659" s="260" t="s">
        <v>2773</v>
      </c>
      <c r="C659" s="261">
        <v>2</v>
      </c>
    </row>
    <row r="660" spans="2:3" ht="15">
      <c r="B660" s="260" t="s">
        <v>2774</v>
      </c>
      <c r="C660" s="261">
        <v>7</v>
      </c>
    </row>
    <row r="661" spans="2:3" ht="15">
      <c r="B661" s="260" t="s">
        <v>2775</v>
      </c>
      <c r="C661" s="261">
        <v>11</v>
      </c>
    </row>
    <row r="662" spans="2:3" ht="15">
      <c r="B662" s="260" t="s">
        <v>2776</v>
      </c>
      <c r="C662" s="261">
        <v>6</v>
      </c>
    </row>
    <row r="663" spans="2:3" ht="15">
      <c r="B663" s="260" t="s">
        <v>2777</v>
      </c>
      <c r="C663" s="261">
        <v>16</v>
      </c>
    </row>
    <row r="664" spans="2:3" ht="15">
      <c r="B664" s="260" t="s">
        <v>2778</v>
      </c>
      <c r="C664" s="261">
        <v>3</v>
      </c>
    </row>
    <row r="665" spans="2:3" ht="15">
      <c r="B665" s="260" t="s">
        <v>2779</v>
      </c>
      <c r="C665" s="261">
        <v>15</v>
      </c>
    </row>
    <row r="666" spans="2:3" ht="15">
      <c r="B666" s="260" t="s">
        <v>2780</v>
      </c>
      <c r="C666" s="261">
        <v>14</v>
      </c>
    </row>
    <row r="667" spans="2:3" ht="15">
      <c r="B667" s="260" t="s">
        <v>2781</v>
      </c>
      <c r="C667" s="261">
        <v>3</v>
      </c>
    </row>
    <row r="668" spans="2:3" ht="15">
      <c r="B668" s="260" t="s">
        <v>2782</v>
      </c>
      <c r="C668" s="261">
        <v>34</v>
      </c>
    </row>
    <row r="669" spans="2:3" ht="15">
      <c r="B669" s="260" t="s">
        <v>2783</v>
      </c>
      <c r="C669" s="261">
        <v>17</v>
      </c>
    </row>
    <row r="670" spans="2:3" ht="15">
      <c r="B670" s="260" t="s">
        <v>2784</v>
      </c>
      <c r="C670" s="261">
        <v>4</v>
      </c>
    </row>
    <row r="671" spans="2:3" ht="15">
      <c r="B671" s="260" t="s">
        <v>2785</v>
      </c>
      <c r="C671" s="261">
        <v>8</v>
      </c>
    </row>
    <row r="672" spans="2:3" ht="15">
      <c r="B672" s="260" t="s">
        <v>2786</v>
      </c>
      <c r="C672" s="261">
        <v>13</v>
      </c>
    </row>
    <row r="673" spans="2:3" ht="15">
      <c r="B673" s="260" t="s">
        <v>2787</v>
      </c>
      <c r="C673" s="261">
        <v>7</v>
      </c>
    </row>
    <row r="674" spans="2:3" ht="15">
      <c r="B674" s="260" t="s">
        <v>2788</v>
      </c>
      <c r="C674" s="261">
        <v>2</v>
      </c>
    </row>
    <row r="675" spans="2:3" ht="15">
      <c r="B675" s="260" t="s">
        <v>2789</v>
      </c>
      <c r="C675" s="261">
        <v>25</v>
      </c>
    </row>
    <row r="676" spans="2:3" ht="15">
      <c r="B676" s="260" t="s">
        <v>2790</v>
      </c>
      <c r="C676" s="261">
        <v>2</v>
      </c>
    </row>
    <row r="677" spans="2:3" ht="15">
      <c r="B677" s="260" t="s">
        <v>2791</v>
      </c>
      <c r="C677" s="261">
        <v>14</v>
      </c>
    </row>
    <row r="678" spans="2:3" ht="15">
      <c r="B678" s="260" t="s">
        <v>2792</v>
      </c>
      <c r="C678" s="261">
        <v>4</v>
      </c>
    </row>
    <row r="679" spans="2:3" ht="15">
      <c r="B679" s="260" t="s">
        <v>2793</v>
      </c>
      <c r="C679" s="261">
        <v>20</v>
      </c>
    </row>
    <row r="680" spans="2:3" ht="15">
      <c r="B680" s="260" t="s">
        <v>2794</v>
      </c>
      <c r="C680" s="261">
        <v>1</v>
      </c>
    </row>
    <row r="681" spans="2:3" ht="15">
      <c r="B681" s="260" t="s">
        <v>2795</v>
      </c>
      <c r="C681" s="261">
        <v>22</v>
      </c>
    </row>
    <row r="682" spans="2:3" ht="15">
      <c r="B682" s="260" t="s">
        <v>2796</v>
      </c>
      <c r="C682" s="261">
        <v>7</v>
      </c>
    </row>
    <row r="683" spans="2:3" ht="15">
      <c r="B683" s="260" t="s">
        <v>2797</v>
      </c>
      <c r="C683" s="261">
        <v>11</v>
      </c>
    </row>
    <row r="684" spans="2:3" ht="15">
      <c r="B684" s="260" t="s">
        <v>2798</v>
      </c>
      <c r="C684" s="261">
        <v>15</v>
      </c>
    </row>
    <row r="685" spans="2:3" ht="15">
      <c r="B685" s="260" t="s">
        <v>2799</v>
      </c>
      <c r="C685" s="261">
        <v>12</v>
      </c>
    </row>
    <row r="686" spans="2:3" ht="15">
      <c r="B686" s="260" t="s">
        <v>2800</v>
      </c>
      <c r="C686" s="261">
        <v>3</v>
      </c>
    </row>
    <row r="687" spans="2:3" ht="15">
      <c r="B687" s="260" t="s">
        <v>2801</v>
      </c>
      <c r="C687" s="261">
        <v>4</v>
      </c>
    </row>
    <row r="688" spans="2:3" ht="15">
      <c r="B688" s="260" t="s">
        <v>2802</v>
      </c>
      <c r="C688" s="261">
        <v>16</v>
      </c>
    </row>
    <row r="689" spans="2:3" ht="15">
      <c r="B689" s="260" t="s">
        <v>2803</v>
      </c>
      <c r="C689" s="261">
        <v>3</v>
      </c>
    </row>
    <row r="690" spans="2:3" ht="15">
      <c r="B690" s="260" t="s">
        <v>2804</v>
      </c>
      <c r="C690" s="261">
        <v>34</v>
      </c>
    </row>
    <row r="691" spans="2:3" ht="15">
      <c r="B691" s="260" t="s">
        <v>2805</v>
      </c>
      <c r="C691" s="261">
        <v>4</v>
      </c>
    </row>
    <row r="692" spans="2:3" ht="15">
      <c r="B692" s="260" t="s">
        <v>2806</v>
      </c>
      <c r="C692" s="261">
        <v>11</v>
      </c>
    </row>
    <row r="693" spans="2:3" ht="15">
      <c r="B693" s="260" t="s">
        <v>2807</v>
      </c>
      <c r="C693" s="261">
        <v>24</v>
      </c>
    </row>
    <row r="694" spans="2:3" ht="15">
      <c r="B694" s="260" t="s">
        <v>2808</v>
      </c>
      <c r="C694" s="261">
        <v>8</v>
      </c>
    </row>
    <row r="695" spans="2:3" ht="15">
      <c r="B695" s="260" t="s">
        <v>2809</v>
      </c>
      <c r="C695" s="261">
        <v>1</v>
      </c>
    </row>
    <row r="696" spans="2:3" ht="15">
      <c r="B696" s="260" t="s">
        <v>2810</v>
      </c>
      <c r="C696" s="261">
        <v>5</v>
      </c>
    </row>
    <row r="697" spans="2:3" ht="15">
      <c r="B697" s="260" t="s">
        <v>2811</v>
      </c>
      <c r="C697" s="261">
        <v>26</v>
      </c>
    </row>
    <row r="698" spans="2:3" ht="15">
      <c r="B698" s="260" t="s">
        <v>2812</v>
      </c>
      <c r="C698" s="261">
        <v>16</v>
      </c>
    </row>
    <row r="699" spans="2:3" ht="15">
      <c r="B699" s="260" t="s">
        <v>2813</v>
      </c>
      <c r="C699" s="261">
        <v>4</v>
      </c>
    </row>
    <row r="700" spans="2:3" ht="15">
      <c r="B700" s="260" t="s">
        <v>2814</v>
      </c>
      <c r="C700" s="261">
        <v>6</v>
      </c>
    </row>
    <row r="701" spans="2:3" ht="15">
      <c r="B701" s="260" t="s">
        <v>2815</v>
      </c>
      <c r="C701" s="261">
        <v>26</v>
      </c>
    </row>
    <row r="702" spans="2:3" ht="15">
      <c r="B702" s="260" t="s">
        <v>2816</v>
      </c>
      <c r="C702" s="261">
        <v>3</v>
      </c>
    </row>
    <row r="703" spans="2:3" ht="15">
      <c r="B703" s="260" t="s">
        <v>2817</v>
      </c>
      <c r="C703" s="261">
        <v>3</v>
      </c>
    </row>
    <row r="704" spans="2:3" ht="15">
      <c r="B704" s="260" t="s">
        <v>2818</v>
      </c>
      <c r="C704" s="261">
        <v>3</v>
      </c>
    </row>
    <row r="705" spans="2:3" ht="15">
      <c r="B705" s="260" t="s">
        <v>2819</v>
      </c>
      <c r="C705" s="261">
        <v>13</v>
      </c>
    </row>
    <row r="706" spans="2:3" ht="15">
      <c r="B706" s="260" t="s">
        <v>2820</v>
      </c>
      <c r="C706" s="261">
        <v>16</v>
      </c>
    </row>
    <row r="707" spans="2:3" ht="15">
      <c r="B707" s="260" t="s">
        <v>2821</v>
      </c>
      <c r="C707" s="261">
        <v>5</v>
      </c>
    </row>
    <row r="708" spans="2:3" ht="15">
      <c r="B708" s="260" t="s">
        <v>2822</v>
      </c>
      <c r="C708" s="261">
        <v>3</v>
      </c>
    </row>
    <row r="709" spans="2:3" ht="15">
      <c r="B709" s="260" t="s">
        <v>2823</v>
      </c>
      <c r="C709" s="261">
        <v>7</v>
      </c>
    </row>
    <row r="710" spans="2:3" ht="15">
      <c r="B710" s="260" t="s">
        <v>2824</v>
      </c>
      <c r="C710" s="261">
        <v>14</v>
      </c>
    </row>
    <row r="711" spans="2:3" ht="15">
      <c r="B711" s="260" t="s">
        <v>2825</v>
      </c>
      <c r="C711" s="261">
        <v>17</v>
      </c>
    </row>
    <row r="712" spans="2:3" ht="15">
      <c r="B712" s="260" t="s">
        <v>2826</v>
      </c>
      <c r="C712" s="261">
        <v>17</v>
      </c>
    </row>
    <row r="713" spans="2:3" ht="15">
      <c r="B713" s="260" t="s">
        <v>2827</v>
      </c>
      <c r="C713" s="261">
        <v>6</v>
      </c>
    </row>
    <row r="714" spans="2:3" ht="15">
      <c r="B714" s="260" t="s">
        <v>2828</v>
      </c>
      <c r="C714" s="261">
        <v>8</v>
      </c>
    </row>
    <row r="715" spans="2:3" ht="15">
      <c r="B715" s="260" t="s">
        <v>2829</v>
      </c>
      <c r="C715" s="261">
        <v>3</v>
      </c>
    </row>
    <row r="716" spans="2:3" ht="15">
      <c r="B716" s="260" t="s">
        <v>2830</v>
      </c>
      <c r="C716" s="261">
        <v>4</v>
      </c>
    </row>
    <row r="717" spans="2:3" ht="15">
      <c r="B717" s="260" t="s">
        <v>2831</v>
      </c>
      <c r="C717" s="261">
        <v>13</v>
      </c>
    </row>
    <row r="718" spans="2:3" ht="15">
      <c r="B718" s="260" t="s">
        <v>2832</v>
      </c>
      <c r="C718" s="261">
        <v>3</v>
      </c>
    </row>
    <row r="719" spans="2:3" ht="15">
      <c r="B719" s="260" t="s">
        <v>2833</v>
      </c>
      <c r="C719" s="261">
        <v>17</v>
      </c>
    </row>
    <row r="720" spans="2:3" ht="15">
      <c r="B720" s="260" t="s">
        <v>2834</v>
      </c>
      <c r="C720" s="261">
        <v>8</v>
      </c>
    </row>
    <row r="721" spans="2:3" ht="15">
      <c r="B721" s="260" t="s">
        <v>2835</v>
      </c>
      <c r="C721" s="261">
        <v>3</v>
      </c>
    </row>
    <row r="722" spans="2:3" ht="15">
      <c r="B722" s="260" t="s">
        <v>2836</v>
      </c>
      <c r="C722" s="261">
        <v>25</v>
      </c>
    </row>
    <row r="723" spans="2:3" ht="15">
      <c r="B723" s="260" t="s">
        <v>2837</v>
      </c>
      <c r="C723" s="261">
        <v>2</v>
      </c>
    </row>
    <row r="724" spans="2:3" ht="15">
      <c r="B724" s="260" t="s">
        <v>2838</v>
      </c>
      <c r="C724" s="261">
        <v>14</v>
      </c>
    </row>
    <row r="725" spans="2:3" ht="15">
      <c r="B725" s="260" t="s">
        <v>2839</v>
      </c>
      <c r="C725" s="261">
        <v>1</v>
      </c>
    </row>
    <row r="726" spans="2:3" ht="15">
      <c r="B726" s="260" t="s">
        <v>2840</v>
      </c>
      <c r="C726" s="261">
        <v>16</v>
      </c>
    </row>
    <row r="727" spans="2:3" ht="15">
      <c r="B727" s="260" t="s">
        <v>2841</v>
      </c>
      <c r="C727" s="261">
        <v>1</v>
      </c>
    </row>
    <row r="728" spans="2:3" ht="15">
      <c r="B728" s="260" t="s">
        <v>2842</v>
      </c>
      <c r="C728" s="261">
        <v>4</v>
      </c>
    </row>
    <row r="729" spans="2:3" ht="15">
      <c r="B729" s="260" t="s">
        <v>2843</v>
      </c>
      <c r="C729" s="261">
        <v>13</v>
      </c>
    </row>
    <row r="730" spans="2:3" ht="15">
      <c r="B730" s="260" t="s">
        <v>2844</v>
      </c>
      <c r="C730" s="261">
        <v>6</v>
      </c>
    </row>
    <row r="731" spans="2:3" ht="15">
      <c r="B731" s="260" t="s">
        <v>2845</v>
      </c>
      <c r="C731" s="261">
        <v>7</v>
      </c>
    </row>
    <row r="732" spans="2:3" ht="15">
      <c r="B732" s="260" t="s">
        <v>2846</v>
      </c>
      <c r="C732" s="261">
        <v>4</v>
      </c>
    </row>
    <row r="733" spans="2:3" ht="15">
      <c r="B733" s="260" t="s">
        <v>2847</v>
      </c>
      <c r="C733" s="261">
        <v>2</v>
      </c>
    </row>
    <row r="734" spans="2:3" ht="15">
      <c r="B734" s="260" t="s">
        <v>2848</v>
      </c>
      <c r="C734" s="261">
        <v>3</v>
      </c>
    </row>
    <row r="735" spans="2:3" ht="15">
      <c r="B735" s="260" t="s">
        <v>2849</v>
      </c>
      <c r="C735" s="261">
        <v>2</v>
      </c>
    </row>
    <row r="736" spans="2:3" ht="15">
      <c r="B736" s="260" t="s">
        <v>2850</v>
      </c>
      <c r="C736" s="261">
        <v>5</v>
      </c>
    </row>
    <row r="737" spans="2:3" ht="15">
      <c r="B737" s="260" t="s">
        <v>2851</v>
      </c>
      <c r="C737" s="261">
        <v>8</v>
      </c>
    </row>
    <row r="738" spans="2:3" ht="15">
      <c r="B738" s="260" t="s">
        <v>2852</v>
      </c>
      <c r="C738" s="261">
        <v>3</v>
      </c>
    </row>
    <row r="739" spans="2:3" ht="15">
      <c r="B739" s="260" t="s">
        <v>2853</v>
      </c>
      <c r="C739" s="261">
        <v>20</v>
      </c>
    </row>
    <row r="740" spans="2:3" ht="15">
      <c r="B740" s="260" t="s">
        <v>2854</v>
      </c>
      <c r="C740" s="261">
        <v>3</v>
      </c>
    </row>
    <row r="741" spans="2:3" ht="15">
      <c r="B741" s="260" t="s">
        <v>2855</v>
      </c>
      <c r="C741" s="261">
        <v>34</v>
      </c>
    </row>
    <row r="742" spans="2:3" ht="15">
      <c r="B742" s="260" t="s">
        <v>2856</v>
      </c>
      <c r="C742" s="261">
        <v>5</v>
      </c>
    </row>
    <row r="743" spans="2:3" ht="15">
      <c r="B743" s="260" t="s">
        <v>2857</v>
      </c>
      <c r="C743" s="261">
        <v>19</v>
      </c>
    </row>
    <row r="744" spans="2:3" ht="15">
      <c r="B744" s="260" t="s">
        <v>2858</v>
      </c>
      <c r="C744" s="261">
        <v>3</v>
      </c>
    </row>
    <row r="745" spans="2:3" ht="15">
      <c r="B745" s="260" t="s">
        <v>2859</v>
      </c>
      <c r="C745" s="261">
        <v>25</v>
      </c>
    </row>
    <row r="746" spans="2:3" ht="15">
      <c r="B746" s="260" t="s">
        <v>2860</v>
      </c>
      <c r="C746" s="261">
        <v>3</v>
      </c>
    </row>
    <row r="747" spans="2:3" ht="15">
      <c r="B747" s="260" t="s">
        <v>2861</v>
      </c>
      <c r="C747" s="261">
        <v>25</v>
      </c>
    </row>
    <row r="748" spans="2:3" ht="15">
      <c r="B748" s="260" t="s">
        <v>2862</v>
      </c>
      <c r="C748" s="261">
        <v>10</v>
      </c>
    </row>
    <row r="749" spans="2:3" ht="15">
      <c r="B749" s="260" t="s">
        <v>2863</v>
      </c>
      <c r="C749" s="261">
        <v>14</v>
      </c>
    </row>
    <row r="750" spans="2:3" ht="15">
      <c r="B750" s="260" t="s">
        <v>2864</v>
      </c>
      <c r="C750" s="261">
        <v>6</v>
      </c>
    </row>
    <row r="751" spans="2:3" ht="15">
      <c r="B751" s="260" t="s">
        <v>2865</v>
      </c>
      <c r="C751" s="261">
        <v>5</v>
      </c>
    </row>
    <row r="752" spans="2:3" ht="15">
      <c r="B752" s="260" t="s">
        <v>2866</v>
      </c>
      <c r="C752" s="261">
        <v>13</v>
      </c>
    </row>
    <row r="753" spans="2:3" ht="15">
      <c r="B753" s="260" t="s">
        <v>2867</v>
      </c>
      <c r="C753" s="261">
        <v>4</v>
      </c>
    </row>
    <row r="754" spans="2:3" ht="15">
      <c r="B754" s="260" t="s">
        <v>2868</v>
      </c>
      <c r="C754" s="261">
        <v>25</v>
      </c>
    </row>
    <row r="755" spans="2:3" ht="15">
      <c r="B755" s="260" t="s">
        <v>2869</v>
      </c>
      <c r="C755" s="261">
        <v>13</v>
      </c>
    </row>
    <row r="756" spans="2:3" ht="15">
      <c r="B756" s="260" t="s">
        <v>2870</v>
      </c>
      <c r="C756" s="261">
        <v>4</v>
      </c>
    </row>
    <row r="757" spans="2:3" ht="15">
      <c r="B757" s="260" t="s">
        <v>2871</v>
      </c>
      <c r="C757" s="261">
        <v>9</v>
      </c>
    </row>
    <row r="758" spans="2:3" ht="15">
      <c r="B758" s="260" t="s">
        <v>2872</v>
      </c>
      <c r="C758" s="261">
        <v>5</v>
      </c>
    </row>
    <row r="759" spans="2:3" ht="15">
      <c r="B759" s="260" t="s">
        <v>2873</v>
      </c>
      <c r="C759" s="261">
        <v>18</v>
      </c>
    </row>
    <row r="760" spans="2:3" ht="15">
      <c r="B760" s="260" t="s">
        <v>2874</v>
      </c>
      <c r="C760" s="261">
        <v>2</v>
      </c>
    </row>
    <row r="761" spans="2:3" ht="15">
      <c r="B761" s="260" t="s">
        <v>2875</v>
      </c>
      <c r="C761" s="261">
        <v>2</v>
      </c>
    </row>
    <row r="762" spans="2:3" ht="15">
      <c r="B762" s="260" t="s">
        <v>2876</v>
      </c>
      <c r="C762" s="261">
        <v>4</v>
      </c>
    </row>
    <row r="763" spans="2:3" ht="15">
      <c r="B763" s="260" t="s">
        <v>2877</v>
      </c>
      <c r="C763" s="261">
        <v>16</v>
      </c>
    </row>
    <row r="766" spans="2:3" ht="15.75">
      <c r="B766" s="152" t="s">
        <v>2878</v>
      </c>
      <c r="C766" s="166" t="s">
        <v>2649</v>
      </c>
    </row>
    <row r="767" spans="2:3" ht="15">
      <c r="B767" s="260" t="s">
        <v>2650</v>
      </c>
      <c r="C767" s="261">
        <v>20</v>
      </c>
    </row>
    <row r="768" spans="2:3" ht="15">
      <c r="B768" s="260" t="s">
        <v>2651</v>
      </c>
      <c r="C768" s="261">
        <v>14</v>
      </c>
    </row>
    <row r="769" spans="2:3" ht="15">
      <c r="B769" s="260" t="s">
        <v>2652</v>
      </c>
      <c r="C769" s="261">
        <v>8</v>
      </c>
    </row>
    <row r="770" spans="2:3" ht="15">
      <c r="B770" s="260" t="s">
        <v>2653</v>
      </c>
      <c r="C770" s="261">
        <v>23</v>
      </c>
    </row>
    <row r="771" spans="2:3" ht="15">
      <c r="B771" s="260" t="s">
        <v>2654</v>
      </c>
      <c r="C771" s="261">
        <v>18</v>
      </c>
    </row>
    <row r="772" spans="2:3" ht="15">
      <c r="B772" s="260" t="s">
        <v>2655</v>
      </c>
      <c r="C772" s="261">
        <v>1</v>
      </c>
    </row>
    <row r="773" spans="2:3" ht="15">
      <c r="B773" s="260" t="s">
        <v>2656</v>
      </c>
      <c r="C773" s="261">
        <v>11</v>
      </c>
    </row>
    <row r="774" spans="2:3" ht="15">
      <c r="B774" s="260" t="s">
        <v>2657</v>
      </c>
      <c r="C774" s="261">
        <v>120</v>
      </c>
    </row>
    <row r="775" spans="2:3" ht="15">
      <c r="B775" s="260" t="s">
        <v>2658</v>
      </c>
      <c r="C775" s="261">
        <v>22</v>
      </c>
    </row>
    <row r="776" spans="2:3" ht="15">
      <c r="B776" s="260" t="s">
        <v>2659</v>
      </c>
      <c r="C776" s="261">
        <v>11</v>
      </c>
    </row>
    <row r="777" spans="2:3" ht="15">
      <c r="B777" s="260" t="s">
        <v>2660</v>
      </c>
      <c r="C777" s="261">
        <v>21</v>
      </c>
    </row>
    <row r="778" spans="2:3" ht="15">
      <c r="B778" s="260" t="s">
        <v>2661</v>
      </c>
      <c r="C778" s="261">
        <v>3</v>
      </c>
    </row>
    <row r="779" spans="2:3" ht="15">
      <c r="B779" s="260" t="s">
        <v>2662</v>
      </c>
      <c r="C779" s="261">
        <v>13</v>
      </c>
    </row>
    <row r="780" spans="2:3" ht="15">
      <c r="B780" s="260" t="s">
        <v>2663</v>
      </c>
      <c r="C780" s="261">
        <v>2</v>
      </c>
    </row>
    <row r="781" spans="2:3" ht="15">
      <c r="B781" s="260" t="s">
        <v>2664</v>
      </c>
      <c r="C781" s="261">
        <v>16</v>
      </c>
    </row>
    <row r="782" spans="2:3" ht="15">
      <c r="B782" s="260" t="s">
        <v>2665</v>
      </c>
      <c r="C782" s="261">
        <v>5</v>
      </c>
    </row>
    <row r="783" spans="2:3" ht="15">
      <c r="B783" s="260" t="s">
        <v>2666</v>
      </c>
      <c r="C783" s="261">
        <v>10</v>
      </c>
    </row>
    <row r="784" spans="2:3" ht="15">
      <c r="B784" s="260" t="s">
        <v>2667</v>
      </c>
      <c r="C784" s="261">
        <v>200</v>
      </c>
    </row>
    <row r="785" spans="2:3" ht="15">
      <c r="B785" s="260" t="s">
        <v>2668</v>
      </c>
      <c r="C785" s="261">
        <v>18</v>
      </c>
    </row>
    <row r="786" spans="2:3" ht="15">
      <c r="B786" s="260" t="s">
        <v>2669</v>
      </c>
      <c r="C786" s="261">
        <v>224</v>
      </c>
    </row>
    <row r="787" spans="2:3" ht="15">
      <c r="B787" s="260" t="s">
        <v>2670</v>
      </c>
      <c r="C787" s="261">
        <v>7</v>
      </c>
    </row>
    <row r="788" spans="2:3" ht="15">
      <c r="B788" s="260" t="s">
        <v>2671</v>
      </c>
      <c r="C788" s="261">
        <v>275</v>
      </c>
    </row>
    <row r="789" spans="2:3" ht="15">
      <c r="B789" s="260" t="s">
        <v>2672</v>
      </c>
      <c r="C789" s="261">
        <v>12</v>
      </c>
    </row>
    <row r="790" spans="2:3" ht="15">
      <c r="B790" s="260" t="s">
        <v>2673</v>
      </c>
      <c r="C790" s="261">
        <v>25</v>
      </c>
    </row>
    <row r="791" spans="2:3" ht="15">
      <c r="B791" s="260" t="s">
        <v>2674</v>
      </c>
      <c r="C791" s="261">
        <v>1</v>
      </c>
    </row>
    <row r="792" spans="2:3" ht="15">
      <c r="B792" s="260" t="s">
        <v>2675</v>
      </c>
      <c r="C792" s="261">
        <v>12</v>
      </c>
    </row>
    <row r="793" spans="2:3" ht="15">
      <c r="B793" s="260" t="s">
        <v>2676</v>
      </c>
      <c r="C793" s="261">
        <v>1</v>
      </c>
    </row>
    <row r="794" spans="2:3" ht="15">
      <c r="B794" s="260" t="s">
        <v>2677</v>
      </c>
      <c r="C794" s="261">
        <v>200</v>
      </c>
    </row>
    <row r="795" spans="2:3" ht="15">
      <c r="B795" s="260" t="s">
        <v>2678</v>
      </c>
      <c r="C795" s="261">
        <v>3</v>
      </c>
    </row>
    <row r="796" spans="2:3" ht="15">
      <c r="B796" s="260" t="s">
        <v>2679</v>
      </c>
      <c r="C796" s="261">
        <v>19</v>
      </c>
    </row>
    <row r="797" spans="2:3" ht="15">
      <c r="B797" s="260" t="s">
        <v>2680</v>
      </c>
      <c r="C797" s="261">
        <v>1</v>
      </c>
    </row>
    <row r="798" spans="2:3" ht="15">
      <c r="B798" s="260" t="s">
        <v>2681</v>
      </c>
      <c r="C798" s="261">
        <v>9</v>
      </c>
    </row>
    <row r="799" spans="2:3" ht="15">
      <c r="B799" s="260" t="s">
        <v>2682</v>
      </c>
      <c r="C799" s="261">
        <v>10</v>
      </c>
    </row>
    <row r="800" spans="2:3" ht="15">
      <c r="B800" s="260" t="s">
        <v>2683</v>
      </c>
      <c r="C800" s="261">
        <v>8</v>
      </c>
    </row>
    <row r="801" spans="2:3" ht="15">
      <c r="B801" s="260" t="s">
        <v>2684</v>
      </c>
      <c r="C801" s="261">
        <v>2</v>
      </c>
    </row>
    <row r="802" spans="2:3" ht="15">
      <c r="B802" s="260" t="s">
        <v>2685</v>
      </c>
      <c r="C802" s="261">
        <v>10</v>
      </c>
    </row>
    <row r="803" spans="2:3" ht="15">
      <c r="B803" s="260" t="s">
        <v>2686</v>
      </c>
      <c r="C803" s="261">
        <v>21</v>
      </c>
    </row>
    <row r="804" spans="2:3" ht="15">
      <c r="B804" s="260" t="s">
        <v>2687</v>
      </c>
      <c r="C804" s="261">
        <v>103</v>
      </c>
    </row>
    <row r="805" spans="2:3" ht="15">
      <c r="B805" s="260" t="s">
        <v>2688</v>
      </c>
      <c r="C805" s="261">
        <v>12</v>
      </c>
    </row>
    <row r="806" spans="2:3" ht="15">
      <c r="B806" s="260" t="s">
        <v>2689</v>
      </c>
      <c r="C806" s="261">
        <v>4</v>
      </c>
    </row>
    <row r="807" spans="2:3" ht="15">
      <c r="B807" s="260" t="s">
        <v>2690</v>
      </c>
      <c r="C807" s="261">
        <v>14</v>
      </c>
    </row>
    <row r="808" spans="2:3" ht="15">
      <c r="B808" s="260" t="s">
        <v>2691</v>
      </c>
      <c r="C808" s="261">
        <v>3</v>
      </c>
    </row>
    <row r="809" spans="2:3" ht="15">
      <c r="B809" s="260" t="s">
        <v>2692</v>
      </c>
      <c r="C809" s="261">
        <v>18</v>
      </c>
    </row>
    <row r="810" spans="2:3" ht="15">
      <c r="B810" s="260" t="s">
        <v>2693</v>
      </c>
      <c r="C810" s="261">
        <v>975</v>
      </c>
    </row>
    <row r="811" spans="2:3" ht="15">
      <c r="B811" s="260" t="s">
        <v>2694</v>
      </c>
      <c r="C811" s="261">
        <v>585</v>
      </c>
    </row>
    <row r="812" spans="2:3" ht="15">
      <c r="B812" s="260" t="s">
        <v>2695</v>
      </c>
      <c r="C812" s="261">
        <v>2</v>
      </c>
    </row>
    <row r="813" spans="2:3" ht="15">
      <c r="B813" s="260" t="s">
        <v>2696</v>
      </c>
      <c r="C813" s="261">
        <v>11</v>
      </c>
    </row>
    <row r="814" spans="2:3" ht="15">
      <c r="B814" s="260" t="s">
        <v>2697</v>
      </c>
      <c r="C814" s="261">
        <v>5</v>
      </c>
    </row>
    <row r="815" spans="2:3" ht="15">
      <c r="B815" s="260" t="s">
        <v>2698</v>
      </c>
      <c r="C815" s="261">
        <v>2</v>
      </c>
    </row>
    <row r="816" spans="2:3" ht="15">
      <c r="B816" s="260" t="s">
        <v>2699</v>
      </c>
      <c r="C816" s="261">
        <v>17</v>
      </c>
    </row>
    <row r="817" spans="2:3" ht="15">
      <c r="B817" s="260" t="s">
        <v>2700</v>
      </c>
      <c r="C817" s="261">
        <v>3</v>
      </c>
    </row>
    <row r="818" spans="2:3" ht="15">
      <c r="B818" s="260" t="s">
        <v>2701</v>
      </c>
      <c r="C818" s="261">
        <v>6</v>
      </c>
    </row>
    <row r="819" spans="2:3" ht="15">
      <c r="B819" s="260" t="s">
        <v>2702</v>
      </c>
      <c r="C819" s="261">
        <v>11</v>
      </c>
    </row>
    <row r="820" spans="2:3" ht="15">
      <c r="B820" s="260" t="s">
        <v>2703</v>
      </c>
      <c r="C820" s="261">
        <v>1</v>
      </c>
    </row>
    <row r="821" spans="2:3" ht="15">
      <c r="B821" s="260" t="s">
        <v>2704</v>
      </c>
      <c r="C821" s="261">
        <v>12</v>
      </c>
    </row>
    <row r="822" spans="2:3" ht="15">
      <c r="B822" s="260" t="s">
        <v>2705</v>
      </c>
      <c r="C822" s="261">
        <v>2</v>
      </c>
    </row>
    <row r="823" spans="2:3" ht="15">
      <c r="B823" s="260" t="s">
        <v>2706</v>
      </c>
      <c r="C823" s="261">
        <v>4</v>
      </c>
    </row>
    <row r="824" spans="2:3" ht="15">
      <c r="B824" s="260" t="s">
        <v>2707</v>
      </c>
      <c r="C824" s="261">
        <v>5</v>
      </c>
    </row>
    <row r="825" spans="2:3" ht="15">
      <c r="B825" s="260" t="s">
        <v>2708</v>
      </c>
      <c r="C825" s="261">
        <v>23</v>
      </c>
    </row>
    <row r="826" spans="2:3" ht="15">
      <c r="B826" s="260" t="s">
        <v>2709</v>
      </c>
      <c r="C826" s="261">
        <v>14</v>
      </c>
    </row>
    <row r="827" spans="2:3" ht="15">
      <c r="B827" s="260" t="s">
        <v>2710</v>
      </c>
      <c r="C827" s="261">
        <v>1</v>
      </c>
    </row>
    <row r="828" spans="2:3" ht="15">
      <c r="B828" s="260" t="s">
        <v>2711</v>
      </c>
      <c r="C828" s="261">
        <v>30</v>
      </c>
    </row>
    <row r="829" spans="2:3" ht="15">
      <c r="B829" s="260" t="s">
        <v>2712</v>
      </c>
      <c r="C829" s="261">
        <v>4</v>
      </c>
    </row>
    <row r="830" spans="2:3" ht="15">
      <c r="B830" s="260" t="s">
        <v>2713</v>
      </c>
      <c r="C830" s="261">
        <v>20</v>
      </c>
    </row>
    <row r="831" spans="2:3" ht="15">
      <c r="B831" s="260" t="s">
        <v>2714</v>
      </c>
      <c r="C831" s="261">
        <v>4</v>
      </c>
    </row>
    <row r="832" spans="2:3" ht="15">
      <c r="B832" s="260" t="s">
        <v>2715</v>
      </c>
      <c r="C832" s="261">
        <v>7</v>
      </c>
    </row>
    <row r="833" spans="2:3" ht="15">
      <c r="B833" s="260" t="s">
        <v>2716</v>
      </c>
      <c r="C833" s="261">
        <v>16</v>
      </c>
    </row>
    <row r="834" spans="2:3" ht="15">
      <c r="B834" s="260" t="s">
        <v>2717</v>
      </c>
      <c r="C834" s="261">
        <v>4</v>
      </c>
    </row>
    <row r="835" spans="2:3" ht="15">
      <c r="B835" s="260" t="s">
        <v>2718</v>
      </c>
      <c r="C835" s="261">
        <v>2</v>
      </c>
    </row>
    <row r="836" spans="2:3" ht="15">
      <c r="B836" s="260" t="s">
        <v>2719</v>
      </c>
      <c r="C836" s="261">
        <v>8</v>
      </c>
    </row>
    <row r="837" spans="2:3" ht="15">
      <c r="B837" s="260" t="s">
        <v>2720</v>
      </c>
      <c r="C837" s="261">
        <v>11</v>
      </c>
    </row>
    <row r="838" spans="2:3" ht="15">
      <c r="B838" s="260" t="s">
        <v>2721</v>
      </c>
      <c r="C838" s="261">
        <v>2</v>
      </c>
    </row>
    <row r="839" spans="2:3" ht="15">
      <c r="B839" s="260" t="s">
        <v>2722</v>
      </c>
      <c r="C839" s="261">
        <v>12</v>
      </c>
    </row>
    <row r="840" spans="2:3" ht="15">
      <c r="B840" s="260" t="s">
        <v>2723</v>
      </c>
      <c r="C840" s="261">
        <v>6</v>
      </c>
    </row>
    <row r="841" spans="2:3" ht="15">
      <c r="B841" s="260" t="s">
        <v>2724</v>
      </c>
      <c r="C841" s="261">
        <v>1</v>
      </c>
    </row>
    <row r="842" spans="2:3" ht="15">
      <c r="B842" s="260" t="s">
        <v>2725</v>
      </c>
      <c r="C842" s="261">
        <v>16</v>
      </c>
    </row>
    <row r="843" spans="2:3" ht="15">
      <c r="B843" s="260" t="s">
        <v>2726</v>
      </c>
      <c r="C843" s="261">
        <v>1</v>
      </c>
    </row>
    <row r="844" spans="2:3" ht="15">
      <c r="B844" s="260" t="s">
        <v>2727</v>
      </c>
      <c r="C844" s="261">
        <v>33</v>
      </c>
    </row>
    <row r="845" spans="2:3" ht="15">
      <c r="B845" s="260" t="s">
        <v>2728</v>
      </c>
      <c r="C845" s="261">
        <v>19</v>
      </c>
    </row>
    <row r="846" spans="2:3" ht="15">
      <c r="B846" s="260" t="s">
        <v>2729</v>
      </c>
      <c r="C846" s="261">
        <v>4</v>
      </c>
    </row>
    <row r="847" spans="2:3" ht="15">
      <c r="B847" s="260" t="s">
        <v>2730</v>
      </c>
      <c r="C847" s="261">
        <v>20</v>
      </c>
    </row>
    <row r="848" spans="2:3" ht="15">
      <c r="B848" s="260" t="s">
        <v>2731</v>
      </c>
      <c r="C848" s="261">
        <v>20</v>
      </c>
    </row>
    <row r="849" spans="2:3" ht="15">
      <c r="B849" s="260" t="s">
        <v>2732</v>
      </c>
      <c r="C849" s="261">
        <v>1</v>
      </c>
    </row>
    <row r="850" spans="2:3" ht="15">
      <c r="B850" s="260" t="s">
        <v>2733</v>
      </c>
      <c r="C850" s="261">
        <v>19</v>
      </c>
    </row>
    <row r="851" spans="2:3" ht="15">
      <c r="B851" s="260" t="s">
        <v>2734</v>
      </c>
      <c r="C851" s="261">
        <v>5</v>
      </c>
    </row>
    <row r="852" spans="2:3" ht="15">
      <c r="B852" s="260" t="s">
        <v>2735</v>
      </c>
      <c r="C852" s="261">
        <v>3</v>
      </c>
    </row>
    <row r="853" spans="2:3" ht="15">
      <c r="B853" s="260" t="s">
        <v>2736</v>
      </c>
      <c r="C853" s="261">
        <v>41</v>
      </c>
    </row>
    <row r="854" spans="2:3" ht="15">
      <c r="B854" s="260" t="s">
        <v>2737</v>
      </c>
      <c r="C854" s="261">
        <v>5</v>
      </c>
    </row>
    <row r="855" spans="2:3" ht="15">
      <c r="B855" s="260" t="s">
        <v>2738</v>
      </c>
      <c r="C855" s="261">
        <v>16</v>
      </c>
    </row>
    <row r="856" spans="2:3" ht="15">
      <c r="B856" s="260" t="s">
        <v>2739</v>
      </c>
      <c r="C856" s="261">
        <v>9</v>
      </c>
    </row>
    <row r="857" spans="2:3" ht="15">
      <c r="B857" s="260" t="s">
        <v>2740</v>
      </c>
      <c r="C857" s="261">
        <v>3</v>
      </c>
    </row>
    <row r="858" spans="2:3" ht="15">
      <c r="B858" s="260" t="s">
        <v>2741</v>
      </c>
      <c r="C858" s="261">
        <v>10</v>
      </c>
    </row>
    <row r="859" spans="2:3" ht="15">
      <c r="B859" s="260" t="s">
        <v>2742</v>
      </c>
      <c r="C859" s="261">
        <v>7</v>
      </c>
    </row>
    <row r="860" spans="2:3" ht="15">
      <c r="B860" s="260" t="s">
        <v>2743</v>
      </c>
      <c r="C860" s="261">
        <v>9</v>
      </c>
    </row>
    <row r="861" spans="2:3" ht="15">
      <c r="B861" s="260" t="s">
        <v>2744</v>
      </c>
      <c r="C861" s="261">
        <v>59</v>
      </c>
    </row>
    <row r="862" spans="2:3" ht="15">
      <c r="B862" s="260" t="s">
        <v>2745</v>
      </c>
      <c r="C862" s="261">
        <v>8</v>
      </c>
    </row>
    <row r="863" spans="2:3" ht="15">
      <c r="B863" s="260" t="s">
        <v>2746</v>
      </c>
      <c r="C863" s="261">
        <v>5</v>
      </c>
    </row>
    <row r="864" spans="2:3" ht="15">
      <c r="B864" s="260" t="s">
        <v>2747</v>
      </c>
      <c r="C864" s="261">
        <v>2</v>
      </c>
    </row>
    <row r="865" spans="2:3" ht="15">
      <c r="B865" s="260" t="s">
        <v>2748</v>
      </c>
      <c r="C865" s="261">
        <v>13</v>
      </c>
    </row>
    <row r="866" spans="2:3" ht="15">
      <c r="B866" s="260" t="s">
        <v>2749</v>
      </c>
      <c r="C866" s="261">
        <v>14</v>
      </c>
    </row>
    <row r="867" spans="2:3" ht="15">
      <c r="B867" s="260" t="s">
        <v>2750</v>
      </c>
      <c r="C867" s="261">
        <v>5</v>
      </c>
    </row>
    <row r="868" spans="2:3" ht="15">
      <c r="B868" s="260" t="s">
        <v>2751</v>
      </c>
      <c r="C868" s="261">
        <v>3</v>
      </c>
    </row>
    <row r="869" spans="2:3" ht="15">
      <c r="B869" s="260" t="s">
        <v>2752</v>
      </c>
      <c r="C869" s="261">
        <v>9</v>
      </c>
    </row>
    <row r="870" spans="2:3" ht="15">
      <c r="B870" s="260" t="s">
        <v>2753</v>
      </c>
      <c r="C870" s="261">
        <v>25</v>
      </c>
    </row>
    <row r="871" spans="2:3" ht="15">
      <c r="B871" s="260" t="s">
        <v>2754</v>
      </c>
      <c r="C871" s="261">
        <v>1</v>
      </c>
    </row>
    <row r="872" spans="2:3" ht="15">
      <c r="B872" s="260" t="s">
        <v>2755</v>
      </c>
      <c r="C872" s="261">
        <v>30</v>
      </c>
    </row>
    <row r="873" spans="2:3" ht="15">
      <c r="B873" s="260" t="s">
        <v>2756</v>
      </c>
      <c r="C873" s="261">
        <v>9</v>
      </c>
    </row>
    <row r="874" spans="2:3" ht="15">
      <c r="B874" s="260" t="s">
        <v>2757</v>
      </c>
      <c r="C874" s="261">
        <v>23</v>
      </c>
    </row>
    <row r="875" spans="2:3" ht="15">
      <c r="B875" s="260" t="s">
        <v>2758</v>
      </c>
      <c r="C875" s="261">
        <v>3</v>
      </c>
    </row>
    <row r="876" spans="2:3" ht="15">
      <c r="B876" s="260" t="s">
        <v>2759</v>
      </c>
      <c r="C876" s="261">
        <v>1</v>
      </c>
    </row>
    <row r="877" spans="2:3" ht="15">
      <c r="B877" s="260" t="s">
        <v>2760</v>
      </c>
      <c r="C877" s="261">
        <v>9</v>
      </c>
    </row>
    <row r="878" spans="2:3" ht="15">
      <c r="B878" s="260" t="s">
        <v>2761</v>
      </c>
      <c r="C878" s="261">
        <v>1</v>
      </c>
    </row>
    <row r="879" spans="2:3" ht="15">
      <c r="B879" s="260" t="s">
        <v>2762</v>
      </c>
      <c r="C879" s="261">
        <v>5</v>
      </c>
    </row>
    <row r="880" spans="2:3" ht="15">
      <c r="B880" s="260" t="s">
        <v>2763</v>
      </c>
      <c r="C880" s="261">
        <v>15</v>
      </c>
    </row>
    <row r="881" spans="2:3" ht="15">
      <c r="B881" s="260" t="s">
        <v>2764</v>
      </c>
      <c r="C881" s="261">
        <v>2</v>
      </c>
    </row>
    <row r="882" spans="2:3" ht="15">
      <c r="B882" s="260" t="s">
        <v>2765</v>
      </c>
      <c r="C882" s="261">
        <v>20</v>
      </c>
    </row>
    <row r="883" spans="2:3" ht="15">
      <c r="B883" s="260" t="s">
        <v>2766</v>
      </c>
      <c r="C883" s="261">
        <v>7</v>
      </c>
    </row>
    <row r="884" spans="2:3" ht="15">
      <c r="B884" s="260" t="s">
        <v>2767</v>
      </c>
      <c r="C884" s="261">
        <v>2</v>
      </c>
    </row>
    <row r="885" spans="2:3" ht="15">
      <c r="B885" s="260" t="s">
        <v>2768</v>
      </c>
      <c r="C885" s="261">
        <v>2</v>
      </c>
    </row>
    <row r="886" spans="2:3" ht="15">
      <c r="B886" s="260" t="s">
        <v>2769</v>
      </c>
      <c r="C886" s="261">
        <v>28</v>
      </c>
    </row>
    <row r="887" spans="2:3" ht="15">
      <c r="B887" s="260" t="s">
        <v>2770</v>
      </c>
      <c r="C887" s="261">
        <v>31</v>
      </c>
    </row>
    <row r="888" spans="2:3" ht="15">
      <c r="B888" s="260" t="s">
        <v>2771</v>
      </c>
      <c r="C888" s="261">
        <v>5</v>
      </c>
    </row>
    <row r="889" spans="2:3" ht="15">
      <c r="B889" s="260" t="s">
        <v>2772</v>
      </c>
      <c r="C889" s="261">
        <v>19</v>
      </c>
    </row>
    <row r="890" spans="2:3" ht="15">
      <c r="B890" s="260" t="s">
        <v>2773</v>
      </c>
      <c r="C890" s="261">
        <v>2</v>
      </c>
    </row>
    <row r="891" spans="2:3" ht="15">
      <c r="B891" s="260" t="s">
        <v>2774</v>
      </c>
      <c r="C891" s="261">
        <v>7</v>
      </c>
    </row>
    <row r="892" spans="2:3" ht="15">
      <c r="B892" s="260" t="s">
        <v>2775</v>
      </c>
      <c r="C892" s="261">
        <v>11</v>
      </c>
    </row>
    <row r="893" spans="2:3" ht="15">
      <c r="B893" s="260" t="s">
        <v>2776</v>
      </c>
      <c r="C893" s="261">
        <v>6</v>
      </c>
    </row>
    <row r="894" spans="2:3" ht="15">
      <c r="B894" s="260" t="s">
        <v>2777</v>
      </c>
      <c r="C894" s="261">
        <v>16</v>
      </c>
    </row>
    <row r="895" spans="2:3" ht="15">
      <c r="B895" s="260" t="s">
        <v>2778</v>
      </c>
      <c r="C895" s="261">
        <v>3</v>
      </c>
    </row>
    <row r="896" spans="2:3" ht="15">
      <c r="B896" s="260" t="s">
        <v>2779</v>
      </c>
      <c r="C896" s="261">
        <v>15</v>
      </c>
    </row>
    <row r="897" spans="2:3" ht="15">
      <c r="B897" s="260" t="s">
        <v>2780</v>
      </c>
      <c r="C897" s="261">
        <v>14</v>
      </c>
    </row>
    <row r="898" spans="2:3" ht="15">
      <c r="B898" s="260" t="s">
        <v>2781</v>
      </c>
      <c r="C898" s="261">
        <v>3</v>
      </c>
    </row>
    <row r="899" spans="2:3" ht="15">
      <c r="B899" s="260" t="s">
        <v>2782</v>
      </c>
      <c r="C899" s="261">
        <v>34</v>
      </c>
    </row>
    <row r="900" spans="2:3" ht="15">
      <c r="B900" s="260" t="s">
        <v>2783</v>
      </c>
      <c r="C900" s="261">
        <v>17</v>
      </c>
    </row>
    <row r="901" spans="2:3" ht="15">
      <c r="B901" s="260" t="s">
        <v>2784</v>
      </c>
      <c r="C901" s="261">
        <v>4</v>
      </c>
    </row>
    <row r="902" spans="2:3" ht="15">
      <c r="B902" s="260" t="s">
        <v>2785</v>
      </c>
      <c r="C902" s="261">
        <v>8</v>
      </c>
    </row>
    <row r="903" spans="2:3" ht="15">
      <c r="B903" s="260" t="s">
        <v>2786</v>
      </c>
      <c r="C903" s="261">
        <v>13</v>
      </c>
    </row>
    <row r="904" spans="2:3" ht="15">
      <c r="B904" s="260" t="s">
        <v>2787</v>
      </c>
      <c r="C904" s="261">
        <v>7</v>
      </c>
    </row>
    <row r="905" spans="2:3" ht="15">
      <c r="B905" s="260" t="s">
        <v>2788</v>
      </c>
      <c r="C905" s="261">
        <v>2</v>
      </c>
    </row>
    <row r="906" spans="2:3" ht="15">
      <c r="B906" s="260" t="s">
        <v>2789</v>
      </c>
      <c r="C906" s="261">
        <v>25</v>
      </c>
    </row>
    <row r="907" spans="2:3" ht="15">
      <c r="B907" s="260" t="s">
        <v>2790</v>
      </c>
      <c r="C907" s="261">
        <v>2</v>
      </c>
    </row>
    <row r="908" spans="2:3" ht="15">
      <c r="B908" s="260" t="s">
        <v>2791</v>
      </c>
      <c r="C908" s="261">
        <v>14</v>
      </c>
    </row>
    <row r="909" spans="2:3" ht="15">
      <c r="B909" s="260" t="s">
        <v>2792</v>
      </c>
      <c r="C909" s="261">
        <v>4</v>
      </c>
    </row>
    <row r="910" spans="2:3" ht="15">
      <c r="B910" s="260" t="s">
        <v>2793</v>
      </c>
      <c r="C910" s="261">
        <v>20</v>
      </c>
    </row>
    <row r="911" spans="2:3" ht="15">
      <c r="B911" s="260" t="s">
        <v>2794</v>
      </c>
      <c r="C911" s="261">
        <v>1</v>
      </c>
    </row>
    <row r="912" spans="2:3" ht="15">
      <c r="B912" s="260" t="s">
        <v>2795</v>
      </c>
      <c r="C912" s="261">
        <v>22</v>
      </c>
    </row>
    <row r="913" spans="2:3" ht="15">
      <c r="B913" s="260" t="s">
        <v>2796</v>
      </c>
      <c r="C913" s="261">
        <v>7</v>
      </c>
    </row>
    <row r="914" spans="2:3" ht="15">
      <c r="B914" s="260" t="s">
        <v>2797</v>
      </c>
      <c r="C914" s="261">
        <v>11</v>
      </c>
    </row>
    <row r="915" spans="2:3" ht="15">
      <c r="B915" s="260" t="s">
        <v>2798</v>
      </c>
      <c r="C915" s="261">
        <v>15</v>
      </c>
    </row>
    <row r="916" spans="2:3" ht="15">
      <c r="B916" s="260" t="s">
        <v>2799</v>
      </c>
      <c r="C916" s="261">
        <v>12</v>
      </c>
    </row>
    <row r="917" spans="2:3" ht="15">
      <c r="B917" s="260" t="s">
        <v>2800</v>
      </c>
      <c r="C917" s="261">
        <v>3</v>
      </c>
    </row>
    <row r="918" spans="2:3" ht="15">
      <c r="B918" s="260" t="s">
        <v>2801</v>
      </c>
      <c r="C918" s="261">
        <v>4</v>
      </c>
    </row>
    <row r="919" spans="2:3" ht="15">
      <c r="B919" s="260" t="s">
        <v>2802</v>
      </c>
      <c r="C919" s="261">
        <v>16</v>
      </c>
    </row>
    <row r="920" spans="2:3" ht="15">
      <c r="B920" s="260" t="s">
        <v>2803</v>
      </c>
      <c r="C920" s="261">
        <v>3</v>
      </c>
    </row>
    <row r="921" spans="2:3" ht="15">
      <c r="B921" s="260" t="s">
        <v>2804</v>
      </c>
      <c r="C921" s="261">
        <v>34</v>
      </c>
    </row>
    <row r="922" spans="2:3" ht="15">
      <c r="B922" s="260" t="s">
        <v>2805</v>
      </c>
      <c r="C922" s="261">
        <v>4</v>
      </c>
    </row>
    <row r="923" spans="2:3" ht="15">
      <c r="B923" s="260" t="s">
        <v>2806</v>
      </c>
      <c r="C923" s="261">
        <v>11</v>
      </c>
    </row>
    <row r="924" spans="2:3" ht="15">
      <c r="B924" s="260" t="s">
        <v>2807</v>
      </c>
      <c r="C924" s="261">
        <v>24</v>
      </c>
    </row>
    <row r="925" spans="2:3" ht="15">
      <c r="B925" s="260" t="s">
        <v>2808</v>
      </c>
      <c r="C925" s="261">
        <v>8</v>
      </c>
    </row>
    <row r="926" spans="2:3" ht="15">
      <c r="B926" s="260" t="s">
        <v>2809</v>
      </c>
      <c r="C926" s="261">
        <v>1</v>
      </c>
    </row>
    <row r="927" spans="2:3" ht="15">
      <c r="B927" s="260" t="s">
        <v>2810</v>
      </c>
      <c r="C927" s="261">
        <v>5</v>
      </c>
    </row>
    <row r="928" spans="2:3" ht="15">
      <c r="B928" s="260" t="s">
        <v>2811</v>
      </c>
      <c r="C928" s="261">
        <v>26</v>
      </c>
    </row>
    <row r="929" spans="2:3" ht="15">
      <c r="B929" s="260" t="s">
        <v>2812</v>
      </c>
      <c r="C929" s="261">
        <v>16</v>
      </c>
    </row>
    <row r="930" spans="2:3" ht="15">
      <c r="B930" s="260" t="s">
        <v>2813</v>
      </c>
      <c r="C930" s="261">
        <v>4</v>
      </c>
    </row>
    <row r="931" spans="2:3" ht="15">
      <c r="B931" s="260" t="s">
        <v>2814</v>
      </c>
      <c r="C931" s="261">
        <v>6</v>
      </c>
    </row>
    <row r="932" spans="2:3" ht="15">
      <c r="B932" s="260" t="s">
        <v>2815</v>
      </c>
      <c r="C932" s="261">
        <v>26</v>
      </c>
    </row>
    <row r="933" spans="2:3" ht="15">
      <c r="B933" s="260" t="s">
        <v>2816</v>
      </c>
      <c r="C933" s="261">
        <v>3</v>
      </c>
    </row>
    <row r="934" spans="2:3" ht="15">
      <c r="B934" s="260" t="s">
        <v>2817</v>
      </c>
      <c r="C934" s="261">
        <v>3</v>
      </c>
    </row>
    <row r="935" spans="2:3" ht="15">
      <c r="B935" s="260" t="s">
        <v>2818</v>
      </c>
      <c r="C935" s="261">
        <v>3</v>
      </c>
    </row>
    <row r="936" spans="2:3" ht="15">
      <c r="B936" s="260" t="s">
        <v>2819</v>
      </c>
      <c r="C936" s="261">
        <v>13</v>
      </c>
    </row>
    <row r="937" spans="2:3" ht="15">
      <c r="B937" s="260" t="s">
        <v>2820</v>
      </c>
      <c r="C937" s="261">
        <v>16</v>
      </c>
    </row>
    <row r="938" spans="2:3" ht="15">
      <c r="B938" s="260" t="s">
        <v>2821</v>
      </c>
      <c r="C938" s="261">
        <v>5</v>
      </c>
    </row>
    <row r="939" spans="2:3" ht="15">
      <c r="B939" s="260" t="s">
        <v>2822</v>
      </c>
      <c r="C939" s="261">
        <v>3</v>
      </c>
    </row>
    <row r="940" spans="2:3" ht="15">
      <c r="B940" s="260" t="s">
        <v>2823</v>
      </c>
      <c r="C940" s="261">
        <v>7</v>
      </c>
    </row>
    <row r="941" spans="2:3" ht="15">
      <c r="B941" s="260" t="s">
        <v>2824</v>
      </c>
      <c r="C941" s="261">
        <v>14</v>
      </c>
    </row>
    <row r="942" spans="2:3" ht="15">
      <c r="B942" s="260" t="s">
        <v>2825</v>
      </c>
      <c r="C942" s="261">
        <v>17</v>
      </c>
    </row>
    <row r="943" spans="2:3" ht="15">
      <c r="B943" s="260" t="s">
        <v>2826</v>
      </c>
      <c r="C943" s="261">
        <v>17</v>
      </c>
    </row>
    <row r="944" spans="2:3" ht="15">
      <c r="B944" s="260" t="s">
        <v>2827</v>
      </c>
      <c r="C944" s="261">
        <v>6</v>
      </c>
    </row>
    <row r="945" spans="2:3" ht="15">
      <c r="B945" s="260" t="s">
        <v>2828</v>
      </c>
      <c r="C945" s="261">
        <v>8</v>
      </c>
    </row>
    <row r="946" spans="2:3" ht="15">
      <c r="B946" s="260" t="s">
        <v>2829</v>
      </c>
      <c r="C946" s="261">
        <v>3</v>
      </c>
    </row>
    <row r="947" spans="2:3" ht="15">
      <c r="B947" s="260" t="s">
        <v>2830</v>
      </c>
      <c r="C947" s="261">
        <v>4</v>
      </c>
    </row>
    <row r="948" spans="2:3" ht="15">
      <c r="B948" s="260" t="s">
        <v>2831</v>
      </c>
      <c r="C948" s="261">
        <v>13</v>
      </c>
    </row>
    <row r="949" spans="2:3" ht="15">
      <c r="B949" s="260" t="s">
        <v>2832</v>
      </c>
      <c r="C949" s="261">
        <v>3</v>
      </c>
    </row>
    <row r="950" spans="2:3" ht="15">
      <c r="B950" s="260" t="s">
        <v>2833</v>
      </c>
      <c r="C950" s="261">
        <v>17</v>
      </c>
    </row>
    <row r="951" spans="2:3" ht="15">
      <c r="B951" s="260" t="s">
        <v>2834</v>
      </c>
      <c r="C951" s="261">
        <v>8</v>
      </c>
    </row>
    <row r="952" spans="2:3" ht="15">
      <c r="B952" s="260" t="s">
        <v>2835</v>
      </c>
      <c r="C952" s="261">
        <v>3</v>
      </c>
    </row>
    <row r="953" spans="2:3" ht="15">
      <c r="B953" s="260" t="s">
        <v>2836</v>
      </c>
      <c r="C953" s="261">
        <v>25</v>
      </c>
    </row>
    <row r="954" spans="2:3" ht="15">
      <c r="B954" s="260" t="s">
        <v>2837</v>
      </c>
      <c r="C954" s="261">
        <v>2</v>
      </c>
    </row>
    <row r="955" spans="2:3" ht="15">
      <c r="B955" s="260" t="s">
        <v>2838</v>
      </c>
      <c r="C955" s="261">
        <v>14</v>
      </c>
    </row>
    <row r="956" spans="2:3" ht="15">
      <c r="B956" s="260" t="s">
        <v>2839</v>
      </c>
      <c r="C956" s="261">
        <v>1</v>
      </c>
    </row>
    <row r="957" spans="2:3" ht="15">
      <c r="B957" s="260" t="s">
        <v>2840</v>
      </c>
      <c r="C957" s="261">
        <v>16</v>
      </c>
    </row>
    <row r="958" spans="2:3" ht="15">
      <c r="B958" s="260" t="s">
        <v>2841</v>
      </c>
      <c r="C958" s="261">
        <v>1</v>
      </c>
    </row>
    <row r="959" spans="2:3" ht="15">
      <c r="B959" s="260" t="s">
        <v>2842</v>
      </c>
      <c r="C959" s="261">
        <v>4</v>
      </c>
    </row>
    <row r="960" spans="2:3" ht="15">
      <c r="B960" s="260" t="s">
        <v>2843</v>
      </c>
      <c r="C960" s="261">
        <v>13</v>
      </c>
    </row>
    <row r="961" spans="2:3" ht="15">
      <c r="B961" s="260" t="s">
        <v>2844</v>
      </c>
      <c r="C961" s="261">
        <v>6</v>
      </c>
    </row>
    <row r="962" spans="2:3" ht="15">
      <c r="B962" s="260" t="s">
        <v>2845</v>
      </c>
      <c r="C962" s="261">
        <v>7</v>
      </c>
    </row>
    <row r="963" spans="2:3" ht="15">
      <c r="B963" s="260" t="s">
        <v>2846</v>
      </c>
      <c r="C963" s="261">
        <v>4</v>
      </c>
    </row>
    <row r="964" spans="2:3" ht="15">
      <c r="B964" s="260" t="s">
        <v>2847</v>
      </c>
      <c r="C964" s="261">
        <v>2</v>
      </c>
    </row>
    <row r="965" spans="2:3" ht="15">
      <c r="B965" s="260" t="s">
        <v>2848</v>
      </c>
      <c r="C965" s="261">
        <v>3</v>
      </c>
    </row>
    <row r="966" spans="2:3" ht="15">
      <c r="B966" s="260" t="s">
        <v>2849</v>
      </c>
      <c r="C966" s="261">
        <v>2</v>
      </c>
    </row>
    <row r="967" spans="2:3" ht="15">
      <c r="B967" s="260" t="s">
        <v>2850</v>
      </c>
      <c r="C967" s="261">
        <v>5</v>
      </c>
    </row>
    <row r="968" spans="2:3" ht="15">
      <c r="B968" s="260" t="s">
        <v>2851</v>
      </c>
      <c r="C968" s="261">
        <v>8</v>
      </c>
    </row>
    <row r="969" spans="2:3" ht="15">
      <c r="B969" s="260" t="s">
        <v>2852</v>
      </c>
      <c r="C969" s="261">
        <v>3</v>
      </c>
    </row>
    <row r="970" spans="2:3" ht="15">
      <c r="B970" s="260" t="s">
        <v>2853</v>
      </c>
      <c r="C970" s="261">
        <v>20</v>
      </c>
    </row>
    <row r="971" spans="2:3" ht="15">
      <c r="B971" s="260" t="s">
        <v>2854</v>
      </c>
      <c r="C971" s="261">
        <v>3</v>
      </c>
    </row>
    <row r="972" spans="2:3" ht="15">
      <c r="B972" s="260" t="s">
        <v>2855</v>
      </c>
      <c r="C972" s="261">
        <v>34</v>
      </c>
    </row>
    <row r="973" spans="2:3" ht="15">
      <c r="B973" s="260" t="s">
        <v>2856</v>
      </c>
      <c r="C973" s="261">
        <v>5</v>
      </c>
    </row>
    <row r="974" spans="2:3" ht="15">
      <c r="B974" s="260" t="s">
        <v>2857</v>
      </c>
      <c r="C974" s="261">
        <v>19</v>
      </c>
    </row>
    <row r="975" spans="2:3" ht="15">
      <c r="B975" s="260" t="s">
        <v>2858</v>
      </c>
      <c r="C975" s="261">
        <v>3</v>
      </c>
    </row>
    <row r="976" spans="2:3" ht="15">
      <c r="B976" s="260" t="s">
        <v>2859</v>
      </c>
      <c r="C976" s="261">
        <v>25</v>
      </c>
    </row>
    <row r="977" spans="2:3" ht="15">
      <c r="B977" s="260" t="s">
        <v>2860</v>
      </c>
      <c r="C977" s="261">
        <v>3</v>
      </c>
    </row>
    <row r="978" spans="2:3" ht="15">
      <c r="B978" s="260" t="s">
        <v>2861</v>
      </c>
      <c r="C978" s="261">
        <v>25</v>
      </c>
    </row>
    <row r="979" spans="2:3" ht="15">
      <c r="B979" s="260" t="s">
        <v>2862</v>
      </c>
      <c r="C979" s="261">
        <v>10</v>
      </c>
    </row>
    <row r="980" spans="2:3" ht="15">
      <c r="B980" s="260" t="s">
        <v>2863</v>
      </c>
      <c r="C980" s="261">
        <v>14</v>
      </c>
    </row>
    <row r="981" spans="2:3" ht="15">
      <c r="B981" s="260" t="s">
        <v>2864</v>
      </c>
      <c r="C981" s="261">
        <v>6</v>
      </c>
    </row>
    <row r="982" spans="2:3" ht="15">
      <c r="B982" s="260" t="s">
        <v>2865</v>
      </c>
      <c r="C982" s="261">
        <v>5</v>
      </c>
    </row>
    <row r="983" spans="2:3" ht="15">
      <c r="B983" s="260" t="s">
        <v>2866</v>
      </c>
      <c r="C983" s="261">
        <v>13</v>
      </c>
    </row>
    <row r="984" spans="2:3" ht="15">
      <c r="B984" s="260" t="s">
        <v>2867</v>
      </c>
      <c r="C984" s="261">
        <v>4</v>
      </c>
    </row>
    <row r="985" spans="2:3" ht="15">
      <c r="B985" s="260" t="s">
        <v>2868</v>
      </c>
      <c r="C985" s="261">
        <v>25</v>
      </c>
    </row>
    <row r="986" spans="2:3" ht="15">
      <c r="B986" s="260" t="s">
        <v>2869</v>
      </c>
      <c r="C986" s="261">
        <v>13</v>
      </c>
    </row>
    <row r="987" spans="2:3" ht="15">
      <c r="B987" s="260" t="s">
        <v>2870</v>
      </c>
      <c r="C987" s="261">
        <v>4</v>
      </c>
    </row>
    <row r="988" spans="2:3" ht="15">
      <c r="B988" s="260" t="s">
        <v>2871</v>
      </c>
      <c r="C988" s="261">
        <v>9</v>
      </c>
    </row>
    <row r="989" spans="2:3" ht="15">
      <c r="B989" s="260" t="s">
        <v>2872</v>
      </c>
      <c r="C989" s="261">
        <v>5</v>
      </c>
    </row>
    <row r="990" spans="2:3" ht="15">
      <c r="B990" s="260" t="s">
        <v>2873</v>
      </c>
      <c r="C990" s="261">
        <v>18</v>
      </c>
    </row>
    <row r="991" spans="2:3" ht="15">
      <c r="B991" s="260" t="s">
        <v>2874</v>
      </c>
      <c r="C991" s="261">
        <v>2</v>
      </c>
    </row>
    <row r="992" spans="2:3" ht="15">
      <c r="B992" s="260" t="s">
        <v>2875</v>
      </c>
      <c r="C992" s="261">
        <v>2</v>
      </c>
    </row>
    <row r="993" spans="2:3" ht="15">
      <c r="B993" s="260" t="s">
        <v>2876</v>
      </c>
      <c r="C993" s="261">
        <v>4</v>
      </c>
    </row>
    <row r="994" spans="2:3" ht="15">
      <c r="B994" s="260" t="s">
        <v>2877</v>
      </c>
      <c r="C994" s="261">
        <v>16</v>
      </c>
    </row>
    <row r="997" spans="2:3" ht="15.75">
      <c r="B997" s="152" t="s">
        <v>2481</v>
      </c>
      <c r="C997" s="166" t="s">
        <v>2879</v>
      </c>
    </row>
    <row r="998" spans="2:3" ht="15">
      <c r="B998" s="260" t="s">
        <v>2650</v>
      </c>
      <c r="C998" s="216">
        <v>215964238.05999997</v>
      </c>
    </row>
    <row r="999" spans="2:3" ht="15">
      <c r="B999" s="260" t="s">
        <v>2651</v>
      </c>
      <c r="C999" s="216">
        <v>754894856.05999994</v>
      </c>
    </row>
    <row r="1000" spans="2:3" ht="15">
      <c r="B1000" s="260" t="s">
        <v>2652</v>
      </c>
      <c r="C1000" s="216">
        <v>41552837.549999997</v>
      </c>
    </row>
    <row r="1001" spans="2:3" ht="15">
      <c r="B1001" s="260" t="s">
        <v>2653</v>
      </c>
      <c r="C1001" s="216">
        <v>2046110275.6499996</v>
      </c>
    </row>
    <row r="1002" spans="2:3" ht="15">
      <c r="B1002" s="260" t="s">
        <v>2654</v>
      </c>
      <c r="C1002" s="216">
        <v>2463836850.1300001</v>
      </c>
    </row>
    <row r="1003" spans="2:3" ht="15">
      <c r="B1003" s="260" t="s">
        <v>2655</v>
      </c>
      <c r="C1003" s="216">
        <v>2225250</v>
      </c>
    </row>
    <row r="1004" spans="2:3" ht="15">
      <c r="B1004" s="260" t="s">
        <v>2656</v>
      </c>
      <c r="C1004" s="216">
        <v>214387255.30000001</v>
      </c>
    </row>
    <row r="1005" spans="2:3" ht="15">
      <c r="B1005" s="260" t="s">
        <v>2657</v>
      </c>
      <c r="C1005" s="216">
        <v>848112587.25</v>
      </c>
    </row>
    <row r="1006" spans="2:3" ht="15">
      <c r="B1006" s="260" t="s">
        <v>2658</v>
      </c>
      <c r="C1006" s="216">
        <v>65630810.07</v>
      </c>
    </row>
    <row r="1007" spans="2:3" ht="15">
      <c r="B1007" s="260" t="s">
        <v>2659</v>
      </c>
      <c r="C1007" s="216">
        <v>388184431.62</v>
      </c>
    </row>
    <row r="1008" spans="2:3" ht="15">
      <c r="B1008" s="260" t="s">
        <v>2660</v>
      </c>
      <c r="C1008" s="216">
        <v>199305375.75</v>
      </c>
    </row>
    <row r="1009" spans="2:3" ht="15">
      <c r="B1009" s="260" t="s">
        <v>2661</v>
      </c>
      <c r="C1009" s="216">
        <v>4658625</v>
      </c>
    </row>
    <row r="1010" spans="2:3" ht="15">
      <c r="B1010" s="260" t="s">
        <v>2662</v>
      </c>
      <c r="C1010" s="216">
        <v>39304566</v>
      </c>
    </row>
    <row r="1011" spans="2:3" ht="15">
      <c r="B1011" s="260" t="s">
        <v>2663</v>
      </c>
      <c r="C1011" s="216">
        <v>1145025</v>
      </c>
    </row>
    <row r="1012" spans="2:3" ht="15">
      <c r="B1012" s="260" t="s">
        <v>2664</v>
      </c>
      <c r="C1012" s="216">
        <v>159265252.32999998</v>
      </c>
    </row>
    <row r="1013" spans="2:3" ht="15">
      <c r="B1013" s="260" t="s">
        <v>2665</v>
      </c>
      <c r="C1013" s="216">
        <v>98586974.810000002</v>
      </c>
    </row>
    <row r="1014" spans="2:3" ht="15">
      <c r="B1014" s="260" t="s">
        <v>2666</v>
      </c>
      <c r="C1014" s="216">
        <v>844489928.12</v>
      </c>
    </row>
    <row r="1015" spans="2:3" ht="15">
      <c r="B1015" s="260" t="s">
        <v>2667</v>
      </c>
      <c r="C1015" s="216">
        <v>4306124.8499999996</v>
      </c>
    </row>
    <row r="1016" spans="2:3" ht="15">
      <c r="B1016" s="260" t="s">
        <v>2668</v>
      </c>
      <c r="C1016" s="216">
        <v>1393144145.6399999</v>
      </c>
    </row>
    <row r="1017" spans="2:3" ht="15">
      <c r="B1017" s="260" t="s">
        <v>2669</v>
      </c>
      <c r="C1017" s="216">
        <v>16122240.24</v>
      </c>
    </row>
    <row r="1018" spans="2:3" ht="15">
      <c r="B1018" s="260" t="s">
        <v>2670</v>
      </c>
      <c r="C1018" s="216">
        <v>189925768.96000004</v>
      </c>
    </row>
    <row r="1019" spans="2:3" ht="15">
      <c r="B1019" s="260" t="s">
        <v>2671</v>
      </c>
      <c r="C1019" s="216">
        <v>1252552083.49</v>
      </c>
    </row>
    <row r="1020" spans="2:3" ht="15">
      <c r="B1020" s="260" t="s">
        <v>2672</v>
      </c>
      <c r="C1020" s="216">
        <v>1137425058.7</v>
      </c>
    </row>
    <row r="1021" spans="2:3" ht="15">
      <c r="B1021" s="260" t="s">
        <v>2673</v>
      </c>
      <c r="C1021" s="216">
        <v>232040288.81999999</v>
      </c>
    </row>
    <row r="1022" spans="2:3" ht="15">
      <c r="B1022" s="260" t="s">
        <v>2674</v>
      </c>
      <c r="C1022" s="216">
        <v>434520</v>
      </c>
    </row>
    <row r="1023" spans="2:3" ht="15">
      <c r="B1023" s="260" t="s">
        <v>2675</v>
      </c>
      <c r="C1023" s="216">
        <v>1179104277.0599999</v>
      </c>
    </row>
    <row r="1024" spans="2:3" ht="15">
      <c r="B1024" s="260" t="s">
        <v>2676</v>
      </c>
      <c r="C1024" s="216">
        <v>607590</v>
      </c>
    </row>
    <row r="1025" spans="2:3" ht="15">
      <c r="B1025" s="260" t="s">
        <v>2677</v>
      </c>
      <c r="C1025" s="216">
        <v>529936215.12</v>
      </c>
    </row>
    <row r="1026" spans="2:3" ht="15">
      <c r="B1026" s="260" t="s">
        <v>2678</v>
      </c>
      <c r="C1026" s="216">
        <v>26942272.609999999</v>
      </c>
    </row>
    <row r="1027" spans="2:3" ht="15">
      <c r="B1027" s="260" t="s">
        <v>2679</v>
      </c>
      <c r="C1027" s="216">
        <v>928744871.75999999</v>
      </c>
    </row>
    <row r="1028" spans="2:3" ht="15">
      <c r="B1028" s="260" t="s">
        <v>2680</v>
      </c>
      <c r="C1028" s="216">
        <v>2730870</v>
      </c>
    </row>
    <row r="1029" spans="2:3" ht="15">
      <c r="B1029" s="260" t="s">
        <v>2681</v>
      </c>
      <c r="C1029" s="216">
        <v>36535180.879999995</v>
      </c>
    </row>
    <row r="1030" spans="2:3" ht="15">
      <c r="B1030" s="260" t="s">
        <v>2682</v>
      </c>
      <c r="C1030" s="216">
        <v>266242730.19000003</v>
      </c>
    </row>
    <row r="1031" spans="2:3" ht="15">
      <c r="B1031" s="260" t="s">
        <v>2683</v>
      </c>
      <c r="C1031" s="216">
        <v>81710405.829999998</v>
      </c>
    </row>
    <row r="1032" spans="2:3" ht="15">
      <c r="B1032" s="260" t="s">
        <v>2684</v>
      </c>
      <c r="C1032" s="216">
        <v>27070630.189999998</v>
      </c>
    </row>
    <row r="1033" spans="2:3" ht="15">
      <c r="B1033" s="260" t="s">
        <v>2685</v>
      </c>
      <c r="C1033" s="216">
        <v>127968281.7</v>
      </c>
    </row>
    <row r="1034" spans="2:3" ht="15">
      <c r="B1034" s="260" t="s">
        <v>2686</v>
      </c>
      <c r="C1034" s="216">
        <v>899608675.63999999</v>
      </c>
    </row>
    <row r="1035" spans="2:3" ht="15">
      <c r="B1035" s="260" t="s">
        <v>2687</v>
      </c>
      <c r="C1035" s="216">
        <v>43066009.600000001</v>
      </c>
    </row>
    <row r="1036" spans="2:3" ht="15">
      <c r="B1036" s="260" t="s">
        <v>2688</v>
      </c>
      <c r="C1036" s="216">
        <v>274794492.42000002</v>
      </c>
    </row>
    <row r="1037" spans="2:3" ht="15">
      <c r="B1037" s="260" t="s">
        <v>2689</v>
      </c>
      <c r="C1037" s="216">
        <v>124049427.66</v>
      </c>
    </row>
    <row r="1038" spans="2:3" ht="15">
      <c r="B1038" s="260" t="s">
        <v>2690</v>
      </c>
      <c r="C1038" s="216">
        <v>96806276.709999993</v>
      </c>
    </row>
    <row r="1039" spans="2:3" ht="15">
      <c r="B1039" s="260" t="s">
        <v>2691</v>
      </c>
      <c r="C1039" s="216">
        <v>13120250.439999999</v>
      </c>
    </row>
    <row r="1040" spans="2:3" ht="15">
      <c r="B1040" s="260" t="s">
        <v>2692</v>
      </c>
      <c r="C1040" s="216">
        <v>409772688.05000001</v>
      </c>
    </row>
    <row r="1041" spans="2:3" ht="15">
      <c r="B1041" s="260" t="s">
        <v>2693</v>
      </c>
      <c r="C1041" s="216">
        <v>11278959.890000001</v>
      </c>
    </row>
    <row r="1042" spans="2:3" ht="15">
      <c r="B1042" s="260" t="s">
        <v>2694</v>
      </c>
      <c r="C1042" s="216">
        <v>248658663.23999998</v>
      </c>
    </row>
    <row r="1043" spans="2:3" ht="15">
      <c r="B1043" s="260" t="s">
        <v>2695</v>
      </c>
      <c r="C1043" s="216">
        <v>15007005</v>
      </c>
    </row>
    <row r="1044" spans="2:3" ht="15">
      <c r="B1044" s="260" t="s">
        <v>2696</v>
      </c>
      <c r="C1044" s="216">
        <v>450194438.50999999</v>
      </c>
    </row>
    <row r="1045" spans="2:3" ht="15">
      <c r="B1045" s="260" t="s">
        <v>2697</v>
      </c>
      <c r="C1045" s="216">
        <v>544228493.38999999</v>
      </c>
    </row>
    <row r="1046" spans="2:3" ht="15">
      <c r="B1046" s="260" t="s">
        <v>2698</v>
      </c>
      <c r="C1046" s="216">
        <v>7005277.5</v>
      </c>
    </row>
    <row r="1047" spans="2:3" ht="15">
      <c r="B1047" s="260" t="s">
        <v>2699</v>
      </c>
      <c r="C1047" s="216">
        <v>570381390.18000007</v>
      </c>
    </row>
    <row r="1048" spans="2:3" ht="15">
      <c r="B1048" s="260" t="s">
        <v>2700</v>
      </c>
      <c r="C1048" s="216">
        <v>64223047.140000001</v>
      </c>
    </row>
    <row r="1049" spans="2:3" ht="15">
      <c r="B1049" s="260" t="s">
        <v>2701</v>
      </c>
      <c r="C1049" s="216">
        <v>40235352.329999998</v>
      </c>
    </row>
    <row r="1050" spans="2:3" ht="15">
      <c r="B1050" s="260" t="s">
        <v>2702</v>
      </c>
      <c r="C1050" s="216">
        <v>486227397.83999997</v>
      </c>
    </row>
    <row r="1051" spans="2:3" ht="15">
      <c r="B1051" s="260" t="s">
        <v>2703</v>
      </c>
      <c r="C1051" s="216">
        <v>528720</v>
      </c>
    </row>
    <row r="1052" spans="2:3" ht="15">
      <c r="B1052" s="260" t="s">
        <v>2704</v>
      </c>
      <c r="C1052" s="216">
        <v>107051220.53999999</v>
      </c>
    </row>
    <row r="1053" spans="2:3" ht="15">
      <c r="B1053" s="260" t="s">
        <v>2705</v>
      </c>
      <c r="C1053" s="216">
        <v>11359570</v>
      </c>
    </row>
    <row r="1054" spans="2:3" ht="15">
      <c r="B1054" s="260" t="s">
        <v>2706</v>
      </c>
      <c r="C1054" s="216">
        <v>243480357.60000002</v>
      </c>
    </row>
    <row r="1055" spans="2:3" ht="15">
      <c r="B1055" s="260" t="s">
        <v>2707</v>
      </c>
      <c r="C1055" s="216">
        <v>100806631.14000002</v>
      </c>
    </row>
    <row r="1056" spans="2:3" ht="15">
      <c r="B1056" s="260" t="s">
        <v>2708</v>
      </c>
      <c r="C1056" s="216">
        <v>799899169.28999996</v>
      </c>
    </row>
    <row r="1057" spans="2:3" ht="15">
      <c r="B1057" s="260" t="s">
        <v>2709</v>
      </c>
      <c r="C1057" s="216">
        <v>106294775.24000001</v>
      </c>
    </row>
    <row r="1058" spans="2:3" ht="15">
      <c r="B1058" s="260" t="s">
        <v>2710</v>
      </c>
      <c r="C1058" s="216">
        <v>1141637.5</v>
      </c>
    </row>
    <row r="1059" spans="2:3" ht="15">
      <c r="B1059" s="260" t="s">
        <v>2711</v>
      </c>
      <c r="C1059" s="216">
        <v>907563930.07000005</v>
      </c>
    </row>
    <row r="1060" spans="2:3" ht="15">
      <c r="B1060" s="260" t="s">
        <v>2712</v>
      </c>
      <c r="C1060" s="216">
        <v>18792905.010000002</v>
      </c>
    </row>
    <row r="1061" spans="2:3" ht="15">
      <c r="B1061" s="260" t="s">
        <v>2713</v>
      </c>
      <c r="C1061" s="216">
        <v>865260250.66000009</v>
      </c>
    </row>
    <row r="1062" spans="2:3" ht="15">
      <c r="B1062" s="260" t="s">
        <v>2714</v>
      </c>
      <c r="C1062" s="216">
        <v>81340812.859999999</v>
      </c>
    </row>
    <row r="1063" spans="2:3" ht="15">
      <c r="B1063" s="260" t="s">
        <v>2715</v>
      </c>
      <c r="C1063" s="216">
        <v>68580043.560000002</v>
      </c>
    </row>
    <row r="1064" spans="2:3" ht="15">
      <c r="B1064" s="260" t="s">
        <v>2716</v>
      </c>
      <c r="C1064" s="216">
        <v>1272462729.9100001</v>
      </c>
    </row>
    <row r="1065" spans="2:3" ht="15">
      <c r="B1065" s="260" t="s">
        <v>2717</v>
      </c>
      <c r="C1065" s="216">
        <v>10270155.040000001</v>
      </c>
    </row>
    <row r="1066" spans="2:3" ht="15">
      <c r="B1066" s="260" t="s">
        <v>2718</v>
      </c>
      <c r="C1066" s="216">
        <v>170752092.78</v>
      </c>
    </row>
    <row r="1067" spans="2:3" ht="15">
      <c r="B1067" s="260" t="s">
        <v>2719</v>
      </c>
      <c r="C1067" s="216">
        <v>138578240.88</v>
      </c>
    </row>
    <row r="1068" spans="2:3" ht="15">
      <c r="B1068" s="260" t="s">
        <v>2720</v>
      </c>
      <c r="C1068" s="216">
        <v>38794600.520000003</v>
      </c>
    </row>
    <row r="1069" spans="2:3" ht="15">
      <c r="B1069" s="260" t="s">
        <v>2721</v>
      </c>
      <c r="C1069" s="216">
        <v>67804013</v>
      </c>
    </row>
    <row r="1070" spans="2:3" ht="15">
      <c r="B1070" s="260" t="s">
        <v>2722</v>
      </c>
      <c r="C1070" s="216">
        <v>86952544.859999999</v>
      </c>
    </row>
    <row r="1071" spans="2:3" ht="15">
      <c r="B1071" s="260" t="s">
        <v>2723</v>
      </c>
      <c r="C1071" s="216">
        <v>745294143.63</v>
      </c>
    </row>
    <row r="1072" spans="2:3" ht="15">
      <c r="B1072" s="260" t="s">
        <v>2724</v>
      </c>
      <c r="C1072" s="216">
        <v>48027439.270000003</v>
      </c>
    </row>
    <row r="1073" spans="2:3" ht="15">
      <c r="B1073" s="260" t="s">
        <v>2725</v>
      </c>
      <c r="C1073" s="216">
        <v>203589333.10999998</v>
      </c>
    </row>
    <row r="1074" spans="2:3" ht="15">
      <c r="B1074" s="260" t="s">
        <v>2726</v>
      </c>
      <c r="C1074" s="216">
        <v>3024212.73</v>
      </c>
    </row>
    <row r="1075" spans="2:3" ht="15">
      <c r="B1075" s="260" t="s">
        <v>2727</v>
      </c>
      <c r="C1075" s="216">
        <v>652438527.39999986</v>
      </c>
    </row>
    <row r="1076" spans="2:3" ht="15">
      <c r="B1076" s="260" t="s">
        <v>2728</v>
      </c>
      <c r="C1076" s="216">
        <v>221658374.83000001</v>
      </c>
    </row>
    <row r="1077" spans="2:3" ht="15">
      <c r="B1077" s="260" t="s">
        <v>2729</v>
      </c>
      <c r="C1077" s="216">
        <v>45137164.050000004</v>
      </c>
    </row>
    <row r="1078" spans="2:3" ht="15">
      <c r="B1078" s="260" t="s">
        <v>2730</v>
      </c>
      <c r="C1078" s="216">
        <v>450686771.79999995</v>
      </c>
    </row>
    <row r="1079" spans="2:3" ht="15">
      <c r="B1079" s="260" t="s">
        <v>2731</v>
      </c>
      <c r="C1079" s="216">
        <v>262366249.39999998</v>
      </c>
    </row>
    <row r="1080" spans="2:3" ht="15">
      <c r="B1080" s="260" t="s">
        <v>2732</v>
      </c>
      <c r="C1080" s="216">
        <v>197287117.28</v>
      </c>
    </row>
    <row r="1081" spans="2:3" ht="15">
      <c r="B1081" s="260" t="s">
        <v>2733</v>
      </c>
      <c r="C1081" s="216">
        <v>877239704.60000002</v>
      </c>
    </row>
    <row r="1082" spans="2:3" ht="15">
      <c r="B1082" s="260" t="s">
        <v>2734</v>
      </c>
      <c r="C1082" s="216">
        <v>2447076431.2400002</v>
      </c>
    </row>
    <row r="1083" spans="2:3" ht="15">
      <c r="B1083" s="260" t="s">
        <v>2735</v>
      </c>
      <c r="C1083" s="216">
        <v>19972120.140000001</v>
      </c>
    </row>
    <row r="1084" spans="2:3" ht="15">
      <c r="B1084" s="260" t="s">
        <v>2736</v>
      </c>
      <c r="C1084" s="216">
        <v>1897841844.5799999</v>
      </c>
    </row>
    <row r="1085" spans="2:3" ht="15">
      <c r="B1085" s="260" t="s">
        <v>2737</v>
      </c>
      <c r="C1085" s="216">
        <v>124496079.06999999</v>
      </c>
    </row>
    <row r="1086" spans="2:3" ht="15">
      <c r="B1086" s="260" t="s">
        <v>2738</v>
      </c>
      <c r="C1086" s="216">
        <v>3776862887.099999</v>
      </c>
    </row>
    <row r="1087" spans="2:3" ht="15">
      <c r="B1087" s="260" t="s">
        <v>2739</v>
      </c>
      <c r="C1087" s="216">
        <v>815019923.73000002</v>
      </c>
    </row>
    <row r="1088" spans="2:3" ht="15">
      <c r="B1088" s="260" t="s">
        <v>2740</v>
      </c>
      <c r="C1088" s="216">
        <v>9052320.0299999993</v>
      </c>
    </row>
    <row r="1089" spans="2:3" ht="15">
      <c r="B1089" s="260" t="s">
        <v>2741</v>
      </c>
      <c r="C1089" s="216">
        <v>253572891.04000002</v>
      </c>
    </row>
    <row r="1090" spans="2:3" ht="15">
      <c r="B1090" s="260" t="s">
        <v>2742</v>
      </c>
      <c r="C1090" s="216">
        <v>262399432.77999997</v>
      </c>
    </row>
    <row r="1091" spans="2:3" ht="15">
      <c r="B1091" s="260" t="s">
        <v>2743</v>
      </c>
      <c r="C1091" s="216">
        <v>46175942.700000003</v>
      </c>
    </row>
    <row r="1092" spans="2:3" ht="15">
      <c r="B1092" s="260" t="s">
        <v>2744</v>
      </c>
      <c r="C1092" s="216">
        <v>3189177966.8400002</v>
      </c>
    </row>
    <row r="1093" spans="2:3" ht="15">
      <c r="B1093" s="260" t="s">
        <v>2745</v>
      </c>
      <c r="C1093" s="216">
        <v>372171271.07999998</v>
      </c>
    </row>
    <row r="1094" spans="2:3" ht="15">
      <c r="B1094" s="260" t="s">
        <v>2746</v>
      </c>
      <c r="C1094" s="216">
        <v>64966162.619999997</v>
      </c>
    </row>
    <row r="1095" spans="2:3" ht="15">
      <c r="B1095" s="260" t="s">
        <v>2747</v>
      </c>
      <c r="C1095" s="216">
        <v>8476163.9000000004</v>
      </c>
    </row>
    <row r="1096" spans="2:3" ht="15">
      <c r="B1096" s="260" t="s">
        <v>2748</v>
      </c>
      <c r="C1096" s="216">
        <v>972823762.88999999</v>
      </c>
    </row>
    <row r="1097" spans="2:3" ht="15">
      <c r="B1097" s="260" t="s">
        <v>2749</v>
      </c>
      <c r="C1097" s="216">
        <v>792842662.88</v>
      </c>
    </row>
    <row r="1098" spans="2:3" ht="15">
      <c r="B1098" s="260" t="s">
        <v>2750</v>
      </c>
      <c r="C1098" s="216">
        <v>353554864.84000003</v>
      </c>
    </row>
    <row r="1099" spans="2:3" ht="15">
      <c r="B1099" s="260" t="s">
        <v>2751</v>
      </c>
      <c r="C1099" s="216">
        <v>207838470.13</v>
      </c>
    </row>
    <row r="1100" spans="2:3" ht="15">
      <c r="B1100" s="260" t="s">
        <v>2752</v>
      </c>
      <c r="C1100" s="216">
        <v>446969232.35000002</v>
      </c>
    </row>
    <row r="1101" spans="2:3" ht="15">
      <c r="B1101" s="260" t="s">
        <v>2753</v>
      </c>
      <c r="C1101" s="216">
        <v>503732317.38</v>
      </c>
    </row>
    <row r="1102" spans="2:3" ht="15">
      <c r="B1102" s="260" t="s">
        <v>2754</v>
      </c>
      <c r="C1102" s="216">
        <v>93296000</v>
      </c>
    </row>
    <row r="1103" spans="2:3" ht="15">
      <c r="B1103" s="260" t="s">
        <v>2755</v>
      </c>
      <c r="C1103" s="216">
        <v>721311616.35000002</v>
      </c>
    </row>
    <row r="1104" spans="2:3" ht="15">
      <c r="B1104" s="260" t="s">
        <v>2756</v>
      </c>
      <c r="C1104" s="216">
        <v>390239364</v>
      </c>
    </row>
    <row r="1105" spans="2:3" ht="15">
      <c r="B1105" s="260" t="s">
        <v>2757</v>
      </c>
      <c r="C1105" s="216">
        <v>304074642.31999999</v>
      </c>
    </row>
    <row r="1106" spans="2:3" ht="15">
      <c r="B1106" s="260" t="s">
        <v>2758</v>
      </c>
      <c r="C1106" s="216">
        <v>70269034.640000001</v>
      </c>
    </row>
    <row r="1107" spans="2:3" ht="15">
      <c r="B1107" s="260" t="s">
        <v>2759</v>
      </c>
      <c r="C1107" s="216">
        <v>3005560</v>
      </c>
    </row>
    <row r="1108" spans="2:3" ht="15">
      <c r="B1108" s="260" t="s">
        <v>2760</v>
      </c>
      <c r="C1108" s="216">
        <v>409356499.05000001</v>
      </c>
    </row>
    <row r="1109" spans="2:3" ht="15">
      <c r="B1109" s="260" t="s">
        <v>2761</v>
      </c>
      <c r="C1109" s="216">
        <v>465212.5</v>
      </c>
    </row>
    <row r="1110" spans="2:3" ht="15">
      <c r="B1110" s="260" t="s">
        <v>2762</v>
      </c>
      <c r="C1110" s="216">
        <v>31923360</v>
      </c>
    </row>
    <row r="1111" spans="2:3" ht="15">
      <c r="B1111" s="260" t="s">
        <v>2763</v>
      </c>
      <c r="C1111" s="216">
        <v>1986637751.8499999</v>
      </c>
    </row>
    <row r="1112" spans="2:3" ht="15">
      <c r="B1112" s="260" t="s">
        <v>2764</v>
      </c>
      <c r="C1112" s="216">
        <v>375031241.64999998</v>
      </c>
    </row>
    <row r="1113" spans="2:3" ht="15">
      <c r="B1113" s="260" t="s">
        <v>2765</v>
      </c>
      <c r="C1113" s="216">
        <v>1079453304.6399999</v>
      </c>
    </row>
    <row r="1114" spans="2:3" ht="15">
      <c r="B1114" s="260" t="s">
        <v>2766</v>
      </c>
      <c r="C1114" s="216">
        <v>40931933.040000007</v>
      </c>
    </row>
    <row r="1115" spans="2:3" ht="15">
      <c r="B1115" s="260" t="s">
        <v>2767</v>
      </c>
      <c r="C1115" s="216">
        <v>16657110</v>
      </c>
    </row>
    <row r="1116" spans="2:3" ht="15">
      <c r="B1116" s="260" t="s">
        <v>2768</v>
      </c>
      <c r="C1116" s="216">
        <v>29074249.75</v>
      </c>
    </row>
    <row r="1117" spans="2:3" ht="15">
      <c r="B1117" s="260" t="s">
        <v>2769</v>
      </c>
      <c r="C1117" s="216">
        <v>911200978.25999999</v>
      </c>
    </row>
    <row r="1118" spans="2:3" ht="15">
      <c r="B1118" s="260" t="s">
        <v>2770</v>
      </c>
      <c r="C1118" s="216">
        <v>1560080099.1199999</v>
      </c>
    </row>
    <row r="1119" spans="2:3" ht="15">
      <c r="B1119" s="260" t="s">
        <v>2771</v>
      </c>
      <c r="C1119" s="216">
        <v>184054076.64000002</v>
      </c>
    </row>
    <row r="1120" spans="2:3" ht="15">
      <c r="B1120" s="260" t="s">
        <v>2772</v>
      </c>
      <c r="C1120" s="216">
        <v>225786864.03</v>
      </c>
    </row>
    <row r="1121" spans="2:3" ht="15">
      <c r="B1121" s="260" t="s">
        <v>2773</v>
      </c>
      <c r="C1121" s="216">
        <v>65098780.920000002</v>
      </c>
    </row>
    <row r="1122" spans="2:3" ht="15">
      <c r="B1122" s="260" t="s">
        <v>2774</v>
      </c>
      <c r="C1122" s="216">
        <v>553092150.24000001</v>
      </c>
    </row>
    <row r="1123" spans="2:3" ht="15">
      <c r="B1123" s="260" t="s">
        <v>2775</v>
      </c>
      <c r="C1123" s="216">
        <v>531216612</v>
      </c>
    </row>
    <row r="1124" spans="2:3" ht="15">
      <c r="B1124" s="260" t="s">
        <v>2776</v>
      </c>
      <c r="C1124" s="216">
        <v>17041400.199999999</v>
      </c>
    </row>
    <row r="1125" spans="2:3" ht="15">
      <c r="B1125" s="260" t="s">
        <v>2777</v>
      </c>
      <c r="C1125" s="216">
        <v>729214502.17999995</v>
      </c>
    </row>
    <row r="1126" spans="2:3" ht="15">
      <c r="B1126" s="260" t="s">
        <v>2778</v>
      </c>
      <c r="C1126" s="216">
        <v>28149120.140000001</v>
      </c>
    </row>
    <row r="1127" spans="2:3" ht="15">
      <c r="B1127" s="260" t="s">
        <v>2779</v>
      </c>
      <c r="C1127" s="216">
        <v>1520144857.6500001</v>
      </c>
    </row>
    <row r="1128" spans="2:3" ht="15">
      <c r="B1128" s="260" t="s">
        <v>2780</v>
      </c>
      <c r="C1128" s="216">
        <v>371599637.96000004</v>
      </c>
    </row>
    <row r="1129" spans="2:3" ht="15">
      <c r="B1129" s="260" t="s">
        <v>2781</v>
      </c>
      <c r="C1129" s="216">
        <v>37319579.899999999</v>
      </c>
    </row>
    <row r="1130" spans="2:3" ht="15">
      <c r="B1130" s="260" t="s">
        <v>2782</v>
      </c>
      <c r="C1130" s="216">
        <v>660049365.26999998</v>
      </c>
    </row>
    <row r="1131" spans="2:3" ht="15">
      <c r="B1131" s="260" t="s">
        <v>2783</v>
      </c>
      <c r="C1131" s="216">
        <v>294511010.39999998</v>
      </c>
    </row>
    <row r="1132" spans="2:3" ht="15">
      <c r="B1132" s="260" t="s">
        <v>2784</v>
      </c>
      <c r="C1132" s="216">
        <v>40026398.799999997</v>
      </c>
    </row>
    <row r="1133" spans="2:3" ht="15">
      <c r="B1133" s="260" t="s">
        <v>2785</v>
      </c>
      <c r="C1133" s="216">
        <v>37220785.420000002</v>
      </c>
    </row>
    <row r="1134" spans="2:3" ht="15">
      <c r="B1134" s="260" t="s">
        <v>2786</v>
      </c>
      <c r="C1134" s="216">
        <v>165349755.08000001</v>
      </c>
    </row>
    <row r="1135" spans="2:3" ht="15">
      <c r="B1135" s="260" t="s">
        <v>2787</v>
      </c>
      <c r="C1135" s="216">
        <v>168577803</v>
      </c>
    </row>
    <row r="1136" spans="2:3" ht="15">
      <c r="B1136" s="260" t="s">
        <v>2788</v>
      </c>
      <c r="C1136" s="216">
        <v>21451657.800000001</v>
      </c>
    </row>
    <row r="1137" spans="2:3" ht="15">
      <c r="B1137" s="260" t="s">
        <v>2789</v>
      </c>
      <c r="C1137" s="216">
        <v>436212251.79999995</v>
      </c>
    </row>
    <row r="1138" spans="2:3" ht="15">
      <c r="B1138" s="260" t="s">
        <v>2790</v>
      </c>
      <c r="C1138" s="216">
        <v>19008350</v>
      </c>
    </row>
    <row r="1139" spans="2:3" ht="15">
      <c r="B1139" s="260" t="s">
        <v>2791</v>
      </c>
      <c r="C1139" s="216">
        <v>423879619.88</v>
      </c>
    </row>
    <row r="1140" spans="2:3" ht="15">
      <c r="B1140" s="260" t="s">
        <v>2792</v>
      </c>
      <c r="C1140" s="216">
        <v>16987594.060000002</v>
      </c>
    </row>
    <row r="1141" spans="2:3" ht="15">
      <c r="B1141" s="260" t="s">
        <v>2793</v>
      </c>
      <c r="C1141" s="216">
        <v>350272211.37</v>
      </c>
    </row>
    <row r="1142" spans="2:3" ht="15">
      <c r="B1142" s="260" t="s">
        <v>2794</v>
      </c>
      <c r="C1142" s="216">
        <v>4009180</v>
      </c>
    </row>
    <row r="1143" spans="2:3" ht="15">
      <c r="B1143" s="260" t="s">
        <v>2795</v>
      </c>
      <c r="C1143" s="216">
        <v>240080878.31999999</v>
      </c>
    </row>
    <row r="1144" spans="2:3" ht="15">
      <c r="B1144" s="260" t="s">
        <v>2796</v>
      </c>
      <c r="C1144" s="216">
        <v>86605892.700000003</v>
      </c>
    </row>
    <row r="1145" spans="2:3" ht="15">
      <c r="B1145" s="260" t="s">
        <v>2797</v>
      </c>
      <c r="C1145" s="216">
        <v>764999714.25999999</v>
      </c>
    </row>
    <row r="1146" spans="2:3" ht="15">
      <c r="B1146" s="260" t="s">
        <v>2798</v>
      </c>
      <c r="C1146" s="216">
        <v>125482183.74999999</v>
      </c>
    </row>
    <row r="1147" spans="2:3" ht="15">
      <c r="B1147" s="260" t="s">
        <v>2799</v>
      </c>
      <c r="C1147" s="216">
        <v>558784862.73000002</v>
      </c>
    </row>
    <row r="1148" spans="2:3" ht="15">
      <c r="B1148" s="260" t="s">
        <v>2800</v>
      </c>
      <c r="C1148" s="216">
        <v>12482653.93</v>
      </c>
    </row>
    <row r="1149" spans="2:3" ht="15">
      <c r="B1149" s="260" t="s">
        <v>2801</v>
      </c>
      <c r="C1149" s="216">
        <v>394848991.81</v>
      </c>
    </row>
    <row r="1150" spans="2:3" ht="15">
      <c r="B1150" s="260" t="s">
        <v>2802</v>
      </c>
      <c r="C1150" s="216">
        <v>397741409.5</v>
      </c>
    </row>
    <row r="1151" spans="2:3" ht="15">
      <c r="B1151" s="260" t="s">
        <v>2803</v>
      </c>
      <c r="C1151" s="216">
        <v>57042216.5</v>
      </c>
    </row>
    <row r="1152" spans="2:3" ht="15">
      <c r="B1152" s="260" t="s">
        <v>2804</v>
      </c>
      <c r="C1152" s="216">
        <v>952699558.12</v>
      </c>
    </row>
    <row r="1153" spans="2:3" ht="15">
      <c r="B1153" s="260" t="s">
        <v>2805</v>
      </c>
      <c r="C1153" s="216">
        <v>627801666.00999999</v>
      </c>
    </row>
    <row r="1154" spans="2:3" ht="15">
      <c r="B1154" s="260" t="s">
        <v>2806</v>
      </c>
      <c r="C1154" s="216">
        <v>72932029.950000003</v>
      </c>
    </row>
    <row r="1155" spans="2:3" ht="15">
      <c r="B1155" s="260" t="s">
        <v>2807</v>
      </c>
      <c r="C1155" s="216">
        <v>315714726.03000003</v>
      </c>
    </row>
    <row r="1156" spans="2:3" ht="15">
      <c r="B1156" s="260" t="s">
        <v>2808</v>
      </c>
      <c r="C1156" s="216">
        <v>134928978.99000001</v>
      </c>
    </row>
    <row r="1157" spans="2:3" ht="15">
      <c r="B1157" s="260" t="s">
        <v>2809</v>
      </c>
      <c r="C1157" s="216">
        <v>5465443.8600000003</v>
      </c>
    </row>
    <row r="1158" spans="2:3" ht="15">
      <c r="B1158" s="260" t="s">
        <v>2810</v>
      </c>
      <c r="C1158" s="216">
        <v>75198622.379999995</v>
      </c>
    </row>
    <row r="1159" spans="2:3" ht="15">
      <c r="B1159" s="260" t="s">
        <v>2811</v>
      </c>
      <c r="C1159" s="216">
        <v>360717385.54000002</v>
      </c>
    </row>
    <row r="1160" spans="2:3" ht="15">
      <c r="B1160" s="260" t="s">
        <v>2812</v>
      </c>
      <c r="C1160" s="216">
        <v>36933887.640000001</v>
      </c>
    </row>
    <row r="1161" spans="2:3" ht="15">
      <c r="B1161" s="260" t="s">
        <v>2813</v>
      </c>
      <c r="C1161" s="216">
        <v>240817950.34999999</v>
      </c>
    </row>
    <row r="1162" spans="2:3" ht="15">
      <c r="B1162" s="260" t="s">
        <v>2814</v>
      </c>
      <c r="C1162" s="216">
        <v>64062847.230000004</v>
      </c>
    </row>
    <row r="1163" spans="2:3" ht="15">
      <c r="B1163" s="260" t="s">
        <v>2815</v>
      </c>
      <c r="C1163" s="216">
        <v>321482199.47000003</v>
      </c>
    </row>
    <row r="1164" spans="2:3" ht="15">
      <c r="B1164" s="260" t="s">
        <v>2816</v>
      </c>
      <c r="C1164" s="216">
        <v>2177525</v>
      </c>
    </row>
    <row r="1165" spans="2:3" ht="15">
      <c r="B1165" s="260" t="s">
        <v>2817</v>
      </c>
      <c r="C1165" s="216">
        <v>12191530.52</v>
      </c>
    </row>
    <row r="1166" spans="2:3" ht="15">
      <c r="B1166" s="260" t="s">
        <v>2818</v>
      </c>
      <c r="C1166" s="216">
        <v>6683430.5199999996</v>
      </c>
    </row>
    <row r="1167" spans="2:3" ht="15">
      <c r="B1167" s="260" t="s">
        <v>2819</v>
      </c>
      <c r="C1167" s="216">
        <v>234757576.46000004</v>
      </c>
    </row>
    <row r="1168" spans="2:3" ht="15">
      <c r="B1168" s="260" t="s">
        <v>2820</v>
      </c>
      <c r="C1168" s="216">
        <v>433989309.60000002</v>
      </c>
    </row>
    <row r="1169" spans="2:3" ht="15">
      <c r="B1169" s="260" t="s">
        <v>2821</v>
      </c>
      <c r="C1169" s="216">
        <v>389304813.79999995</v>
      </c>
    </row>
    <row r="1170" spans="2:3" ht="15">
      <c r="B1170" s="260" t="s">
        <v>2822</v>
      </c>
      <c r="C1170" s="216">
        <v>24102805.039999999</v>
      </c>
    </row>
    <row r="1171" spans="2:3" ht="15">
      <c r="B1171" s="260" t="s">
        <v>2823</v>
      </c>
      <c r="C1171" s="216">
        <v>75043924.489999995</v>
      </c>
    </row>
    <row r="1172" spans="2:3" ht="15">
      <c r="B1172" s="260" t="s">
        <v>2824</v>
      </c>
      <c r="C1172" s="216">
        <v>538329163.20000005</v>
      </c>
    </row>
    <row r="1173" spans="2:3" ht="15">
      <c r="B1173" s="260" t="s">
        <v>2825</v>
      </c>
      <c r="C1173" s="216">
        <v>1668602381.04</v>
      </c>
    </row>
    <row r="1174" spans="2:3" ht="15">
      <c r="B1174" s="260" t="s">
        <v>2826</v>
      </c>
      <c r="C1174" s="216">
        <v>258775299.26999998</v>
      </c>
    </row>
    <row r="1175" spans="2:3" ht="15">
      <c r="B1175" s="260" t="s">
        <v>2827</v>
      </c>
      <c r="C1175" s="216">
        <v>72957517.510000005</v>
      </c>
    </row>
    <row r="1176" spans="2:3" ht="15">
      <c r="B1176" s="260" t="s">
        <v>2828</v>
      </c>
      <c r="C1176" s="216">
        <v>56209053.560000002</v>
      </c>
    </row>
    <row r="1177" spans="2:3" ht="15">
      <c r="B1177" s="260" t="s">
        <v>2829</v>
      </c>
      <c r="C1177" s="216">
        <v>22302384.829999998</v>
      </c>
    </row>
    <row r="1178" spans="2:3" ht="15">
      <c r="B1178" s="260" t="s">
        <v>2830</v>
      </c>
      <c r="C1178" s="216">
        <v>452656396.82999998</v>
      </c>
    </row>
    <row r="1179" spans="2:3" ht="15">
      <c r="B1179" s="260" t="s">
        <v>2831</v>
      </c>
      <c r="C1179" s="216">
        <v>243021577.80000001</v>
      </c>
    </row>
    <row r="1180" spans="2:3" ht="15">
      <c r="B1180" s="260" t="s">
        <v>2832</v>
      </c>
      <c r="C1180" s="216">
        <v>16784397</v>
      </c>
    </row>
    <row r="1181" spans="2:3" ht="15">
      <c r="B1181" s="260" t="s">
        <v>2833</v>
      </c>
      <c r="C1181" s="216">
        <v>3500021745.3000002</v>
      </c>
    </row>
    <row r="1182" spans="2:3" ht="15">
      <c r="B1182" s="260" t="s">
        <v>2834</v>
      </c>
      <c r="C1182" s="216">
        <v>236469387.88</v>
      </c>
    </row>
    <row r="1183" spans="2:3" ht="15">
      <c r="B1183" s="260" t="s">
        <v>2835</v>
      </c>
      <c r="C1183" s="216">
        <v>6826902.5099999998</v>
      </c>
    </row>
    <row r="1184" spans="2:3" ht="15">
      <c r="B1184" s="260" t="s">
        <v>2836</v>
      </c>
      <c r="C1184" s="216">
        <v>728153512.07000005</v>
      </c>
    </row>
    <row r="1185" spans="2:3" ht="15">
      <c r="B1185" s="260" t="s">
        <v>2837</v>
      </c>
      <c r="C1185" s="216">
        <v>7456650</v>
      </c>
    </row>
    <row r="1186" spans="2:3" ht="15">
      <c r="B1186" s="260" t="s">
        <v>2838</v>
      </c>
      <c r="C1186" s="216">
        <v>325663799</v>
      </c>
    </row>
    <row r="1187" spans="2:3" ht="15">
      <c r="B1187" s="260" t="s">
        <v>2839</v>
      </c>
      <c r="C1187" s="216">
        <v>2485325.1</v>
      </c>
    </row>
    <row r="1188" spans="2:3" ht="15">
      <c r="B1188" s="260" t="s">
        <v>2840</v>
      </c>
      <c r="C1188" s="216">
        <v>511282628.49000001</v>
      </c>
    </row>
    <row r="1189" spans="2:3" ht="15">
      <c r="B1189" s="260" t="s">
        <v>2841</v>
      </c>
      <c r="C1189" s="216">
        <v>1378925.48</v>
      </c>
    </row>
    <row r="1190" spans="2:3" ht="15">
      <c r="B1190" s="260" t="s">
        <v>2842</v>
      </c>
      <c r="C1190" s="216">
        <v>155424594.90000001</v>
      </c>
    </row>
    <row r="1191" spans="2:3" ht="15">
      <c r="B1191" s="260" t="s">
        <v>2843</v>
      </c>
      <c r="C1191" s="216">
        <v>95686781.239999995</v>
      </c>
    </row>
    <row r="1192" spans="2:3" ht="15">
      <c r="B1192" s="260" t="s">
        <v>2844</v>
      </c>
      <c r="C1192" s="216">
        <v>340954187.41999996</v>
      </c>
    </row>
    <row r="1193" spans="2:3" ht="15">
      <c r="B1193" s="260" t="s">
        <v>2845</v>
      </c>
      <c r="C1193" s="216">
        <v>783246479.74000001</v>
      </c>
    </row>
    <row r="1194" spans="2:3" ht="15">
      <c r="B1194" s="260" t="s">
        <v>2846</v>
      </c>
      <c r="C1194" s="216">
        <v>51452906.479999997</v>
      </c>
    </row>
    <row r="1195" spans="2:3" ht="15">
      <c r="B1195" s="260" t="s">
        <v>2847</v>
      </c>
      <c r="C1195" s="216">
        <v>427326457.88</v>
      </c>
    </row>
    <row r="1196" spans="2:3" ht="15">
      <c r="B1196" s="260" t="s">
        <v>2848</v>
      </c>
      <c r="C1196" s="216">
        <v>100004801.88000001</v>
      </c>
    </row>
    <row r="1197" spans="2:3" ht="15">
      <c r="B1197" s="260" t="s">
        <v>2849</v>
      </c>
      <c r="C1197" s="216">
        <v>8601039.9299999997</v>
      </c>
    </row>
    <row r="1198" spans="2:3" ht="15">
      <c r="B1198" s="260" t="s">
        <v>2850</v>
      </c>
      <c r="C1198" s="216">
        <v>81770474.700000003</v>
      </c>
    </row>
    <row r="1199" spans="2:3" ht="15">
      <c r="B1199" s="260" t="s">
        <v>2851</v>
      </c>
      <c r="C1199" s="216">
        <v>261133792.30000001</v>
      </c>
    </row>
    <row r="1200" spans="2:3" ht="15">
      <c r="B1200" s="260" t="s">
        <v>2852</v>
      </c>
      <c r="C1200" s="216">
        <v>12415300</v>
      </c>
    </row>
    <row r="1201" spans="2:3" ht="15">
      <c r="B1201" s="260" t="s">
        <v>2853</v>
      </c>
      <c r="C1201" s="216">
        <v>444104100.27999997</v>
      </c>
    </row>
    <row r="1202" spans="2:3" ht="15">
      <c r="B1202" s="260" t="s">
        <v>2854</v>
      </c>
      <c r="C1202" s="216">
        <v>18412659.800000001</v>
      </c>
    </row>
    <row r="1203" spans="2:3" ht="15">
      <c r="B1203" s="260" t="s">
        <v>2855</v>
      </c>
      <c r="C1203" s="216">
        <v>1043889974</v>
      </c>
    </row>
    <row r="1204" spans="2:3" ht="15">
      <c r="B1204" s="260" t="s">
        <v>2856</v>
      </c>
      <c r="C1204" s="216">
        <v>124034280.00999999</v>
      </c>
    </row>
    <row r="1205" spans="2:3" ht="15">
      <c r="B1205" s="260" t="s">
        <v>2857</v>
      </c>
      <c r="C1205" s="216">
        <v>1434825017.1300001</v>
      </c>
    </row>
    <row r="1206" spans="2:3" ht="15">
      <c r="B1206" s="260" t="s">
        <v>2858</v>
      </c>
      <c r="C1206" s="216">
        <v>45843300</v>
      </c>
    </row>
    <row r="1207" spans="2:3" ht="15">
      <c r="B1207" s="260" t="s">
        <v>2859</v>
      </c>
      <c r="C1207" s="216">
        <v>794204386.08999991</v>
      </c>
    </row>
    <row r="1208" spans="2:3" ht="15">
      <c r="B1208" s="260" t="s">
        <v>2860</v>
      </c>
      <c r="C1208" s="216">
        <v>91086045.429999992</v>
      </c>
    </row>
    <row r="1209" spans="2:3" ht="15">
      <c r="B1209" s="260" t="s">
        <v>2861</v>
      </c>
      <c r="C1209" s="216">
        <v>1788376133.99</v>
      </c>
    </row>
    <row r="1210" spans="2:3" ht="15">
      <c r="B1210" s="260" t="s">
        <v>2862</v>
      </c>
      <c r="C1210" s="216">
        <v>692730270.77999997</v>
      </c>
    </row>
    <row r="1211" spans="2:3" ht="15">
      <c r="B1211" s="260" t="s">
        <v>2863</v>
      </c>
      <c r="C1211" s="216">
        <v>389750584.78000003</v>
      </c>
    </row>
    <row r="1212" spans="2:3" ht="15">
      <c r="B1212" s="260" t="s">
        <v>2864</v>
      </c>
      <c r="C1212" s="216">
        <v>18841112.5</v>
      </c>
    </row>
    <row r="1213" spans="2:3" ht="15">
      <c r="B1213" s="260" t="s">
        <v>2865</v>
      </c>
      <c r="C1213" s="216">
        <v>511583968.64999998</v>
      </c>
    </row>
    <row r="1214" spans="2:3" ht="15">
      <c r="B1214" s="260" t="s">
        <v>2866</v>
      </c>
      <c r="C1214" s="216">
        <v>87936765.359999999</v>
      </c>
    </row>
    <row r="1215" spans="2:3" ht="15">
      <c r="B1215" s="260" t="s">
        <v>2867</v>
      </c>
      <c r="C1215" s="216">
        <v>47425193.310000002</v>
      </c>
    </row>
    <row r="1216" spans="2:3" ht="15">
      <c r="B1216" s="260" t="s">
        <v>2868</v>
      </c>
      <c r="C1216" s="216">
        <v>602414079.90999997</v>
      </c>
    </row>
    <row r="1217" spans="2:3" ht="15">
      <c r="B1217" s="260" t="s">
        <v>2869</v>
      </c>
      <c r="C1217" s="216">
        <v>959464773.1500001</v>
      </c>
    </row>
    <row r="1218" spans="2:3" ht="15">
      <c r="B1218" s="260" t="s">
        <v>2870</v>
      </c>
      <c r="C1218" s="216">
        <v>18220605</v>
      </c>
    </row>
    <row r="1219" spans="2:3" ht="15">
      <c r="B1219" s="260" t="s">
        <v>2871</v>
      </c>
      <c r="C1219" s="216">
        <v>1277177542.0500002</v>
      </c>
    </row>
    <row r="1220" spans="2:3" ht="15">
      <c r="B1220" s="260" t="s">
        <v>2872</v>
      </c>
      <c r="C1220" s="216">
        <v>92934924.049999997</v>
      </c>
    </row>
    <row r="1221" spans="2:3" ht="15">
      <c r="B1221" s="260" t="s">
        <v>2873</v>
      </c>
      <c r="C1221" s="216">
        <v>183878947.95000002</v>
      </c>
    </row>
    <row r="1222" spans="2:3" ht="15">
      <c r="B1222" s="260" t="s">
        <v>2874</v>
      </c>
      <c r="C1222" s="216">
        <v>2870287.55</v>
      </c>
    </row>
    <row r="1223" spans="2:3" ht="15">
      <c r="B1223" s="260" t="s">
        <v>2875</v>
      </c>
      <c r="C1223" s="216">
        <v>410469179.68000001</v>
      </c>
    </row>
    <row r="1224" spans="2:3" ht="15">
      <c r="B1224" s="260" t="s">
        <v>2876</v>
      </c>
      <c r="C1224" s="216">
        <v>278769726.56</v>
      </c>
    </row>
    <row r="1225" spans="2:3" ht="15">
      <c r="B1225" s="260" t="s">
        <v>2877</v>
      </c>
      <c r="C1225" s="216">
        <v>1382799934.2</v>
      </c>
    </row>
    <row r="1226" spans="2:3" ht="15">
      <c r="C1226" s="262">
        <f>SUM(C998:C1225)</f>
        <v>91147136918.11998</v>
      </c>
    </row>
    <row r="1229" spans="2:3" ht="15.75">
      <c r="B1229" s="152" t="s">
        <v>2483</v>
      </c>
      <c r="C1229" s="166" t="s">
        <v>2879</v>
      </c>
    </row>
    <row r="1230" spans="2:3" ht="15">
      <c r="B1230" s="260" t="s">
        <v>2650</v>
      </c>
      <c r="C1230" s="216">
        <v>207930973.76000002</v>
      </c>
    </row>
    <row r="1231" spans="2:3" ht="15">
      <c r="B1231" s="260" t="s">
        <v>2651</v>
      </c>
      <c r="C1231" s="216">
        <v>718249394.89999998</v>
      </c>
    </row>
    <row r="1232" spans="2:3" ht="15">
      <c r="B1232" s="260" t="s">
        <v>2652</v>
      </c>
      <c r="C1232" s="216">
        <v>40130075.439999998</v>
      </c>
    </row>
    <row r="1233" spans="2:3" ht="15">
      <c r="B1233" s="260" t="s">
        <v>2653</v>
      </c>
      <c r="C1233" s="216">
        <v>1712844173.98</v>
      </c>
    </row>
    <row r="1234" spans="2:3" ht="15">
      <c r="B1234" s="260" t="s">
        <v>2654</v>
      </c>
      <c r="C1234" s="216">
        <v>2155681237.2799997</v>
      </c>
    </row>
    <row r="1235" spans="2:3" ht="15">
      <c r="B1235" s="260" t="s">
        <v>2655</v>
      </c>
      <c r="C1235" s="216">
        <v>2184331.25</v>
      </c>
    </row>
    <row r="1236" spans="2:3" ht="15">
      <c r="B1236" s="260" t="s">
        <v>2656</v>
      </c>
      <c r="C1236" s="216">
        <v>208159036.75</v>
      </c>
    </row>
    <row r="1237" spans="2:3" ht="15">
      <c r="B1237" s="260" t="s">
        <v>2657</v>
      </c>
      <c r="C1237" s="216">
        <v>704235212.55000019</v>
      </c>
    </row>
    <row r="1238" spans="2:3" ht="15">
      <c r="B1238" s="260" t="s">
        <v>2658</v>
      </c>
      <c r="C1238" s="216">
        <v>64978555.589999996</v>
      </c>
    </row>
    <row r="1239" spans="2:3" ht="15">
      <c r="B1239" s="260" t="s">
        <v>2659</v>
      </c>
      <c r="C1239" s="216">
        <v>378968160.69</v>
      </c>
    </row>
    <row r="1240" spans="2:3" ht="15">
      <c r="B1240" s="260" t="s">
        <v>2660</v>
      </c>
      <c r="C1240" s="216">
        <v>192071207.36000004</v>
      </c>
    </row>
    <row r="1241" spans="2:3" ht="15">
      <c r="B1241" s="260" t="s">
        <v>2661</v>
      </c>
      <c r="C1241" s="216">
        <v>4531742.79</v>
      </c>
    </row>
    <row r="1242" spans="2:3" ht="15">
      <c r="B1242" s="260" t="s">
        <v>2662</v>
      </c>
      <c r="C1242" s="216">
        <v>36497737.649999999</v>
      </c>
    </row>
    <row r="1243" spans="2:3" ht="15">
      <c r="B1243" s="260" t="s">
        <v>2663</v>
      </c>
      <c r="C1243" s="216">
        <v>1172672.44</v>
      </c>
    </row>
    <row r="1244" spans="2:3" ht="15">
      <c r="B1244" s="260" t="s">
        <v>2664</v>
      </c>
      <c r="C1244" s="216">
        <v>156710372.27999997</v>
      </c>
    </row>
    <row r="1245" spans="2:3" ht="15">
      <c r="B1245" s="260" t="s">
        <v>2665</v>
      </c>
      <c r="C1245" s="216">
        <v>94651717.5</v>
      </c>
    </row>
    <row r="1246" spans="2:3" ht="15">
      <c r="B1246" s="260" t="s">
        <v>2666</v>
      </c>
      <c r="C1246" s="216">
        <v>912103317.75999999</v>
      </c>
    </row>
    <row r="1247" spans="2:3" ht="15">
      <c r="B1247" s="260" t="s">
        <v>2667</v>
      </c>
      <c r="C1247" s="216">
        <v>4394891.1700000009</v>
      </c>
    </row>
    <row r="1248" spans="2:3" ht="15">
      <c r="B1248" s="260" t="s">
        <v>2668</v>
      </c>
      <c r="C1248" s="216">
        <v>1356652075.8700001</v>
      </c>
    </row>
    <row r="1249" spans="2:3" ht="15">
      <c r="B1249" s="260" t="s">
        <v>2669</v>
      </c>
      <c r="C1249" s="216">
        <v>17068840.899999999</v>
      </c>
    </row>
    <row r="1250" spans="2:3" ht="15">
      <c r="B1250" s="260" t="s">
        <v>2670</v>
      </c>
      <c r="C1250" s="216">
        <v>192108986.59999999</v>
      </c>
    </row>
    <row r="1251" spans="2:3" ht="15">
      <c r="B1251" s="260" t="s">
        <v>2671</v>
      </c>
      <c r="C1251" s="216">
        <v>1390774293.8600001</v>
      </c>
    </row>
    <row r="1252" spans="2:3" ht="15">
      <c r="B1252" s="260" t="s">
        <v>2672</v>
      </c>
      <c r="C1252" s="216">
        <v>1170570462.1500001</v>
      </c>
    </row>
    <row r="1253" spans="2:3" ht="15">
      <c r="B1253" s="260" t="s">
        <v>2673</v>
      </c>
      <c r="C1253" s="216">
        <v>233994488.60000002</v>
      </c>
    </row>
    <row r="1254" spans="2:3" ht="15">
      <c r="B1254" s="260" t="s">
        <v>2674</v>
      </c>
      <c r="C1254" s="216">
        <v>422869.47</v>
      </c>
    </row>
    <row r="1255" spans="2:3" ht="15">
      <c r="B1255" s="260" t="s">
        <v>2675</v>
      </c>
      <c r="C1255" s="216">
        <v>1082772932.0200002</v>
      </c>
    </row>
    <row r="1256" spans="2:3" ht="15">
      <c r="B1256" s="260" t="s">
        <v>2676</v>
      </c>
      <c r="C1256" s="216">
        <v>601231.23</v>
      </c>
    </row>
    <row r="1257" spans="2:3" ht="15">
      <c r="B1257" s="260" t="s">
        <v>2677</v>
      </c>
      <c r="C1257" s="216">
        <v>531897071.75999999</v>
      </c>
    </row>
    <row r="1258" spans="2:3" ht="15">
      <c r="B1258" s="260" t="s">
        <v>2678</v>
      </c>
      <c r="C1258" s="216">
        <v>27064075.210000001</v>
      </c>
    </row>
    <row r="1259" spans="2:3" ht="15">
      <c r="B1259" s="260" t="s">
        <v>2679</v>
      </c>
      <c r="C1259" s="216">
        <v>808285065.11000001</v>
      </c>
    </row>
    <row r="1260" spans="2:3" ht="15">
      <c r="B1260" s="260" t="s">
        <v>2680</v>
      </c>
      <c r="C1260" s="216">
        <v>2836012.03</v>
      </c>
    </row>
    <row r="1261" spans="2:3" ht="15">
      <c r="B1261" s="260" t="s">
        <v>2681</v>
      </c>
      <c r="C1261" s="216">
        <v>35695540.120000005</v>
      </c>
    </row>
    <row r="1262" spans="2:3" ht="15">
      <c r="B1262" s="260" t="s">
        <v>2682</v>
      </c>
      <c r="C1262" s="216">
        <v>262375125.28999999</v>
      </c>
    </row>
    <row r="1263" spans="2:3" ht="15">
      <c r="B1263" s="260" t="s">
        <v>2683</v>
      </c>
      <c r="C1263" s="216">
        <v>80356733.310000002</v>
      </c>
    </row>
    <row r="1264" spans="2:3" ht="15">
      <c r="B1264" s="260" t="s">
        <v>2684</v>
      </c>
      <c r="C1264" s="216">
        <v>26763275.079999998</v>
      </c>
    </row>
    <row r="1265" spans="2:3" ht="15">
      <c r="B1265" s="260" t="s">
        <v>2685</v>
      </c>
      <c r="C1265" s="216">
        <v>119316933.47000003</v>
      </c>
    </row>
    <row r="1266" spans="2:3" ht="15">
      <c r="B1266" s="260" t="s">
        <v>2686</v>
      </c>
      <c r="C1266" s="216">
        <v>820154716.76999998</v>
      </c>
    </row>
    <row r="1267" spans="2:3" ht="15">
      <c r="B1267" s="260" t="s">
        <v>2687</v>
      </c>
      <c r="C1267" s="216">
        <v>43209910.469999999</v>
      </c>
    </row>
    <row r="1268" spans="2:3" ht="15">
      <c r="B1268" s="260" t="s">
        <v>2688</v>
      </c>
      <c r="C1268" s="216">
        <v>274123069.29000002</v>
      </c>
    </row>
    <row r="1269" spans="2:3" ht="15">
      <c r="B1269" s="260" t="s">
        <v>2689</v>
      </c>
      <c r="C1269" s="216">
        <v>128194044.66</v>
      </c>
    </row>
    <row r="1270" spans="2:3" ht="15">
      <c r="B1270" s="260" t="s">
        <v>2690</v>
      </c>
      <c r="C1270" s="216">
        <v>95988460.629999995</v>
      </c>
    </row>
    <row r="1271" spans="2:3" ht="15">
      <c r="B1271" s="260" t="s">
        <v>2691</v>
      </c>
      <c r="C1271" s="216">
        <v>13045158.880000001</v>
      </c>
    </row>
    <row r="1272" spans="2:3" ht="15">
      <c r="B1272" s="260" t="s">
        <v>2692</v>
      </c>
      <c r="C1272" s="216">
        <v>421267075.91000003</v>
      </c>
    </row>
    <row r="1273" spans="2:3" ht="15">
      <c r="B1273" s="260" t="s">
        <v>2693</v>
      </c>
      <c r="C1273" s="216">
        <v>11098791.719999999</v>
      </c>
    </row>
    <row r="1274" spans="2:3" ht="15">
      <c r="B1274" s="260" t="s">
        <v>2694</v>
      </c>
      <c r="C1274" s="216">
        <v>247127470.97999999</v>
      </c>
    </row>
    <row r="1275" spans="2:3" ht="15">
      <c r="B1275" s="260" t="s">
        <v>2695</v>
      </c>
      <c r="C1275" s="216">
        <v>15223391.719999999</v>
      </c>
    </row>
    <row r="1276" spans="2:3" ht="15">
      <c r="B1276" s="260" t="s">
        <v>2696</v>
      </c>
      <c r="C1276" s="216">
        <v>430517887.13999999</v>
      </c>
    </row>
    <row r="1277" spans="2:3" ht="15">
      <c r="B1277" s="260" t="s">
        <v>2697</v>
      </c>
      <c r="C1277" s="216">
        <v>573938579.74000001</v>
      </c>
    </row>
    <row r="1278" spans="2:3" ht="15">
      <c r="B1278" s="260" t="s">
        <v>2698</v>
      </c>
      <c r="C1278" s="216">
        <v>6921859.9100000001</v>
      </c>
    </row>
    <row r="1279" spans="2:3" ht="15">
      <c r="B1279" s="260" t="s">
        <v>2699</v>
      </c>
      <c r="C1279" s="216">
        <v>583278261.83000004</v>
      </c>
    </row>
    <row r="1280" spans="2:3" ht="15">
      <c r="B1280" s="260" t="s">
        <v>2700</v>
      </c>
      <c r="C1280" s="216">
        <v>66426801.299999997</v>
      </c>
    </row>
    <row r="1281" spans="2:3" ht="15">
      <c r="B1281" s="260" t="s">
        <v>2701</v>
      </c>
      <c r="C1281" s="216">
        <v>40696492.549999997</v>
      </c>
    </row>
    <row r="1282" spans="2:3" ht="15">
      <c r="B1282" s="260" t="s">
        <v>2702</v>
      </c>
      <c r="C1282" s="216">
        <v>494182965.38999999</v>
      </c>
    </row>
    <row r="1283" spans="2:3" ht="15">
      <c r="B1283" s="260" t="s">
        <v>2703</v>
      </c>
      <c r="C1283" s="216">
        <v>520904.91</v>
      </c>
    </row>
    <row r="1284" spans="2:3" ht="15">
      <c r="B1284" s="260" t="s">
        <v>2704</v>
      </c>
      <c r="C1284" s="216">
        <v>101283681.83</v>
      </c>
    </row>
    <row r="1285" spans="2:3" ht="15">
      <c r="B1285" s="260" t="s">
        <v>2705</v>
      </c>
      <c r="C1285" s="216">
        <v>11048423.459999999</v>
      </c>
    </row>
    <row r="1286" spans="2:3" ht="15">
      <c r="B1286" s="260" t="s">
        <v>2706</v>
      </c>
      <c r="C1286" s="216">
        <v>257547238.72999996</v>
      </c>
    </row>
    <row r="1287" spans="2:3" ht="15">
      <c r="B1287" s="260" t="s">
        <v>2707</v>
      </c>
      <c r="C1287" s="216">
        <v>100261903.86000001</v>
      </c>
    </row>
    <row r="1288" spans="2:3" ht="15">
      <c r="B1288" s="260" t="s">
        <v>2708</v>
      </c>
      <c r="C1288" s="216">
        <v>754724848.46000004</v>
      </c>
    </row>
    <row r="1289" spans="2:3" ht="15">
      <c r="B1289" s="260" t="s">
        <v>2709</v>
      </c>
      <c r="C1289" s="216">
        <v>106818513.28999999</v>
      </c>
    </row>
    <row r="1290" spans="2:3" ht="15">
      <c r="B1290" s="260" t="s">
        <v>2710</v>
      </c>
      <c r="C1290" s="216">
        <v>1142562.45</v>
      </c>
    </row>
    <row r="1291" spans="2:3" ht="15">
      <c r="B1291" s="260" t="s">
        <v>2711</v>
      </c>
      <c r="C1291" s="216">
        <v>912836200.97000003</v>
      </c>
    </row>
    <row r="1292" spans="2:3" ht="15">
      <c r="B1292" s="260" t="s">
        <v>2712</v>
      </c>
      <c r="C1292" s="216">
        <v>18332759.829999998</v>
      </c>
    </row>
    <row r="1293" spans="2:3" ht="15">
      <c r="B1293" s="260" t="s">
        <v>2713</v>
      </c>
      <c r="C1293" s="216">
        <v>854333619.78000009</v>
      </c>
    </row>
    <row r="1294" spans="2:3" ht="15">
      <c r="B1294" s="260" t="s">
        <v>2714</v>
      </c>
      <c r="C1294" s="216">
        <v>85098055.850000009</v>
      </c>
    </row>
    <row r="1295" spans="2:3" ht="15">
      <c r="B1295" s="260" t="s">
        <v>2715</v>
      </c>
      <c r="C1295" s="216">
        <v>69899967.849999994</v>
      </c>
    </row>
    <row r="1296" spans="2:3" ht="15">
      <c r="B1296" s="260" t="s">
        <v>2716</v>
      </c>
      <c r="C1296" s="216">
        <v>1187628861.3900001</v>
      </c>
    </row>
    <row r="1297" spans="2:3" ht="15">
      <c r="B1297" s="260" t="s">
        <v>2717</v>
      </c>
      <c r="C1297" s="216">
        <v>10115100.460000001</v>
      </c>
    </row>
    <row r="1298" spans="2:3" ht="15">
      <c r="B1298" s="260" t="s">
        <v>2718</v>
      </c>
      <c r="C1298" s="216">
        <v>166021251.94</v>
      </c>
    </row>
    <row r="1299" spans="2:3" ht="15">
      <c r="B1299" s="260" t="s">
        <v>2719</v>
      </c>
      <c r="C1299" s="216">
        <v>141134523.00999999</v>
      </c>
    </row>
    <row r="1300" spans="2:3" ht="15">
      <c r="B1300" s="260" t="s">
        <v>2720</v>
      </c>
      <c r="C1300" s="216">
        <v>37897456.310000002</v>
      </c>
    </row>
    <row r="1301" spans="2:3" ht="15">
      <c r="B1301" s="260" t="s">
        <v>2721</v>
      </c>
      <c r="C1301" s="216">
        <v>66810182.18</v>
      </c>
    </row>
    <row r="1302" spans="2:3" ht="15">
      <c r="B1302" s="260" t="s">
        <v>2722</v>
      </c>
      <c r="C1302" s="216">
        <v>83675771.039999992</v>
      </c>
    </row>
    <row r="1303" spans="2:3" ht="15">
      <c r="B1303" s="260" t="s">
        <v>2723</v>
      </c>
      <c r="C1303" s="216">
        <v>785814752.03999996</v>
      </c>
    </row>
    <row r="1304" spans="2:3" ht="15">
      <c r="B1304" s="260" t="s">
        <v>2724</v>
      </c>
      <c r="C1304" s="216">
        <v>42442116.670000002</v>
      </c>
    </row>
    <row r="1305" spans="2:3" ht="15">
      <c r="B1305" s="260" t="s">
        <v>2725</v>
      </c>
      <c r="C1305" s="216">
        <v>207776934.72</v>
      </c>
    </row>
    <row r="1306" spans="2:3" ht="15">
      <c r="B1306" s="260" t="s">
        <v>2726</v>
      </c>
      <c r="C1306" s="216">
        <v>3040418.28</v>
      </c>
    </row>
    <row r="1307" spans="2:3" ht="15">
      <c r="B1307" s="260" t="s">
        <v>2727</v>
      </c>
      <c r="C1307" s="216">
        <v>574706696.92999995</v>
      </c>
    </row>
    <row r="1308" spans="2:3" ht="15">
      <c r="B1308" s="260" t="s">
        <v>2728</v>
      </c>
      <c r="C1308" s="216">
        <v>243087517.06999999</v>
      </c>
    </row>
    <row r="1309" spans="2:3" ht="15">
      <c r="B1309" s="260" t="s">
        <v>2729</v>
      </c>
      <c r="C1309" s="216">
        <v>46252185.349999994</v>
      </c>
    </row>
    <row r="1310" spans="2:3" ht="15">
      <c r="B1310" s="260" t="s">
        <v>2730</v>
      </c>
      <c r="C1310" s="216">
        <v>419552194.51999998</v>
      </c>
    </row>
    <row r="1311" spans="2:3" ht="15">
      <c r="B1311" s="260" t="s">
        <v>2731</v>
      </c>
      <c r="C1311" s="216">
        <v>245808858.82999998</v>
      </c>
    </row>
    <row r="1312" spans="2:3" ht="15">
      <c r="B1312" s="260" t="s">
        <v>2732</v>
      </c>
      <c r="C1312" s="216">
        <v>202059218.30000001</v>
      </c>
    </row>
    <row r="1313" spans="2:3" ht="15">
      <c r="B1313" s="260" t="s">
        <v>2733</v>
      </c>
      <c r="C1313" s="216">
        <v>782538008.6400001</v>
      </c>
    </row>
    <row r="1314" spans="2:3" ht="15">
      <c r="B1314" s="260" t="s">
        <v>2734</v>
      </c>
      <c r="C1314" s="216">
        <v>2664198937.4099998</v>
      </c>
    </row>
    <row r="1315" spans="2:3" ht="15">
      <c r="B1315" s="260" t="s">
        <v>2735</v>
      </c>
      <c r="C1315" s="216">
        <v>19617430.93</v>
      </c>
    </row>
    <row r="1316" spans="2:3" ht="15">
      <c r="B1316" s="260" t="s">
        <v>2736</v>
      </c>
      <c r="C1316" s="216">
        <v>1759966104.2100003</v>
      </c>
    </row>
    <row r="1317" spans="2:3" ht="15">
      <c r="B1317" s="260" t="s">
        <v>2737</v>
      </c>
      <c r="C1317" s="216">
        <v>116133247.13</v>
      </c>
    </row>
    <row r="1318" spans="2:3" ht="15">
      <c r="B1318" s="260" t="s">
        <v>2738</v>
      </c>
      <c r="C1318" s="216">
        <v>3753888366.3699999</v>
      </c>
    </row>
    <row r="1319" spans="2:3" ht="15">
      <c r="B1319" s="260" t="s">
        <v>2739</v>
      </c>
      <c r="C1319" s="216">
        <v>775958108.92000008</v>
      </c>
    </row>
    <row r="1320" spans="2:3" ht="15">
      <c r="B1320" s="260" t="s">
        <v>2740</v>
      </c>
      <c r="C1320" s="216">
        <v>8603219.0099999998</v>
      </c>
    </row>
    <row r="1321" spans="2:3" ht="15">
      <c r="B1321" s="260" t="s">
        <v>2741</v>
      </c>
      <c r="C1321" s="216">
        <v>261555742.10999995</v>
      </c>
    </row>
    <row r="1322" spans="2:3" ht="15">
      <c r="B1322" s="260" t="s">
        <v>2742</v>
      </c>
      <c r="C1322" s="216">
        <v>269698765.98000002</v>
      </c>
    </row>
    <row r="1323" spans="2:3" ht="15">
      <c r="B1323" s="260" t="s">
        <v>2743</v>
      </c>
      <c r="C1323" s="216">
        <v>43960355.189999998</v>
      </c>
    </row>
    <row r="1324" spans="2:3" ht="15">
      <c r="B1324" s="260" t="s">
        <v>2744</v>
      </c>
      <c r="C1324" s="216">
        <v>2941013682.5599999</v>
      </c>
    </row>
    <row r="1325" spans="2:3" ht="15">
      <c r="B1325" s="260" t="s">
        <v>2745</v>
      </c>
      <c r="C1325" s="216">
        <v>360395454.65999997</v>
      </c>
    </row>
    <row r="1326" spans="2:3" ht="15">
      <c r="B1326" s="260" t="s">
        <v>2746</v>
      </c>
      <c r="C1326" s="216">
        <v>67667142.030000001</v>
      </c>
    </row>
    <row r="1327" spans="2:3" ht="15">
      <c r="B1327" s="260" t="s">
        <v>2747</v>
      </c>
      <c r="C1327" s="216">
        <v>8879160.709999999</v>
      </c>
    </row>
    <row r="1328" spans="2:3" ht="15">
      <c r="B1328" s="260" t="s">
        <v>2748</v>
      </c>
      <c r="C1328" s="216">
        <v>942198142.39999986</v>
      </c>
    </row>
    <row r="1329" spans="2:3" ht="15">
      <c r="B1329" s="260" t="s">
        <v>2749</v>
      </c>
      <c r="C1329" s="216">
        <v>805420331.12000012</v>
      </c>
    </row>
    <row r="1330" spans="2:3" ht="15">
      <c r="B1330" s="260" t="s">
        <v>2750</v>
      </c>
      <c r="C1330" s="216">
        <v>365977429.27999997</v>
      </c>
    </row>
    <row r="1331" spans="2:3" ht="15">
      <c r="B1331" s="260" t="s">
        <v>2751</v>
      </c>
      <c r="C1331" s="216">
        <v>211717204.03</v>
      </c>
    </row>
    <row r="1332" spans="2:3" ht="15">
      <c r="B1332" s="260" t="s">
        <v>2752</v>
      </c>
      <c r="C1332" s="216">
        <v>438934977.64999998</v>
      </c>
    </row>
    <row r="1333" spans="2:3" ht="15">
      <c r="B1333" s="260" t="s">
        <v>2753</v>
      </c>
      <c r="C1333" s="216">
        <v>467446054.25999993</v>
      </c>
    </row>
    <row r="1334" spans="2:3" ht="15">
      <c r="B1334" s="260" t="s">
        <v>2754</v>
      </c>
      <c r="C1334" s="216">
        <v>100533520</v>
      </c>
    </row>
    <row r="1335" spans="2:3" ht="15">
      <c r="B1335" s="260" t="s">
        <v>2755</v>
      </c>
      <c r="C1335" s="216">
        <v>702911272.76999998</v>
      </c>
    </row>
    <row r="1336" spans="2:3" ht="15">
      <c r="B1336" s="260" t="s">
        <v>2756</v>
      </c>
      <c r="C1336" s="216">
        <v>427352207.85000002</v>
      </c>
    </row>
    <row r="1337" spans="2:3" ht="15">
      <c r="B1337" s="260" t="s">
        <v>2757</v>
      </c>
      <c r="C1337" s="216">
        <v>291260385.53999996</v>
      </c>
    </row>
    <row r="1338" spans="2:3" ht="15">
      <c r="B1338" s="260" t="s">
        <v>2758</v>
      </c>
      <c r="C1338" s="216">
        <v>71754396.899999991</v>
      </c>
    </row>
    <row r="1339" spans="2:3" ht="15">
      <c r="B1339" s="260" t="s">
        <v>2759</v>
      </c>
      <c r="C1339" s="216">
        <v>3067074.25</v>
      </c>
    </row>
    <row r="1340" spans="2:3" ht="15">
      <c r="B1340" s="260" t="s">
        <v>2760</v>
      </c>
      <c r="C1340" s="216">
        <v>440381965.29999995</v>
      </c>
    </row>
    <row r="1341" spans="2:3" ht="15">
      <c r="B1341" s="260" t="s">
        <v>2761</v>
      </c>
      <c r="C1341" s="216">
        <v>465140.22</v>
      </c>
    </row>
    <row r="1342" spans="2:3" ht="15">
      <c r="B1342" s="260" t="s">
        <v>2762</v>
      </c>
      <c r="C1342" s="216">
        <v>33027462.719999999</v>
      </c>
    </row>
    <row r="1343" spans="2:3" ht="15">
      <c r="B1343" s="260" t="s">
        <v>2763</v>
      </c>
      <c r="C1343" s="216">
        <v>2338870860.8700004</v>
      </c>
    </row>
    <row r="1344" spans="2:3" ht="15">
      <c r="B1344" s="260" t="s">
        <v>2764</v>
      </c>
      <c r="C1344" s="216">
        <v>375234449.48000002</v>
      </c>
    </row>
    <row r="1345" spans="2:3" ht="15">
      <c r="B1345" s="260" t="s">
        <v>2765</v>
      </c>
      <c r="C1345" s="216">
        <v>1057223436.88</v>
      </c>
    </row>
    <row r="1346" spans="2:3" ht="15">
      <c r="B1346" s="260" t="s">
        <v>2766</v>
      </c>
      <c r="C1346" s="216">
        <v>41764719.119999997</v>
      </c>
    </row>
    <row r="1347" spans="2:3" ht="15">
      <c r="B1347" s="260" t="s">
        <v>2767</v>
      </c>
      <c r="C1347" s="216">
        <v>16801086.100000001</v>
      </c>
    </row>
    <row r="1348" spans="2:3" ht="15">
      <c r="B1348" s="260" t="s">
        <v>2768</v>
      </c>
      <c r="C1348" s="216">
        <v>28118016.530000001</v>
      </c>
    </row>
    <row r="1349" spans="2:3" ht="15">
      <c r="B1349" s="260" t="s">
        <v>2769</v>
      </c>
      <c r="C1349" s="216">
        <v>895726762.14999986</v>
      </c>
    </row>
    <row r="1350" spans="2:3" ht="15">
      <c r="B1350" s="260" t="s">
        <v>2770</v>
      </c>
      <c r="C1350" s="216">
        <v>1559978556.77</v>
      </c>
    </row>
    <row r="1351" spans="2:3" ht="15">
      <c r="B1351" s="260" t="s">
        <v>2771</v>
      </c>
      <c r="C1351" s="216">
        <v>177365989.05000001</v>
      </c>
    </row>
    <row r="1352" spans="2:3" ht="15">
      <c r="B1352" s="260" t="s">
        <v>2772</v>
      </c>
      <c r="C1352" s="216">
        <v>239979036.94000003</v>
      </c>
    </row>
    <row r="1353" spans="2:3" ht="15">
      <c r="B1353" s="260" t="s">
        <v>2773</v>
      </c>
      <c r="C1353" s="216">
        <v>64164784.689999998</v>
      </c>
    </row>
    <row r="1354" spans="2:3" ht="15">
      <c r="B1354" s="260" t="s">
        <v>2774</v>
      </c>
      <c r="C1354" s="216">
        <v>572070501.5</v>
      </c>
    </row>
    <row r="1355" spans="2:3" ht="15">
      <c r="B1355" s="260" t="s">
        <v>2775</v>
      </c>
      <c r="C1355" s="216">
        <v>517611743.40000004</v>
      </c>
    </row>
    <row r="1356" spans="2:3" ht="15">
      <c r="B1356" s="260" t="s">
        <v>2776</v>
      </c>
      <c r="C1356" s="216">
        <v>16429236.919999998</v>
      </c>
    </row>
    <row r="1357" spans="2:3" ht="15">
      <c r="B1357" s="260" t="s">
        <v>2777</v>
      </c>
      <c r="C1357" s="216">
        <v>885157211.20999992</v>
      </c>
    </row>
    <row r="1358" spans="2:3" ht="15">
      <c r="B1358" s="260" t="s">
        <v>2778</v>
      </c>
      <c r="C1358" s="216">
        <v>28013474.899999999</v>
      </c>
    </row>
    <row r="1359" spans="2:3" ht="15">
      <c r="B1359" s="260" t="s">
        <v>2779</v>
      </c>
      <c r="C1359" s="216">
        <v>1591776796.5300002</v>
      </c>
    </row>
    <row r="1360" spans="2:3" ht="15">
      <c r="B1360" s="260" t="s">
        <v>2780</v>
      </c>
      <c r="C1360" s="216">
        <v>447582921.63</v>
      </c>
    </row>
    <row r="1361" spans="2:3" ht="15">
      <c r="B1361" s="260" t="s">
        <v>2781</v>
      </c>
      <c r="C1361" s="216">
        <v>36287370.770000003</v>
      </c>
    </row>
    <row r="1362" spans="2:3" ht="15">
      <c r="B1362" s="260" t="s">
        <v>2782</v>
      </c>
      <c r="C1362" s="216">
        <v>661733243.19000006</v>
      </c>
    </row>
    <row r="1363" spans="2:3" ht="15">
      <c r="B1363" s="260" t="s">
        <v>2783</v>
      </c>
      <c r="C1363" s="216">
        <v>267383663.88000005</v>
      </c>
    </row>
    <row r="1364" spans="2:3" ht="15">
      <c r="B1364" s="260" t="s">
        <v>2784</v>
      </c>
      <c r="C1364" s="216">
        <v>38770053.020000003</v>
      </c>
    </row>
    <row r="1365" spans="2:3" ht="15">
      <c r="B1365" s="260" t="s">
        <v>2785</v>
      </c>
      <c r="C1365" s="216">
        <v>34959396.960000001</v>
      </c>
    </row>
    <row r="1366" spans="2:3" ht="15">
      <c r="B1366" s="260" t="s">
        <v>2786</v>
      </c>
      <c r="C1366" s="216">
        <v>162092690.73000002</v>
      </c>
    </row>
    <row r="1367" spans="2:3" ht="15">
      <c r="B1367" s="260" t="s">
        <v>2787</v>
      </c>
      <c r="C1367" s="216">
        <v>169525640.83000001</v>
      </c>
    </row>
    <row r="1368" spans="2:3" ht="15">
      <c r="B1368" s="260" t="s">
        <v>2788</v>
      </c>
      <c r="C1368" s="216">
        <v>21531301.899999999</v>
      </c>
    </row>
    <row r="1369" spans="2:3" ht="15">
      <c r="B1369" s="260" t="s">
        <v>2789</v>
      </c>
      <c r="C1369" s="216">
        <v>402765306.45000011</v>
      </c>
    </row>
    <row r="1370" spans="2:3" ht="15">
      <c r="B1370" s="260" t="s">
        <v>2790</v>
      </c>
      <c r="C1370" s="216">
        <v>17950859.350000001</v>
      </c>
    </row>
    <row r="1371" spans="2:3" ht="15">
      <c r="B1371" s="260" t="s">
        <v>2791</v>
      </c>
      <c r="C1371" s="216">
        <v>427984958.56999999</v>
      </c>
    </row>
    <row r="1372" spans="2:3" ht="15">
      <c r="B1372" s="260" t="s">
        <v>2792</v>
      </c>
      <c r="C1372" s="216">
        <v>16809072.09</v>
      </c>
    </row>
    <row r="1373" spans="2:3" ht="15">
      <c r="B1373" s="260" t="s">
        <v>2793</v>
      </c>
      <c r="C1373" s="216">
        <v>370301865.00999999</v>
      </c>
    </row>
    <row r="1374" spans="2:3" ht="15">
      <c r="B1374" s="260" t="s">
        <v>2794</v>
      </c>
      <c r="C1374" s="216">
        <v>3827074.79</v>
      </c>
    </row>
    <row r="1375" spans="2:3" ht="15">
      <c r="B1375" s="260" t="s">
        <v>2795</v>
      </c>
      <c r="C1375" s="216">
        <v>225234566.78999999</v>
      </c>
    </row>
    <row r="1376" spans="2:3" ht="15">
      <c r="B1376" s="260" t="s">
        <v>2796</v>
      </c>
      <c r="C1376" s="216">
        <v>92001319.140000015</v>
      </c>
    </row>
    <row r="1377" spans="2:3" ht="15">
      <c r="B1377" s="260" t="s">
        <v>2797</v>
      </c>
      <c r="C1377" s="216">
        <v>877657533.62</v>
      </c>
    </row>
    <row r="1378" spans="2:3" ht="15">
      <c r="B1378" s="260" t="s">
        <v>2798</v>
      </c>
      <c r="C1378" s="216">
        <v>122785413.88</v>
      </c>
    </row>
    <row r="1379" spans="2:3" ht="15">
      <c r="B1379" s="260" t="s">
        <v>2799</v>
      </c>
      <c r="C1379" s="216">
        <v>672811257.01999998</v>
      </c>
    </row>
    <row r="1380" spans="2:3" ht="15">
      <c r="B1380" s="260" t="s">
        <v>2800</v>
      </c>
      <c r="C1380" s="216">
        <v>12145912.859999999</v>
      </c>
    </row>
    <row r="1381" spans="2:3" ht="15">
      <c r="B1381" s="260" t="s">
        <v>2801</v>
      </c>
      <c r="C1381" s="216">
        <v>401223825.93000001</v>
      </c>
    </row>
    <row r="1382" spans="2:3" ht="15">
      <c r="B1382" s="260" t="s">
        <v>2802</v>
      </c>
      <c r="C1382" s="216">
        <v>427120241.79999995</v>
      </c>
    </row>
    <row r="1383" spans="2:3" ht="15">
      <c r="B1383" s="260" t="s">
        <v>2803</v>
      </c>
      <c r="C1383" s="216">
        <v>60383531.859999999</v>
      </c>
    </row>
    <row r="1384" spans="2:3" ht="15">
      <c r="B1384" s="260" t="s">
        <v>2804</v>
      </c>
      <c r="C1384" s="216">
        <v>941264914.84000015</v>
      </c>
    </row>
    <row r="1385" spans="2:3" ht="15">
      <c r="B1385" s="260" t="s">
        <v>2805</v>
      </c>
      <c r="C1385" s="216">
        <v>588716377.74000001</v>
      </c>
    </row>
    <row r="1386" spans="2:3" ht="15">
      <c r="B1386" s="260" t="s">
        <v>2806</v>
      </c>
      <c r="C1386" s="216">
        <v>71481815.250000015</v>
      </c>
    </row>
    <row r="1387" spans="2:3" ht="15">
      <c r="B1387" s="260" t="s">
        <v>2807</v>
      </c>
      <c r="C1387" s="216">
        <v>307059363.92999995</v>
      </c>
    </row>
    <row r="1388" spans="2:3" ht="15">
      <c r="B1388" s="260" t="s">
        <v>2808</v>
      </c>
      <c r="C1388" s="216">
        <v>128139375.36999999</v>
      </c>
    </row>
    <row r="1389" spans="2:3" ht="15">
      <c r="B1389" s="260" t="s">
        <v>2809</v>
      </c>
      <c r="C1389" s="216">
        <v>5368745.5200000005</v>
      </c>
    </row>
    <row r="1390" spans="2:3" ht="15">
      <c r="B1390" s="260" t="s">
        <v>2810</v>
      </c>
      <c r="C1390" s="216">
        <v>75698821.079999998</v>
      </c>
    </row>
    <row r="1391" spans="2:3" ht="15">
      <c r="B1391" s="260" t="s">
        <v>2811</v>
      </c>
      <c r="C1391" s="216">
        <v>317535536.52000004</v>
      </c>
    </row>
    <row r="1392" spans="2:3" ht="15">
      <c r="B1392" s="260" t="s">
        <v>2812</v>
      </c>
      <c r="C1392" s="216">
        <v>36488114.850000001</v>
      </c>
    </row>
    <row r="1393" spans="2:3" ht="15">
      <c r="B1393" s="260" t="s">
        <v>2813</v>
      </c>
      <c r="C1393" s="216">
        <v>260246644.43999997</v>
      </c>
    </row>
    <row r="1394" spans="2:3" ht="15">
      <c r="B1394" s="260" t="s">
        <v>2814</v>
      </c>
      <c r="C1394" s="216">
        <v>59860133.619999997</v>
      </c>
    </row>
    <row r="1395" spans="2:3" ht="15">
      <c r="B1395" s="260" t="s">
        <v>2815</v>
      </c>
      <c r="C1395" s="216">
        <v>314210143.88999999</v>
      </c>
    </row>
    <row r="1396" spans="2:3" ht="15">
      <c r="B1396" s="260" t="s">
        <v>2816</v>
      </c>
      <c r="C1396" s="216">
        <v>2157768.5499999998</v>
      </c>
    </row>
    <row r="1397" spans="2:3" ht="15">
      <c r="B1397" s="260" t="s">
        <v>2817</v>
      </c>
      <c r="C1397" s="216">
        <v>12736829.550000001</v>
      </c>
    </row>
    <row r="1398" spans="2:3" ht="15">
      <c r="B1398" s="260" t="s">
        <v>2818</v>
      </c>
      <c r="C1398" s="216">
        <v>6657888.4899999993</v>
      </c>
    </row>
    <row r="1399" spans="2:3" ht="15">
      <c r="B1399" s="260" t="s">
        <v>2819</v>
      </c>
      <c r="C1399" s="216">
        <v>221323051.5</v>
      </c>
    </row>
    <row r="1400" spans="2:3" ht="15">
      <c r="B1400" s="260" t="s">
        <v>2820</v>
      </c>
      <c r="C1400" s="216">
        <v>423590348.70000005</v>
      </c>
    </row>
    <row r="1401" spans="2:3" ht="15">
      <c r="B1401" s="260" t="s">
        <v>2821</v>
      </c>
      <c r="C1401" s="216">
        <v>390106553.55000001</v>
      </c>
    </row>
    <row r="1402" spans="2:3" ht="15">
      <c r="B1402" s="260" t="s">
        <v>2822</v>
      </c>
      <c r="C1402" s="216">
        <v>24032378.43</v>
      </c>
    </row>
    <row r="1403" spans="2:3" ht="15">
      <c r="B1403" s="260" t="s">
        <v>2823</v>
      </c>
      <c r="C1403" s="216">
        <v>78532529.459999993</v>
      </c>
    </row>
    <row r="1404" spans="2:3" ht="15">
      <c r="B1404" s="260" t="s">
        <v>2824</v>
      </c>
      <c r="C1404" s="216">
        <v>540434773.12</v>
      </c>
    </row>
    <row r="1405" spans="2:3" ht="15">
      <c r="B1405" s="260" t="s">
        <v>2825</v>
      </c>
      <c r="C1405" s="216">
        <v>1624615394.8399997</v>
      </c>
    </row>
    <row r="1406" spans="2:3" ht="15">
      <c r="B1406" s="260" t="s">
        <v>2826</v>
      </c>
      <c r="C1406" s="216">
        <v>273447082.82000005</v>
      </c>
    </row>
    <row r="1407" spans="2:3" ht="15">
      <c r="B1407" s="260" t="s">
        <v>2827</v>
      </c>
      <c r="C1407" s="216">
        <v>70101470.25999999</v>
      </c>
    </row>
    <row r="1408" spans="2:3" ht="15">
      <c r="B1408" s="260" t="s">
        <v>2828</v>
      </c>
      <c r="C1408" s="216">
        <v>52933391.129999995</v>
      </c>
    </row>
    <row r="1409" spans="2:3" ht="15">
      <c r="B1409" s="260" t="s">
        <v>2829</v>
      </c>
      <c r="C1409" s="216">
        <v>22183017.920000002</v>
      </c>
    </row>
    <row r="1410" spans="2:3" ht="15">
      <c r="B1410" s="260" t="s">
        <v>2830</v>
      </c>
      <c r="C1410" s="216">
        <v>457090194.5</v>
      </c>
    </row>
    <row r="1411" spans="2:3" ht="15">
      <c r="B1411" s="260" t="s">
        <v>2831</v>
      </c>
      <c r="C1411" s="216">
        <v>241112586.5</v>
      </c>
    </row>
    <row r="1412" spans="2:3" ht="15">
      <c r="B1412" s="260" t="s">
        <v>2832</v>
      </c>
      <c r="C1412" s="216">
        <v>16909529.099999998</v>
      </c>
    </row>
    <row r="1413" spans="2:3" ht="15">
      <c r="B1413" s="260" t="s">
        <v>2833</v>
      </c>
      <c r="C1413" s="216">
        <v>3372963254.9099998</v>
      </c>
    </row>
    <row r="1414" spans="2:3" ht="15">
      <c r="B1414" s="260" t="s">
        <v>2834</v>
      </c>
      <c r="C1414" s="216">
        <v>229121047.13</v>
      </c>
    </row>
    <row r="1415" spans="2:3" ht="15">
      <c r="B1415" s="260" t="s">
        <v>2835</v>
      </c>
      <c r="C1415" s="216">
        <v>6664365.0800000001</v>
      </c>
    </row>
    <row r="1416" spans="2:3" ht="15">
      <c r="B1416" s="260" t="s">
        <v>2836</v>
      </c>
      <c r="C1416" s="216">
        <v>720785910.81000006</v>
      </c>
    </row>
    <row r="1417" spans="2:3" ht="15">
      <c r="B1417" s="260" t="s">
        <v>2837</v>
      </c>
      <c r="C1417" s="216">
        <v>7415924.0700000003</v>
      </c>
    </row>
    <row r="1418" spans="2:3" ht="15">
      <c r="B1418" s="260" t="s">
        <v>2838</v>
      </c>
      <c r="C1418" s="216">
        <v>338315639.49000001</v>
      </c>
    </row>
    <row r="1419" spans="2:3" ht="15">
      <c r="B1419" s="260" t="s">
        <v>2839</v>
      </c>
      <c r="C1419" s="216">
        <v>2438472.04</v>
      </c>
    </row>
    <row r="1420" spans="2:3" ht="15">
      <c r="B1420" s="260" t="s">
        <v>2840</v>
      </c>
      <c r="C1420" s="216">
        <v>511845684.28000003</v>
      </c>
    </row>
    <row r="1421" spans="2:3" ht="15">
      <c r="B1421" s="260" t="s">
        <v>2841</v>
      </c>
      <c r="C1421" s="216">
        <v>1429960.07</v>
      </c>
    </row>
    <row r="1422" spans="2:3" ht="15">
      <c r="B1422" s="260" t="s">
        <v>2842</v>
      </c>
      <c r="C1422" s="216">
        <v>154281339.25999999</v>
      </c>
    </row>
    <row r="1423" spans="2:3" ht="15">
      <c r="B1423" s="260" t="s">
        <v>2843</v>
      </c>
      <c r="C1423" s="216">
        <v>89900540.680000007</v>
      </c>
    </row>
    <row r="1424" spans="2:3" ht="15">
      <c r="B1424" s="260" t="s">
        <v>2844</v>
      </c>
      <c r="C1424" s="216">
        <v>345745849.21999997</v>
      </c>
    </row>
    <row r="1425" spans="2:3" ht="15">
      <c r="B1425" s="260" t="s">
        <v>2845</v>
      </c>
      <c r="C1425" s="216">
        <v>837341405.3499999</v>
      </c>
    </row>
    <row r="1426" spans="2:3" ht="15">
      <c r="B1426" s="260" t="s">
        <v>2846</v>
      </c>
      <c r="C1426" s="216">
        <v>50586613.5</v>
      </c>
    </row>
    <row r="1427" spans="2:3" ht="15">
      <c r="B1427" s="260" t="s">
        <v>2847</v>
      </c>
      <c r="C1427" s="216">
        <v>429490863.25999999</v>
      </c>
    </row>
    <row r="1428" spans="2:3" ht="15">
      <c r="B1428" s="260" t="s">
        <v>2848</v>
      </c>
      <c r="C1428" s="216">
        <v>94421277.660000011</v>
      </c>
    </row>
    <row r="1429" spans="2:3" ht="15">
      <c r="B1429" s="260" t="s">
        <v>2849</v>
      </c>
      <c r="C1429" s="216">
        <v>8427725.9299999997</v>
      </c>
    </row>
    <row r="1430" spans="2:3" ht="15">
      <c r="B1430" s="260" t="s">
        <v>2850</v>
      </c>
      <c r="C1430" s="216">
        <v>80885846.699999988</v>
      </c>
    </row>
    <row r="1431" spans="2:3" ht="15">
      <c r="B1431" s="260" t="s">
        <v>2851</v>
      </c>
      <c r="C1431" s="216">
        <v>270908862.60000002</v>
      </c>
    </row>
    <row r="1432" spans="2:3" ht="15">
      <c r="B1432" s="260" t="s">
        <v>2852</v>
      </c>
      <c r="C1432" s="216">
        <v>12464187.939999999</v>
      </c>
    </row>
    <row r="1433" spans="2:3" ht="15">
      <c r="B1433" s="260" t="s">
        <v>2853</v>
      </c>
      <c r="C1433" s="216">
        <v>441369851.76999998</v>
      </c>
    </row>
    <row r="1434" spans="2:3" ht="15">
      <c r="B1434" s="260" t="s">
        <v>2854</v>
      </c>
      <c r="C1434" s="216">
        <v>19480126.789999999</v>
      </c>
    </row>
    <row r="1435" spans="2:3" ht="15">
      <c r="B1435" s="260" t="s">
        <v>2855</v>
      </c>
      <c r="C1435" s="216">
        <v>997789415.75999975</v>
      </c>
    </row>
    <row r="1436" spans="2:3" ht="15">
      <c r="B1436" s="260" t="s">
        <v>2856</v>
      </c>
      <c r="C1436" s="216">
        <v>127180339.84</v>
      </c>
    </row>
    <row r="1437" spans="2:3" ht="15">
      <c r="B1437" s="260" t="s">
        <v>2857</v>
      </c>
      <c r="C1437" s="216">
        <v>1366812514.45</v>
      </c>
    </row>
    <row r="1438" spans="2:3" ht="15">
      <c r="B1438" s="260" t="s">
        <v>2858</v>
      </c>
      <c r="C1438" s="216">
        <v>46109014.710000001</v>
      </c>
    </row>
    <row r="1439" spans="2:3" ht="15">
      <c r="B1439" s="260" t="s">
        <v>2859</v>
      </c>
      <c r="C1439" s="216">
        <v>842029014.65999985</v>
      </c>
    </row>
    <row r="1440" spans="2:3" ht="15">
      <c r="B1440" s="260" t="s">
        <v>2860</v>
      </c>
      <c r="C1440" s="216">
        <v>91681426.269999996</v>
      </c>
    </row>
    <row r="1441" spans="2:3" ht="15">
      <c r="B1441" s="260" t="s">
        <v>2861</v>
      </c>
      <c r="C1441" s="216">
        <v>1862627709.6100001</v>
      </c>
    </row>
    <row r="1442" spans="2:3" ht="15">
      <c r="B1442" s="260" t="s">
        <v>2862</v>
      </c>
      <c r="C1442" s="216">
        <v>795877741.97000003</v>
      </c>
    </row>
    <row r="1443" spans="2:3" ht="15">
      <c r="B1443" s="260" t="s">
        <v>2863</v>
      </c>
      <c r="C1443" s="216">
        <v>389034635.32999998</v>
      </c>
    </row>
    <row r="1444" spans="2:3" ht="15">
      <c r="B1444" s="260" t="s">
        <v>2864</v>
      </c>
      <c r="C1444" s="216">
        <v>18836897.75</v>
      </c>
    </row>
    <row r="1445" spans="2:3" ht="15">
      <c r="B1445" s="260" t="s">
        <v>2865</v>
      </c>
      <c r="C1445" s="216">
        <v>521695733.30999994</v>
      </c>
    </row>
    <row r="1446" spans="2:3" ht="15">
      <c r="B1446" s="260" t="s">
        <v>2866</v>
      </c>
      <c r="C1446" s="216">
        <v>84190069.439999998</v>
      </c>
    </row>
    <row r="1447" spans="2:3" ht="15">
      <c r="B1447" s="260" t="s">
        <v>2867</v>
      </c>
      <c r="C1447" s="216">
        <v>48334327.349999994</v>
      </c>
    </row>
    <row r="1448" spans="2:3" ht="15">
      <c r="B1448" s="260" t="s">
        <v>2868</v>
      </c>
      <c r="C1448" s="216">
        <v>588772425.66000009</v>
      </c>
    </row>
    <row r="1449" spans="2:3" ht="15">
      <c r="B1449" s="260" t="s">
        <v>2869</v>
      </c>
      <c r="C1449" s="216">
        <v>953342130.0999999</v>
      </c>
    </row>
    <row r="1450" spans="2:3" ht="15">
      <c r="B1450" s="260" t="s">
        <v>2870</v>
      </c>
      <c r="C1450" s="216">
        <v>17857037.590000004</v>
      </c>
    </row>
    <row r="1451" spans="2:3" ht="15">
      <c r="B1451" s="260" t="s">
        <v>2871</v>
      </c>
      <c r="C1451" s="216">
        <v>1295315401.46</v>
      </c>
    </row>
    <row r="1452" spans="2:3" ht="15">
      <c r="B1452" s="260" t="s">
        <v>2872</v>
      </c>
      <c r="C1452" s="216">
        <v>92808244.24000001</v>
      </c>
    </row>
    <row r="1453" spans="2:3" ht="15">
      <c r="B1453" s="260" t="s">
        <v>2873</v>
      </c>
      <c r="C1453" s="216">
        <v>179943257.43000001</v>
      </c>
    </row>
    <row r="1454" spans="2:3" ht="15">
      <c r="B1454" s="260" t="s">
        <v>2874</v>
      </c>
      <c r="C1454" s="216">
        <v>2845368.3099999996</v>
      </c>
    </row>
    <row r="1455" spans="2:3" ht="15">
      <c r="B1455" s="260" t="s">
        <v>2875</v>
      </c>
      <c r="C1455" s="216">
        <v>442144378.66999996</v>
      </c>
    </row>
    <row r="1456" spans="2:3" ht="15">
      <c r="B1456" s="260" t="s">
        <v>2876</v>
      </c>
      <c r="C1456" s="216">
        <v>283128247.56</v>
      </c>
    </row>
    <row r="1457" spans="2:8" ht="15">
      <c r="B1457" s="260" t="s">
        <v>2877</v>
      </c>
      <c r="C1457" s="216">
        <v>1486661184.0699999</v>
      </c>
    </row>
    <row r="1458" spans="2:8" ht="15">
      <c r="C1458" s="262">
        <f>SUM(C1230:C1457)</f>
        <v>90577131497.230057</v>
      </c>
    </row>
    <row r="1461" spans="2:8" ht="15.75">
      <c r="B1461" s="152" t="s">
        <v>2880</v>
      </c>
      <c r="C1461" s="153">
        <f>+C1458-C1226</f>
        <v>-570005420.8899231</v>
      </c>
    </row>
    <row r="1464" spans="2:8">
      <c r="B1464" s="251" t="s">
        <v>2881</v>
      </c>
    </row>
    <row r="1466" spans="2:8" s="212" customFormat="1" ht="15">
      <c r="B1466" s="235" t="s">
        <v>2882</v>
      </c>
      <c r="C1466" s="211">
        <v>44681</v>
      </c>
      <c r="D1466" s="154"/>
      <c r="E1466" s="263"/>
      <c r="F1466" s="242"/>
      <c r="G1466" s="213"/>
      <c r="H1466" s="213"/>
    </row>
    <row r="1467" spans="2:8" s="212" customFormat="1" ht="45">
      <c r="B1467" s="246" t="s">
        <v>2471</v>
      </c>
      <c r="C1467" s="246" t="s">
        <v>2883</v>
      </c>
      <c r="D1467" s="129" t="s">
        <v>2473</v>
      </c>
      <c r="E1467" s="247" t="s">
        <v>2474</v>
      </c>
      <c r="F1467" s="141" t="s">
        <v>2475</v>
      </c>
      <c r="G1467" s="213"/>
      <c r="H1467" s="213"/>
    </row>
    <row r="1468" spans="2:8" s="266" customFormat="1">
      <c r="B1468" s="264" t="s">
        <v>131</v>
      </c>
      <c r="C1468" s="265" t="s">
        <v>131</v>
      </c>
      <c r="D1468" s="156" t="s">
        <v>131</v>
      </c>
      <c r="E1468" s="156" t="s">
        <v>131</v>
      </c>
      <c r="F1468" s="156" t="s">
        <v>131</v>
      </c>
      <c r="G1468" s="219"/>
      <c r="H1468" s="219"/>
    </row>
    <row r="1469" spans="2:8" s="212" customFormat="1">
      <c r="B1469" s="240"/>
      <c r="C1469" s="241"/>
      <c r="D1469" s="241"/>
      <c r="E1469" s="241"/>
      <c r="F1469" s="242"/>
      <c r="G1469" s="213"/>
      <c r="H1469" s="213"/>
    </row>
    <row r="1470" spans="2:8" s="212" customFormat="1">
      <c r="B1470" s="241"/>
      <c r="C1470" s="241"/>
      <c r="D1470" s="241"/>
      <c r="E1470" s="241"/>
      <c r="F1470" s="242"/>
      <c r="G1470" s="213"/>
      <c r="H1470" s="213"/>
    </row>
    <row r="1471" spans="2:8" s="212" customFormat="1">
      <c r="B1471" s="267" t="s">
        <v>2884</v>
      </c>
      <c r="C1471" s="265" t="s">
        <v>131</v>
      </c>
      <c r="D1471" s="241"/>
      <c r="E1471" s="241"/>
      <c r="F1471" s="242"/>
      <c r="G1471" s="213"/>
      <c r="H1471" s="213"/>
    </row>
    <row r="1472" spans="2:8" s="212" customFormat="1">
      <c r="B1472" s="241"/>
      <c r="C1472" s="241"/>
      <c r="D1472" s="241"/>
      <c r="E1472" s="241"/>
      <c r="F1472" s="242"/>
      <c r="G1472" s="213"/>
      <c r="H1472" s="213"/>
    </row>
    <row r="1473" spans="2:8" s="212" customFormat="1" ht="15">
      <c r="B1473" s="220" t="s">
        <v>2890</v>
      </c>
      <c r="C1473" s="241"/>
      <c r="E1473" s="241"/>
      <c r="F1473" s="242"/>
      <c r="G1473" s="213"/>
      <c r="H1473" s="213"/>
    </row>
    <row r="1474" spans="2:8" s="212" customFormat="1">
      <c r="B1474" s="241"/>
      <c r="C1474" s="241"/>
      <c r="E1474" s="241"/>
      <c r="F1474" s="242"/>
      <c r="G1474" s="213"/>
      <c r="H1474" s="213"/>
    </row>
    <row r="1475" spans="2:8" s="212" customFormat="1" ht="15">
      <c r="B1475" s="268" t="s">
        <v>2885</v>
      </c>
      <c r="C1475" s="157" t="s">
        <v>2886</v>
      </c>
      <c r="E1475" s="241"/>
      <c r="F1475" s="242"/>
      <c r="G1475" s="213"/>
      <c r="H1475" s="213"/>
    </row>
    <row r="1476" spans="2:8" s="212" customFormat="1" ht="15">
      <c r="B1476" s="269"/>
      <c r="C1476" s="265" t="s">
        <v>131</v>
      </c>
      <c r="E1476" s="241"/>
      <c r="F1476" s="242"/>
      <c r="G1476" s="213"/>
      <c r="H1476" s="213"/>
    </row>
    <row r="1477" spans="2:8" s="212" customFormat="1" ht="15">
      <c r="B1477" s="270"/>
      <c r="C1477" s="158"/>
      <c r="E1477" s="241"/>
      <c r="F1477" s="242"/>
      <c r="G1477" s="213"/>
      <c r="H1477" s="213"/>
    </row>
    <row r="1478" spans="2:8" s="212" customFormat="1">
      <c r="E1478" s="241"/>
      <c r="F1478" s="242"/>
      <c r="G1478" s="213"/>
      <c r="H1478" s="213"/>
    </row>
    <row r="1479" spans="2:8" s="212" customFormat="1" ht="15">
      <c r="B1479" s="271" t="s">
        <v>2878</v>
      </c>
      <c r="C1479" s="160" t="s">
        <v>2886</v>
      </c>
      <c r="E1479" s="241"/>
      <c r="F1479" s="242"/>
      <c r="G1479" s="213"/>
      <c r="H1479" s="213"/>
    </row>
    <row r="1480" spans="2:8" s="212" customFormat="1">
      <c r="B1480" s="265"/>
      <c r="C1480" s="265" t="s">
        <v>131</v>
      </c>
      <c r="E1480" s="241"/>
      <c r="F1480" s="242"/>
      <c r="G1480" s="213"/>
      <c r="H1480" s="213"/>
    </row>
    <row r="1481" spans="2:8" s="212" customFormat="1">
      <c r="C1481" s="266"/>
      <c r="E1481" s="241"/>
      <c r="F1481" s="242"/>
      <c r="G1481" s="213"/>
      <c r="H1481" s="213"/>
    </row>
    <row r="1482" spans="2:8" s="212" customFormat="1" ht="15">
      <c r="B1482" s="268" t="s">
        <v>2887</v>
      </c>
      <c r="C1482" s="157" t="s">
        <v>2482</v>
      </c>
      <c r="E1482" s="241"/>
      <c r="F1482" s="242"/>
      <c r="G1482" s="213"/>
      <c r="H1482" s="213"/>
    </row>
    <row r="1483" spans="2:8" s="212" customFormat="1" ht="15">
      <c r="B1483" s="269"/>
      <c r="C1483" s="265" t="s">
        <v>131</v>
      </c>
      <c r="E1483" s="241"/>
      <c r="F1483" s="242"/>
      <c r="G1483" s="213"/>
      <c r="H1483" s="213"/>
    </row>
    <row r="1484" spans="2:8" s="212" customFormat="1">
      <c r="C1484" s="266"/>
      <c r="F1484" s="213"/>
      <c r="G1484" s="213"/>
      <c r="H1484" s="213"/>
    </row>
    <row r="1485" spans="2:8" s="212" customFormat="1" ht="15">
      <c r="B1485" s="271" t="s">
        <v>2888</v>
      </c>
      <c r="C1485" s="161" t="s">
        <v>2482</v>
      </c>
      <c r="F1485" s="213"/>
      <c r="G1485" s="213"/>
      <c r="H1485" s="213"/>
    </row>
    <row r="1486" spans="2:8" s="212" customFormat="1" ht="15">
      <c r="B1486" s="269"/>
      <c r="C1486" s="265" t="s">
        <v>131</v>
      </c>
      <c r="F1486" s="213"/>
      <c r="G1486" s="213"/>
      <c r="H1486" s="213"/>
    </row>
    <row r="1487" spans="2:8" s="212" customFormat="1">
      <c r="C1487" s="266"/>
      <c r="F1487" s="213"/>
      <c r="G1487" s="213"/>
      <c r="H1487" s="213"/>
    </row>
    <row r="1488" spans="2:8" s="212" customFormat="1" ht="15">
      <c r="B1488" s="272" t="s">
        <v>2889</v>
      </c>
      <c r="C1488" s="265" t="s">
        <v>131</v>
      </c>
      <c r="F1488" s="213"/>
      <c r="G1488" s="213"/>
      <c r="H1488" s="213"/>
    </row>
  </sheetData>
  <mergeCells count="4">
    <mergeCell ref="B1:E1"/>
    <mergeCell ref="F385:F529"/>
    <mergeCell ref="C3:C7"/>
    <mergeCell ref="D3:D7"/>
  </mergeCells>
  <conditionalFormatting sqref="B380">
    <cfRule type="expression" dxfId="1475" priority="13">
      <formula>$A67332="Total"</formula>
    </cfRule>
  </conditionalFormatting>
  <conditionalFormatting sqref="C536:C763">
    <cfRule type="expression" dxfId="1474" priority="11">
      <formula>#REF!="Total"</formula>
    </cfRule>
  </conditionalFormatting>
  <conditionalFormatting sqref="C536:C763">
    <cfRule type="expression" dxfId="1473" priority="10">
      <formula>#REF!="Total"</formula>
    </cfRule>
  </conditionalFormatting>
  <conditionalFormatting sqref="C536:C763">
    <cfRule type="expression" dxfId="1472" priority="9">
      <formula>#REF!="Total"</formula>
    </cfRule>
  </conditionalFormatting>
  <conditionalFormatting sqref="C536:C763">
    <cfRule type="expression" dxfId="1471" priority="8">
      <formula>$A535="Total"</formula>
    </cfRule>
  </conditionalFormatting>
  <conditionalFormatting sqref="C536:C763">
    <cfRule type="expression" dxfId="1470" priority="12">
      <formula>#REF!="Total"</formula>
    </cfRule>
  </conditionalFormatting>
  <conditionalFormatting sqref="C747">
    <cfRule type="expression" dxfId="1469" priority="7">
      <formula>$A643="Total"</formula>
    </cfRule>
  </conditionalFormatting>
  <conditionalFormatting sqref="C767:C994">
    <cfRule type="expression" dxfId="1468" priority="5">
      <formula>#REF!="Total"</formula>
    </cfRule>
  </conditionalFormatting>
  <conditionalFormatting sqref="C767:C994">
    <cfRule type="expression" dxfId="1467" priority="4">
      <formula>#REF!="Total"</formula>
    </cfRule>
  </conditionalFormatting>
  <conditionalFormatting sqref="C767:C994">
    <cfRule type="expression" dxfId="1466" priority="3">
      <formula>#REF!="Total"</formula>
    </cfRule>
  </conditionalFormatting>
  <conditionalFormatting sqref="C767:C994">
    <cfRule type="expression" dxfId="1465" priority="2">
      <formula>$A766="Total"</formula>
    </cfRule>
  </conditionalFormatting>
  <conditionalFormatting sqref="C767:C994">
    <cfRule type="expression" dxfId="1464" priority="6">
      <formula>#REF!="Total"</formula>
    </cfRule>
  </conditionalFormatting>
  <conditionalFormatting sqref="C978">
    <cfRule type="expression" dxfId="1463" priority="1">
      <formula>$A874="Total"</formula>
    </cfRule>
  </conditionalFormatting>
  <hyperlinks>
    <hyperlink ref="A1" location="Index!A1" display="Index" xr:uid="{00000000-0004-0000-2100-000000000000}"/>
  </hyperlink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K497"/>
  <sheetViews>
    <sheetView workbookViewId="0">
      <selection activeCell="B1" sqref="B1:E1"/>
    </sheetView>
  </sheetViews>
  <sheetFormatPr defaultRowHeight="12.75"/>
  <cols>
    <col min="1" max="1" width="5.42578125" style="24" bestFit="1" customWidth="1"/>
    <col min="2" max="2" width="82" style="24" bestFit="1" customWidth="1"/>
    <col min="3" max="3" width="25.7109375" style="25" customWidth="1"/>
    <col min="4" max="4" width="25.7109375" style="24" customWidth="1"/>
    <col min="5" max="5" width="14.28515625" style="24" bestFit="1" customWidth="1"/>
    <col min="6" max="6" width="12.5703125" style="14" bestFit="1" customWidth="1"/>
    <col min="7" max="7" width="18.140625" style="14" bestFit="1" customWidth="1"/>
    <col min="8" max="8" width="9.140625" style="14" bestFit="1" customWidth="1"/>
    <col min="9" max="9" width="9.140625" style="24"/>
    <col min="10" max="10" width="9.5703125" style="24" bestFit="1" customWidth="1"/>
    <col min="11" max="16384" width="9.140625" style="24"/>
  </cols>
  <sheetData>
    <row r="1" spans="1:9" s="1" customFormat="1">
      <c r="A1" s="3" t="s">
        <v>0</v>
      </c>
      <c r="B1" s="367" t="s">
        <v>36</v>
      </c>
      <c r="C1" s="367"/>
      <c r="D1" s="367"/>
      <c r="E1" s="367"/>
      <c r="F1" s="4"/>
      <c r="G1" s="4"/>
      <c r="H1" s="4"/>
    </row>
    <row r="2" spans="1:9" s="1" customFormat="1" ht="13.5" thickBot="1">
      <c r="C2" s="5"/>
      <c r="F2" s="4"/>
      <c r="G2" s="4"/>
      <c r="H2" s="4"/>
    </row>
    <row r="3" spans="1:9" s="12" customFormat="1" ht="15">
      <c r="B3" s="45" t="s">
        <v>2217</v>
      </c>
      <c r="C3" s="371"/>
      <c r="D3" s="374"/>
      <c r="F3" s="18"/>
      <c r="G3" s="18"/>
      <c r="H3" s="18"/>
      <c r="I3" s="324"/>
    </row>
    <row r="4" spans="1:9" s="12" customFormat="1" ht="15">
      <c r="B4" s="105" t="s">
        <v>3032</v>
      </c>
      <c r="C4" s="372"/>
      <c r="D4" s="375"/>
      <c r="F4" s="18"/>
      <c r="G4" s="18"/>
      <c r="H4" s="18"/>
      <c r="I4" s="324"/>
    </row>
    <row r="5" spans="1:9" s="12" customFormat="1" ht="15">
      <c r="B5" s="44" t="s">
        <v>1529</v>
      </c>
      <c r="C5" s="372"/>
      <c r="D5" s="375"/>
      <c r="F5" s="18"/>
      <c r="G5" s="18"/>
      <c r="H5" s="18"/>
      <c r="I5" s="324"/>
    </row>
    <row r="6" spans="1:9" s="12" customFormat="1" ht="15">
      <c r="B6" s="44" t="s">
        <v>3033</v>
      </c>
      <c r="C6" s="372"/>
      <c r="D6" s="375"/>
      <c r="F6" s="18"/>
      <c r="G6" s="18"/>
      <c r="H6" s="18"/>
      <c r="I6" s="324"/>
    </row>
    <row r="7" spans="1:9" s="12" customFormat="1" ht="30.75" thickBot="1">
      <c r="B7" s="106" t="s">
        <v>3034</v>
      </c>
      <c r="C7" s="373"/>
      <c r="D7" s="376"/>
      <c r="F7" s="18"/>
      <c r="G7" s="18"/>
      <c r="H7" s="18"/>
      <c r="I7" s="324"/>
    </row>
    <row r="8" spans="1:9" s="12" customFormat="1">
      <c r="C8" s="20" t="s">
        <v>1527</v>
      </c>
      <c r="D8" s="20" t="s">
        <v>1526</v>
      </c>
      <c r="F8" s="18"/>
      <c r="G8" s="18"/>
      <c r="H8" s="18"/>
    </row>
    <row r="11" spans="1:9">
      <c r="B11" s="24" t="s">
        <v>100</v>
      </c>
    </row>
    <row r="13" spans="1:9">
      <c r="B13" s="203" t="s">
        <v>101</v>
      </c>
      <c r="C13" s="204" t="s">
        <v>102</v>
      </c>
      <c r="D13" s="203" t="s">
        <v>136</v>
      </c>
      <c r="E13" s="203" t="s">
        <v>104</v>
      </c>
      <c r="F13" s="23" t="s">
        <v>105</v>
      </c>
      <c r="G13" s="23" t="s">
        <v>106</v>
      </c>
      <c r="H13" s="23" t="s">
        <v>107</v>
      </c>
      <c r="I13" s="205" t="s">
        <v>137</v>
      </c>
    </row>
    <row r="14" spans="1:9">
      <c r="B14" s="205" t="s">
        <v>138</v>
      </c>
      <c r="C14" s="39"/>
    </row>
    <row r="15" spans="1:9">
      <c r="B15" s="205" t="s">
        <v>109</v>
      </c>
      <c r="C15" s="39"/>
    </row>
    <row r="16" spans="1:9">
      <c r="B16" s="24" t="s">
        <v>993</v>
      </c>
      <c r="C16" s="39" t="s">
        <v>139</v>
      </c>
      <c r="D16" s="24" t="s">
        <v>142</v>
      </c>
      <c r="E16" s="24" t="s">
        <v>143</v>
      </c>
      <c r="F16" s="14">
        <v>734175</v>
      </c>
      <c r="G16" s="14">
        <v>20485.32</v>
      </c>
      <c r="H16" s="14">
        <v>4.21</v>
      </c>
    </row>
    <row r="17" spans="2:8">
      <c r="B17" s="24" t="s">
        <v>1025</v>
      </c>
      <c r="C17" s="39" t="s">
        <v>139</v>
      </c>
      <c r="D17" s="24" t="s">
        <v>140</v>
      </c>
      <c r="E17" s="24" t="s">
        <v>141</v>
      </c>
      <c r="F17" s="14">
        <v>1768000</v>
      </c>
      <c r="G17" s="14">
        <v>13141.54</v>
      </c>
      <c r="H17" s="14">
        <v>2.7</v>
      </c>
    </row>
    <row r="18" spans="2:8">
      <c r="B18" s="24" t="s">
        <v>1022</v>
      </c>
      <c r="C18" s="39" t="s">
        <v>139</v>
      </c>
      <c r="D18" s="24" t="s">
        <v>156</v>
      </c>
      <c r="E18" s="24" t="s">
        <v>157</v>
      </c>
      <c r="F18" s="14">
        <v>542500</v>
      </c>
      <c r="G18" s="14">
        <v>12096.12</v>
      </c>
      <c r="H18" s="14">
        <v>2.4900000000000002</v>
      </c>
    </row>
    <row r="19" spans="2:8">
      <c r="B19" s="24" t="s">
        <v>1012</v>
      </c>
      <c r="C19" s="39" t="s">
        <v>139</v>
      </c>
      <c r="D19" s="24" t="s">
        <v>145</v>
      </c>
      <c r="E19" s="24" t="s">
        <v>147</v>
      </c>
      <c r="F19" s="14">
        <v>327780</v>
      </c>
      <c r="G19" s="14">
        <v>11625.37</v>
      </c>
      <c r="H19" s="14">
        <v>2.39</v>
      </c>
    </row>
    <row r="20" spans="2:8">
      <c r="B20" s="24" t="s">
        <v>1019</v>
      </c>
      <c r="C20" s="39" t="s">
        <v>139</v>
      </c>
      <c r="D20" s="24" t="s">
        <v>153</v>
      </c>
      <c r="E20" s="24" t="s">
        <v>163</v>
      </c>
      <c r="F20" s="14">
        <v>467700</v>
      </c>
      <c r="G20" s="14">
        <v>10452.39</v>
      </c>
      <c r="H20" s="14">
        <v>2.15</v>
      </c>
    </row>
    <row r="21" spans="2:8">
      <c r="B21" s="24" t="s">
        <v>996</v>
      </c>
      <c r="C21" s="39" t="s">
        <v>139</v>
      </c>
      <c r="D21" s="24" t="s">
        <v>173</v>
      </c>
      <c r="E21" s="24" t="s">
        <v>174</v>
      </c>
      <c r="F21" s="14">
        <v>553578</v>
      </c>
      <c r="G21" s="14">
        <v>9379.5499999999993</v>
      </c>
      <c r="H21" s="14">
        <v>1.93</v>
      </c>
    </row>
    <row r="22" spans="2:8">
      <c r="B22" s="24" t="s">
        <v>1003</v>
      </c>
      <c r="C22" s="39" t="s">
        <v>139</v>
      </c>
      <c r="D22" s="24" t="s">
        <v>140</v>
      </c>
      <c r="E22" s="24" t="s">
        <v>155</v>
      </c>
      <c r="F22" s="14">
        <v>1236777</v>
      </c>
      <c r="G22" s="14">
        <v>9011.16</v>
      </c>
      <c r="H22" s="14">
        <v>1.85</v>
      </c>
    </row>
    <row r="23" spans="2:8">
      <c r="B23" s="24" t="s">
        <v>1071</v>
      </c>
      <c r="C23" s="39" t="s">
        <v>139</v>
      </c>
      <c r="D23" s="24" t="s">
        <v>184</v>
      </c>
      <c r="E23" s="24" t="s">
        <v>368</v>
      </c>
      <c r="F23" s="14">
        <v>525977</v>
      </c>
      <c r="G23" s="14">
        <v>8901.11</v>
      </c>
      <c r="H23" s="14">
        <v>1.83</v>
      </c>
    </row>
    <row r="24" spans="2:8">
      <c r="B24" s="24" t="s">
        <v>994</v>
      </c>
      <c r="C24" s="39" t="s">
        <v>139</v>
      </c>
      <c r="D24" s="24" t="s">
        <v>145</v>
      </c>
      <c r="E24" s="24" t="s">
        <v>285</v>
      </c>
      <c r="F24" s="14">
        <v>816900</v>
      </c>
      <c r="G24" s="14">
        <v>8816.39</v>
      </c>
      <c r="H24" s="14">
        <v>1.81</v>
      </c>
    </row>
    <row r="25" spans="2:8">
      <c r="B25" s="24" t="s">
        <v>1070</v>
      </c>
      <c r="C25" s="39" t="s">
        <v>139</v>
      </c>
      <c r="D25" s="24" t="s">
        <v>145</v>
      </c>
      <c r="E25" s="24" t="s">
        <v>146</v>
      </c>
      <c r="F25" s="14">
        <v>558100</v>
      </c>
      <c r="G25" s="14">
        <v>8748.5</v>
      </c>
      <c r="H25" s="14">
        <v>1.8</v>
      </c>
    </row>
    <row r="26" spans="2:8">
      <c r="B26" s="24" t="s">
        <v>1279</v>
      </c>
      <c r="C26" s="39" t="s">
        <v>139</v>
      </c>
      <c r="D26" s="24" t="s">
        <v>151</v>
      </c>
      <c r="E26" s="24" t="s">
        <v>152</v>
      </c>
      <c r="F26" s="14">
        <v>1162101</v>
      </c>
      <c r="G26" s="14">
        <v>8587.93</v>
      </c>
      <c r="H26" s="14">
        <v>1.77</v>
      </c>
    </row>
    <row r="27" spans="2:8">
      <c r="B27" s="24" t="s">
        <v>997</v>
      </c>
      <c r="C27" s="39" t="s">
        <v>139</v>
      </c>
      <c r="D27" s="24" t="s">
        <v>140</v>
      </c>
      <c r="E27" s="24" t="s">
        <v>144</v>
      </c>
      <c r="F27" s="14">
        <v>601000</v>
      </c>
      <c r="G27" s="14">
        <v>8321.4500000000007</v>
      </c>
      <c r="H27" s="14">
        <v>1.71</v>
      </c>
    </row>
    <row r="28" spans="2:8">
      <c r="B28" s="24" t="s">
        <v>454</v>
      </c>
      <c r="C28" s="39" t="s">
        <v>139</v>
      </c>
      <c r="D28" s="24" t="s">
        <v>140</v>
      </c>
      <c r="E28" s="24" t="s">
        <v>455</v>
      </c>
      <c r="F28" s="14">
        <v>1640000</v>
      </c>
      <c r="G28" s="14">
        <v>8139.32</v>
      </c>
      <c r="H28" s="14">
        <v>1.67</v>
      </c>
    </row>
    <row r="29" spans="2:8">
      <c r="B29" s="24" t="s">
        <v>1045</v>
      </c>
      <c r="C29" s="39" t="s">
        <v>139</v>
      </c>
      <c r="D29" s="24" t="s">
        <v>184</v>
      </c>
      <c r="E29" s="24" t="s">
        <v>186</v>
      </c>
      <c r="F29" s="14">
        <v>111700</v>
      </c>
      <c r="G29" s="14">
        <v>7405.99</v>
      </c>
      <c r="H29" s="14">
        <v>1.52</v>
      </c>
    </row>
    <row r="30" spans="2:8">
      <c r="B30" s="24" t="s">
        <v>1040</v>
      </c>
      <c r="C30" s="39" t="s">
        <v>139</v>
      </c>
      <c r="D30" s="24" t="s">
        <v>164</v>
      </c>
      <c r="E30" s="24" t="s">
        <v>180</v>
      </c>
      <c r="F30" s="14">
        <v>159200</v>
      </c>
      <c r="G30" s="14">
        <v>7172.6</v>
      </c>
      <c r="H30" s="14">
        <v>1.47</v>
      </c>
    </row>
    <row r="31" spans="2:8">
      <c r="B31" s="24" t="s">
        <v>1044</v>
      </c>
      <c r="C31" s="39" t="s">
        <v>139</v>
      </c>
      <c r="D31" s="24" t="s">
        <v>355</v>
      </c>
      <c r="E31" s="24" t="s">
        <v>356</v>
      </c>
      <c r="F31" s="14">
        <v>563275</v>
      </c>
      <c r="G31" s="14">
        <v>7159.51</v>
      </c>
      <c r="H31" s="14">
        <v>1.47</v>
      </c>
    </row>
    <row r="32" spans="2:8">
      <c r="B32" s="24" t="s">
        <v>1034</v>
      </c>
      <c r="C32" s="39" t="s">
        <v>139</v>
      </c>
      <c r="D32" s="24" t="s">
        <v>184</v>
      </c>
      <c r="E32" s="24" t="s">
        <v>185</v>
      </c>
      <c r="F32" s="14">
        <v>298300</v>
      </c>
      <c r="G32" s="14">
        <v>6947.11</v>
      </c>
      <c r="H32" s="14">
        <v>1.43</v>
      </c>
    </row>
    <row r="33" spans="2:8">
      <c r="B33" s="24" t="s">
        <v>982</v>
      </c>
      <c r="C33" s="39" t="s">
        <v>139</v>
      </c>
      <c r="F33" s="14">
        <v>18550</v>
      </c>
      <c r="G33" s="14">
        <v>6704.76</v>
      </c>
      <c r="H33" s="14">
        <v>1.38</v>
      </c>
    </row>
    <row r="34" spans="2:8">
      <c r="B34" s="24" t="s">
        <v>1001</v>
      </c>
      <c r="C34" s="39" t="s">
        <v>139</v>
      </c>
      <c r="D34" s="24" t="s">
        <v>300</v>
      </c>
      <c r="E34" s="24" t="s">
        <v>465</v>
      </c>
      <c r="F34" s="14">
        <v>242650</v>
      </c>
      <c r="G34" s="14">
        <v>6382.54</v>
      </c>
      <c r="H34" s="14">
        <v>1.31</v>
      </c>
    </row>
    <row r="35" spans="2:8">
      <c r="B35" s="24" t="s">
        <v>1124</v>
      </c>
      <c r="C35" s="39" t="s">
        <v>139</v>
      </c>
      <c r="D35" s="24" t="s">
        <v>164</v>
      </c>
      <c r="E35" s="24" t="s">
        <v>165</v>
      </c>
      <c r="F35" s="14">
        <v>643550</v>
      </c>
      <c r="G35" s="14">
        <v>5976.33</v>
      </c>
      <c r="H35" s="14">
        <v>1.23</v>
      </c>
    </row>
    <row r="36" spans="2:8">
      <c r="B36" s="24" t="s">
        <v>1032</v>
      </c>
      <c r="C36" s="39" t="s">
        <v>139</v>
      </c>
      <c r="D36" s="24" t="s">
        <v>164</v>
      </c>
      <c r="E36" s="24" t="s">
        <v>463</v>
      </c>
      <c r="F36" s="14">
        <v>585800</v>
      </c>
      <c r="G36" s="14">
        <v>5747.87</v>
      </c>
      <c r="H36" s="14">
        <v>1.18</v>
      </c>
    </row>
    <row r="37" spans="2:8">
      <c r="B37" s="24" t="s">
        <v>1017</v>
      </c>
      <c r="C37" s="39" t="s">
        <v>139</v>
      </c>
      <c r="D37" s="24" t="s">
        <v>273</v>
      </c>
      <c r="E37" s="24" t="s">
        <v>286</v>
      </c>
      <c r="F37" s="14">
        <v>2501349</v>
      </c>
      <c r="G37" s="14">
        <v>5696.82</v>
      </c>
      <c r="H37" s="14">
        <v>1.17</v>
      </c>
    </row>
    <row r="38" spans="2:8">
      <c r="B38" s="24" t="s">
        <v>1006</v>
      </c>
      <c r="C38" s="39" t="s">
        <v>139</v>
      </c>
      <c r="D38" s="24" t="s">
        <v>203</v>
      </c>
      <c r="E38" s="24" t="s">
        <v>364</v>
      </c>
      <c r="F38" s="14">
        <v>592800</v>
      </c>
      <c r="G38" s="14">
        <v>4878.1499999999996</v>
      </c>
      <c r="H38" s="14">
        <v>1</v>
      </c>
    </row>
    <row r="39" spans="2:8">
      <c r="B39" s="24" t="s">
        <v>1280</v>
      </c>
      <c r="C39" s="39" t="s">
        <v>139</v>
      </c>
      <c r="D39" s="24" t="s">
        <v>149</v>
      </c>
      <c r="E39" s="24" t="s">
        <v>291</v>
      </c>
      <c r="F39" s="14">
        <v>145500</v>
      </c>
      <c r="G39" s="14">
        <v>4710.13</v>
      </c>
      <c r="H39" s="14">
        <v>0.97</v>
      </c>
    </row>
    <row r="40" spans="2:8">
      <c r="B40" s="24" t="s">
        <v>1004</v>
      </c>
      <c r="C40" s="39" t="s">
        <v>139</v>
      </c>
      <c r="D40" s="24" t="s">
        <v>273</v>
      </c>
      <c r="E40" s="24" t="s">
        <v>377</v>
      </c>
      <c r="F40" s="14">
        <v>1937250</v>
      </c>
      <c r="G40" s="14">
        <v>4694.93</v>
      </c>
      <c r="H40" s="14">
        <v>0.97</v>
      </c>
    </row>
    <row r="41" spans="2:8">
      <c r="B41" s="24" t="s">
        <v>998</v>
      </c>
      <c r="C41" s="39" t="s">
        <v>139</v>
      </c>
      <c r="D41" s="24" t="s">
        <v>200</v>
      </c>
      <c r="E41" s="24" t="s">
        <v>462</v>
      </c>
      <c r="F41" s="14">
        <v>542250</v>
      </c>
      <c r="G41" s="14">
        <v>4643.83</v>
      </c>
      <c r="H41" s="14">
        <v>0.95</v>
      </c>
    </row>
    <row r="42" spans="2:8">
      <c r="B42" s="24" t="s">
        <v>1047</v>
      </c>
      <c r="C42" s="39" t="s">
        <v>139</v>
      </c>
      <c r="D42" s="24" t="s">
        <v>178</v>
      </c>
      <c r="E42" s="24" t="s">
        <v>179</v>
      </c>
      <c r="F42" s="14">
        <v>552150</v>
      </c>
      <c r="G42" s="14">
        <v>4548.34</v>
      </c>
      <c r="H42" s="14">
        <v>0.94</v>
      </c>
    </row>
    <row r="43" spans="2:8">
      <c r="B43" s="24" t="s">
        <v>1116</v>
      </c>
      <c r="C43" s="39" t="s">
        <v>139</v>
      </c>
      <c r="D43" s="24" t="s">
        <v>273</v>
      </c>
      <c r="E43" s="24" t="s">
        <v>459</v>
      </c>
      <c r="F43" s="14">
        <v>2807686</v>
      </c>
      <c r="G43" s="14">
        <v>4385.6099999999997</v>
      </c>
      <c r="H43" s="14">
        <v>0.9</v>
      </c>
    </row>
    <row r="44" spans="2:8">
      <c r="B44" s="24" t="s">
        <v>1007</v>
      </c>
      <c r="C44" s="39" t="s">
        <v>139</v>
      </c>
      <c r="D44" s="24" t="s">
        <v>145</v>
      </c>
      <c r="E44" s="24" t="s">
        <v>395</v>
      </c>
      <c r="F44" s="14">
        <v>340000</v>
      </c>
      <c r="G44" s="14">
        <v>4280.6000000000004</v>
      </c>
      <c r="H44" s="14">
        <v>0.88</v>
      </c>
    </row>
    <row r="45" spans="2:8">
      <c r="B45" s="24" t="s">
        <v>1018</v>
      </c>
      <c r="C45" s="39" t="s">
        <v>139</v>
      </c>
      <c r="D45" s="24" t="s">
        <v>153</v>
      </c>
      <c r="E45" s="24" t="s">
        <v>154</v>
      </c>
      <c r="F45" s="14">
        <v>1575600</v>
      </c>
      <c r="G45" s="14">
        <v>4089.47</v>
      </c>
      <c r="H45" s="14">
        <v>0.84</v>
      </c>
    </row>
    <row r="46" spans="2:8">
      <c r="B46" s="24" t="s">
        <v>1095</v>
      </c>
      <c r="C46" s="39" t="s">
        <v>139</v>
      </c>
      <c r="D46" s="24" t="s">
        <v>142</v>
      </c>
      <c r="E46" s="24" t="s">
        <v>373</v>
      </c>
      <c r="F46" s="14">
        <v>1085400</v>
      </c>
      <c r="G46" s="14">
        <v>3935.66</v>
      </c>
      <c r="H46" s="14">
        <v>0.81</v>
      </c>
    </row>
    <row r="47" spans="2:8">
      <c r="B47" s="24" t="s">
        <v>1063</v>
      </c>
      <c r="C47" s="39" t="s">
        <v>139</v>
      </c>
      <c r="D47" s="24" t="s">
        <v>360</v>
      </c>
      <c r="E47" s="24" t="s">
        <v>361</v>
      </c>
      <c r="F47" s="14">
        <v>795450</v>
      </c>
      <c r="G47" s="14">
        <v>3839.24</v>
      </c>
      <c r="H47" s="14">
        <v>0.79</v>
      </c>
    </row>
    <row r="48" spans="2:8">
      <c r="B48" s="24" t="s">
        <v>1029</v>
      </c>
      <c r="C48" s="39" t="s">
        <v>139</v>
      </c>
      <c r="D48" s="24" t="s">
        <v>477</v>
      </c>
      <c r="E48" s="24" t="s">
        <v>478</v>
      </c>
      <c r="F48" s="14">
        <v>1010000</v>
      </c>
      <c r="G48" s="14">
        <v>3755.69</v>
      </c>
      <c r="H48" s="14">
        <v>0.77</v>
      </c>
    </row>
    <row r="49" spans="2:8">
      <c r="B49" s="24" t="s">
        <v>1281</v>
      </c>
      <c r="C49" s="39" t="s">
        <v>139</v>
      </c>
      <c r="D49" s="24" t="s">
        <v>203</v>
      </c>
      <c r="E49" s="24" t="s">
        <v>370</v>
      </c>
      <c r="F49" s="14">
        <v>415500</v>
      </c>
      <c r="G49" s="14">
        <v>3716.86</v>
      </c>
      <c r="H49" s="14">
        <v>0.76</v>
      </c>
    </row>
    <row r="50" spans="2:8">
      <c r="B50" s="24" t="s">
        <v>1106</v>
      </c>
      <c r="C50" s="39" t="s">
        <v>139</v>
      </c>
      <c r="D50" s="24" t="s">
        <v>166</v>
      </c>
      <c r="E50" s="24" t="s">
        <v>480</v>
      </c>
      <c r="F50" s="14">
        <v>299250</v>
      </c>
      <c r="G50" s="14">
        <v>3083.62</v>
      </c>
      <c r="H50" s="14">
        <v>0.63</v>
      </c>
    </row>
    <row r="51" spans="2:8">
      <c r="B51" s="24" t="s">
        <v>1115</v>
      </c>
      <c r="C51" s="39" t="s">
        <v>139</v>
      </c>
      <c r="D51" s="24" t="s">
        <v>230</v>
      </c>
      <c r="E51" s="24" t="s">
        <v>302</v>
      </c>
      <c r="F51" s="14">
        <v>65950</v>
      </c>
      <c r="G51" s="14">
        <v>2937.64</v>
      </c>
      <c r="H51" s="14">
        <v>0.6</v>
      </c>
    </row>
    <row r="52" spans="2:8">
      <c r="B52" s="24" t="s">
        <v>1060</v>
      </c>
      <c r="C52" s="39" t="s">
        <v>139</v>
      </c>
      <c r="D52" s="24" t="s">
        <v>175</v>
      </c>
      <c r="E52" s="24" t="s">
        <v>176</v>
      </c>
      <c r="F52" s="14">
        <v>328750</v>
      </c>
      <c r="G52" s="14">
        <v>2836.62</v>
      </c>
      <c r="H52" s="14">
        <v>0.57999999999999996</v>
      </c>
    </row>
    <row r="53" spans="2:8">
      <c r="B53" s="24" t="s">
        <v>1099</v>
      </c>
      <c r="C53" s="39" t="s">
        <v>139</v>
      </c>
      <c r="D53" s="24" t="s">
        <v>300</v>
      </c>
      <c r="E53" s="24" t="s">
        <v>458</v>
      </c>
      <c r="F53" s="14">
        <v>299500</v>
      </c>
      <c r="G53" s="14">
        <v>2761.69</v>
      </c>
      <c r="H53" s="14">
        <v>0.56999999999999995</v>
      </c>
    </row>
    <row r="54" spans="2:8">
      <c r="B54" s="24" t="s">
        <v>1080</v>
      </c>
      <c r="C54" s="39" t="s">
        <v>139</v>
      </c>
      <c r="D54" s="24" t="s">
        <v>164</v>
      </c>
      <c r="E54" s="24" t="s">
        <v>181</v>
      </c>
      <c r="F54" s="14">
        <v>66009</v>
      </c>
      <c r="G54" s="14">
        <v>2727.46</v>
      </c>
      <c r="H54" s="14">
        <v>0.56000000000000005</v>
      </c>
    </row>
    <row r="55" spans="2:8">
      <c r="B55" s="24" t="s">
        <v>1052</v>
      </c>
      <c r="C55" s="39" t="s">
        <v>139</v>
      </c>
      <c r="D55" s="24" t="s">
        <v>164</v>
      </c>
      <c r="E55" s="24" t="s">
        <v>487</v>
      </c>
      <c r="F55" s="14">
        <v>364650</v>
      </c>
      <c r="G55" s="14">
        <v>2715.37</v>
      </c>
      <c r="H55" s="14">
        <v>0.56000000000000005</v>
      </c>
    </row>
    <row r="56" spans="2:8">
      <c r="B56" s="24" t="s">
        <v>1119</v>
      </c>
      <c r="C56" s="39" t="s">
        <v>139</v>
      </c>
      <c r="D56" s="24" t="s">
        <v>191</v>
      </c>
      <c r="E56" s="24" t="s">
        <v>192</v>
      </c>
      <c r="F56" s="14">
        <v>481000</v>
      </c>
      <c r="G56" s="14">
        <v>2509.38</v>
      </c>
      <c r="H56" s="14">
        <v>0.52</v>
      </c>
    </row>
    <row r="57" spans="2:8">
      <c r="B57" s="24" t="s">
        <v>1282</v>
      </c>
      <c r="C57" s="39" t="s">
        <v>139</v>
      </c>
      <c r="D57" s="24" t="s">
        <v>175</v>
      </c>
      <c r="E57" s="24" t="s">
        <v>398</v>
      </c>
      <c r="F57" s="14">
        <v>227448</v>
      </c>
      <c r="G57" s="14">
        <v>2464.5100000000002</v>
      </c>
      <c r="H57" s="14">
        <v>0.51</v>
      </c>
    </row>
    <row r="58" spans="2:8">
      <c r="B58" s="24" t="s">
        <v>1054</v>
      </c>
      <c r="C58" s="39" t="s">
        <v>139</v>
      </c>
      <c r="D58" s="24" t="s">
        <v>196</v>
      </c>
      <c r="E58" s="24" t="s">
        <v>308</v>
      </c>
      <c r="F58" s="14">
        <v>221250</v>
      </c>
      <c r="G58" s="14">
        <v>2445.92</v>
      </c>
      <c r="H58" s="14">
        <v>0.5</v>
      </c>
    </row>
    <row r="59" spans="2:8">
      <c r="B59" s="24" t="s">
        <v>1008</v>
      </c>
      <c r="C59" s="39" t="s">
        <v>139</v>
      </c>
      <c r="D59" s="24" t="s">
        <v>300</v>
      </c>
      <c r="E59" s="24" t="s">
        <v>466</v>
      </c>
      <c r="F59" s="14">
        <v>96000</v>
      </c>
      <c r="G59" s="14">
        <v>2406.38</v>
      </c>
      <c r="H59" s="14">
        <v>0.49</v>
      </c>
    </row>
    <row r="60" spans="2:8">
      <c r="B60" s="24" t="s">
        <v>1033</v>
      </c>
      <c r="C60" s="39" t="s">
        <v>139</v>
      </c>
      <c r="D60" s="24" t="s">
        <v>191</v>
      </c>
      <c r="E60" s="24" t="s">
        <v>546</v>
      </c>
      <c r="F60" s="14">
        <v>427500</v>
      </c>
      <c r="G60" s="14">
        <v>2379.89</v>
      </c>
      <c r="H60" s="14">
        <v>0.49</v>
      </c>
    </row>
    <row r="61" spans="2:8">
      <c r="B61" s="24" t="s">
        <v>1061</v>
      </c>
      <c r="C61" s="39" t="s">
        <v>139</v>
      </c>
      <c r="D61" s="24" t="s">
        <v>300</v>
      </c>
      <c r="E61" s="24" t="s">
        <v>307</v>
      </c>
      <c r="F61" s="14">
        <v>542850</v>
      </c>
      <c r="G61" s="14">
        <v>2375.5100000000002</v>
      </c>
      <c r="H61" s="14">
        <v>0.49</v>
      </c>
    </row>
    <row r="62" spans="2:8">
      <c r="B62" s="24" t="s">
        <v>1122</v>
      </c>
      <c r="C62" s="39" t="s">
        <v>139</v>
      </c>
      <c r="D62" s="24" t="s">
        <v>149</v>
      </c>
      <c r="E62" s="24" t="s">
        <v>835</v>
      </c>
      <c r="F62" s="14">
        <v>119536</v>
      </c>
      <c r="G62" s="14">
        <v>2329.34</v>
      </c>
      <c r="H62" s="14">
        <v>0.48</v>
      </c>
    </row>
    <row r="63" spans="2:8">
      <c r="B63" s="24" t="s">
        <v>1283</v>
      </c>
      <c r="C63" s="39" t="s">
        <v>139</v>
      </c>
      <c r="D63" s="24" t="s">
        <v>166</v>
      </c>
      <c r="E63" s="24" t="s">
        <v>288</v>
      </c>
      <c r="F63" s="14">
        <v>93155</v>
      </c>
      <c r="G63" s="14">
        <v>2315.9699999999998</v>
      </c>
      <c r="H63" s="14">
        <v>0.48</v>
      </c>
    </row>
    <row r="64" spans="2:8">
      <c r="B64" s="24" t="s">
        <v>1031</v>
      </c>
      <c r="C64" s="39" t="s">
        <v>139</v>
      </c>
      <c r="D64" s="24" t="s">
        <v>184</v>
      </c>
      <c r="E64" s="24" t="s">
        <v>290</v>
      </c>
      <c r="F64" s="14">
        <v>616500</v>
      </c>
      <c r="G64" s="14">
        <v>2294.61</v>
      </c>
      <c r="H64" s="14">
        <v>0.47</v>
      </c>
    </row>
    <row r="65" spans="2:8">
      <c r="B65" s="24" t="s">
        <v>1048</v>
      </c>
      <c r="C65" s="39" t="s">
        <v>139</v>
      </c>
      <c r="D65" s="24" t="s">
        <v>196</v>
      </c>
      <c r="E65" s="24" t="s">
        <v>197</v>
      </c>
      <c r="F65" s="14">
        <v>173600</v>
      </c>
      <c r="G65" s="14">
        <v>2222.4299999999998</v>
      </c>
      <c r="H65" s="14">
        <v>0.46</v>
      </c>
    </row>
    <row r="66" spans="2:8">
      <c r="B66" s="24" t="s">
        <v>1284</v>
      </c>
      <c r="C66" s="39" t="s">
        <v>139</v>
      </c>
      <c r="D66" s="24" t="s">
        <v>160</v>
      </c>
      <c r="E66" s="24" t="s">
        <v>482</v>
      </c>
      <c r="F66" s="14">
        <v>103800</v>
      </c>
      <c r="G66" s="14">
        <v>2176.2199999999998</v>
      </c>
      <c r="H66" s="14">
        <v>0.45</v>
      </c>
    </row>
    <row r="67" spans="2:8">
      <c r="B67" s="24" t="s">
        <v>1285</v>
      </c>
      <c r="C67" s="39" t="s">
        <v>139</v>
      </c>
      <c r="D67" s="24" t="s">
        <v>273</v>
      </c>
      <c r="E67" s="24" t="s">
        <v>481</v>
      </c>
      <c r="F67" s="14">
        <v>2366080</v>
      </c>
      <c r="G67" s="14">
        <v>2026.55</v>
      </c>
      <c r="H67" s="14">
        <v>0.42</v>
      </c>
    </row>
    <row r="68" spans="2:8">
      <c r="B68" s="24" t="s">
        <v>1082</v>
      </c>
      <c r="C68" s="39" t="s">
        <v>139</v>
      </c>
      <c r="D68" s="24" t="s">
        <v>203</v>
      </c>
      <c r="E68" s="24" t="s">
        <v>372</v>
      </c>
      <c r="F68" s="14">
        <v>67000</v>
      </c>
      <c r="G68" s="14">
        <v>1908.13</v>
      </c>
      <c r="H68" s="14">
        <v>0.39</v>
      </c>
    </row>
    <row r="69" spans="2:8">
      <c r="B69" s="24" t="s">
        <v>1112</v>
      </c>
      <c r="C69" s="39" t="s">
        <v>139</v>
      </c>
      <c r="D69" s="24" t="s">
        <v>196</v>
      </c>
      <c r="E69" s="24" t="s">
        <v>304</v>
      </c>
      <c r="F69" s="14">
        <v>358500</v>
      </c>
      <c r="G69" s="14">
        <v>1884.81</v>
      </c>
      <c r="H69" s="14">
        <v>0.39</v>
      </c>
    </row>
    <row r="70" spans="2:8">
      <c r="B70" s="24" t="s">
        <v>1286</v>
      </c>
      <c r="C70" s="39" t="s">
        <v>139</v>
      </c>
      <c r="D70" s="24" t="s">
        <v>160</v>
      </c>
      <c r="E70" s="24" t="s">
        <v>484</v>
      </c>
      <c r="F70" s="14">
        <v>460453</v>
      </c>
      <c r="G70" s="14">
        <v>1829.61</v>
      </c>
      <c r="H70" s="14">
        <v>0.38</v>
      </c>
    </row>
    <row r="71" spans="2:8">
      <c r="B71" s="24" t="s">
        <v>1103</v>
      </c>
      <c r="C71" s="39" t="s">
        <v>139</v>
      </c>
      <c r="D71" s="24" t="s">
        <v>216</v>
      </c>
      <c r="E71" s="24" t="s">
        <v>836</v>
      </c>
      <c r="F71" s="14">
        <v>236444</v>
      </c>
      <c r="G71" s="14">
        <v>1818.73</v>
      </c>
      <c r="H71" s="14">
        <v>0.37</v>
      </c>
    </row>
    <row r="72" spans="2:8">
      <c r="B72" s="24" t="s">
        <v>1287</v>
      </c>
      <c r="C72" s="39" t="s">
        <v>139</v>
      </c>
      <c r="D72" s="24" t="s">
        <v>166</v>
      </c>
      <c r="E72" s="24" t="s">
        <v>309</v>
      </c>
      <c r="F72" s="14">
        <v>93000</v>
      </c>
      <c r="G72" s="14">
        <v>1810.62</v>
      </c>
      <c r="H72" s="14">
        <v>0.37</v>
      </c>
    </row>
    <row r="73" spans="2:8">
      <c r="B73" s="24" t="s">
        <v>1288</v>
      </c>
      <c r="C73" s="39" t="s">
        <v>139</v>
      </c>
      <c r="D73" s="24" t="s">
        <v>182</v>
      </c>
      <c r="E73" s="24" t="s">
        <v>312</v>
      </c>
      <c r="F73" s="14">
        <v>87000</v>
      </c>
      <c r="G73" s="14">
        <v>1776.32</v>
      </c>
      <c r="H73" s="14">
        <v>0.37</v>
      </c>
    </row>
    <row r="74" spans="2:8">
      <c r="B74" s="24" t="s">
        <v>1010</v>
      </c>
      <c r="C74" s="39" t="s">
        <v>139</v>
      </c>
      <c r="D74" s="24" t="s">
        <v>140</v>
      </c>
      <c r="E74" s="24" t="s">
        <v>415</v>
      </c>
      <c r="F74" s="14">
        <v>173700</v>
      </c>
      <c r="G74" s="14">
        <v>1699.74</v>
      </c>
      <c r="H74" s="14">
        <v>0.35</v>
      </c>
    </row>
    <row r="75" spans="2:8">
      <c r="B75" s="24" t="s">
        <v>1062</v>
      </c>
      <c r="C75" s="39" t="s">
        <v>139</v>
      </c>
      <c r="D75" s="24" t="s">
        <v>160</v>
      </c>
      <c r="E75" s="24" t="s">
        <v>550</v>
      </c>
      <c r="F75" s="14">
        <v>73500</v>
      </c>
      <c r="G75" s="14">
        <v>1669.44</v>
      </c>
      <c r="H75" s="14">
        <v>0.34</v>
      </c>
    </row>
    <row r="76" spans="2:8">
      <c r="B76" s="24" t="s">
        <v>1289</v>
      </c>
      <c r="C76" s="39" t="s">
        <v>139</v>
      </c>
      <c r="D76" s="24" t="s">
        <v>149</v>
      </c>
      <c r="E76" s="24" t="s">
        <v>177</v>
      </c>
      <c r="F76" s="14">
        <v>40302</v>
      </c>
      <c r="G76" s="14">
        <v>1495.08</v>
      </c>
      <c r="H76" s="14">
        <v>0.31</v>
      </c>
    </row>
    <row r="77" spans="2:8">
      <c r="B77" s="24" t="s">
        <v>1290</v>
      </c>
      <c r="C77" s="39" t="s">
        <v>139</v>
      </c>
      <c r="D77" s="24" t="s">
        <v>149</v>
      </c>
      <c r="E77" s="24" t="s">
        <v>485</v>
      </c>
      <c r="F77" s="14">
        <v>381605</v>
      </c>
      <c r="G77" s="14">
        <v>1468.42</v>
      </c>
      <c r="H77" s="14">
        <v>0.3</v>
      </c>
    </row>
    <row r="78" spans="2:8">
      <c r="B78" s="24" t="s">
        <v>1291</v>
      </c>
      <c r="C78" s="39" t="s">
        <v>139</v>
      </c>
      <c r="D78" s="24" t="s">
        <v>149</v>
      </c>
      <c r="E78" s="24" t="s">
        <v>239</v>
      </c>
      <c r="F78" s="14">
        <v>64300</v>
      </c>
      <c r="G78" s="14">
        <v>1207.8399999999999</v>
      </c>
      <c r="H78" s="14">
        <v>0.25</v>
      </c>
    </row>
    <row r="79" spans="2:8">
      <c r="B79" s="24" t="s">
        <v>1118</v>
      </c>
      <c r="C79" s="39" t="s">
        <v>139</v>
      </c>
      <c r="D79" s="24" t="s">
        <v>216</v>
      </c>
      <c r="E79" s="24" t="s">
        <v>251</v>
      </c>
      <c r="F79" s="14">
        <v>433136</v>
      </c>
      <c r="G79" s="14">
        <v>1134.5999999999999</v>
      </c>
      <c r="H79" s="14">
        <v>0.23</v>
      </c>
    </row>
    <row r="80" spans="2:8">
      <c r="B80" s="24" t="s">
        <v>1056</v>
      </c>
      <c r="C80" s="39" t="s">
        <v>139</v>
      </c>
      <c r="D80" s="24" t="s">
        <v>156</v>
      </c>
      <c r="E80" s="24" t="s">
        <v>264</v>
      </c>
      <c r="F80" s="14">
        <v>1901160</v>
      </c>
      <c r="G80" s="14">
        <v>1085.56</v>
      </c>
      <c r="H80" s="14">
        <v>0.22</v>
      </c>
    </row>
    <row r="81" spans="2:8">
      <c r="B81" s="24" t="s">
        <v>1292</v>
      </c>
      <c r="C81" s="39" t="s">
        <v>139</v>
      </c>
      <c r="D81" s="24" t="s">
        <v>173</v>
      </c>
      <c r="E81" s="24" t="s">
        <v>523</v>
      </c>
      <c r="F81" s="14">
        <v>344600</v>
      </c>
      <c r="G81" s="14">
        <v>931.63</v>
      </c>
      <c r="H81" s="14">
        <v>0.19</v>
      </c>
    </row>
    <row r="82" spans="2:8">
      <c r="B82" s="24" t="s">
        <v>1023</v>
      </c>
      <c r="C82" s="39" t="s">
        <v>139</v>
      </c>
      <c r="D82" s="24" t="s">
        <v>477</v>
      </c>
      <c r="E82" s="24" t="s">
        <v>576</v>
      </c>
      <c r="F82" s="14">
        <v>58933</v>
      </c>
      <c r="G82" s="14">
        <v>927.28</v>
      </c>
      <c r="H82" s="14">
        <v>0.19</v>
      </c>
    </row>
    <row r="83" spans="2:8">
      <c r="B83" s="24" t="s">
        <v>1293</v>
      </c>
      <c r="C83" s="39" t="s">
        <v>139</v>
      </c>
      <c r="D83" s="24" t="s">
        <v>169</v>
      </c>
      <c r="E83" s="24" t="s">
        <v>210</v>
      </c>
      <c r="F83" s="14">
        <v>25600</v>
      </c>
      <c r="G83" s="14">
        <v>916.9</v>
      </c>
      <c r="H83" s="14">
        <v>0.19</v>
      </c>
    </row>
    <row r="84" spans="2:8">
      <c r="B84" s="24" t="s">
        <v>1294</v>
      </c>
      <c r="C84" s="39" t="s">
        <v>139</v>
      </c>
      <c r="D84" s="24" t="s">
        <v>151</v>
      </c>
      <c r="E84" s="24" t="s">
        <v>489</v>
      </c>
      <c r="F84" s="14">
        <v>61971</v>
      </c>
      <c r="G84" s="14">
        <v>212.53</v>
      </c>
      <c r="H84" s="14">
        <v>0.04</v>
      </c>
    </row>
    <row r="85" spans="2:8">
      <c r="B85" s="24" t="s">
        <v>1137</v>
      </c>
      <c r="C85" s="39" t="s">
        <v>139</v>
      </c>
      <c r="D85" s="24" t="s">
        <v>145</v>
      </c>
      <c r="E85" s="24" t="s">
        <v>147</v>
      </c>
      <c r="F85" s="14">
        <v>-1050</v>
      </c>
      <c r="G85" s="14">
        <v>-37.35</v>
      </c>
      <c r="H85" s="14">
        <v>-0.01</v>
      </c>
    </row>
    <row r="86" spans="2:8">
      <c r="B86" s="24" t="s">
        <v>1256</v>
      </c>
      <c r="C86" s="39" t="s">
        <v>139</v>
      </c>
      <c r="D86" s="24" t="s">
        <v>145</v>
      </c>
      <c r="E86" s="24" t="s">
        <v>395</v>
      </c>
      <c r="F86" s="14">
        <v>-70200</v>
      </c>
      <c r="G86" s="14">
        <v>-885.64</v>
      </c>
      <c r="H86" s="14">
        <v>-0.18</v>
      </c>
    </row>
    <row r="87" spans="2:8">
      <c r="B87" s="24" t="s">
        <v>1266</v>
      </c>
      <c r="C87" s="39" t="s">
        <v>139</v>
      </c>
      <c r="D87" s="24" t="s">
        <v>140</v>
      </c>
      <c r="E87" s="24" t="s">
        <v>144</v>
      </c>
      <c r="F87" s="14">
        <v>-72600</v>
      </c>
      <c r="G87" s="14">
        <v>-997.02</v>
      </c>
      <c r="H87" s="14">
        <v>-0.21</v>
      </c>
    </row>
    <row r="88" spans="2:8">
      <c r="B88" s="24" t="s">
        <v>1240</v>
      </c>
      <c r="C88" s="39" t="s">
        <v>139</v>
      </c>
      <c r="D88" s="24" t="s">
        <v>140</v>
      </c>
      <c r="E88" s="24" t="s">
        <v>141</v>
      </c>
      <c r="F88" s="14">
        <v>-143000</v>
      </c>
      <c r="G88" s="14">
        <v>-1068.1400000000001</v>
      </c>
      <c r="H88" s="14">
        <v>-0.22</v>
      </c>
    </row>
    <row r="89" spans="2:8">
      <c r="B89" s="24" t="s">
        <v>1169</v>
      </c>
      <c r="C89" s="39" t="s">
        <v>139</v>
      </c>
      <c r="D89" s="24" t="s">
        <v>142</v>
      </c>
      <c r="E89" s="24" t="s">
        <v>373</v>
      </c>
      <c r="F89" s="14">
        <v>-343800</v>
      </c>
      <c r="G89" s="14">
        <v>-1248.51</v>
      </c>
      <c r="H89" s="14">
        <v>-0.26</v>
      </c>
    </row>
    <row r="90" spans="2:8">
      <c r="B90" s="24" t="s">
        <v>1253</v>
      </c>
      <c r="C90" s="39" t="s">
        <v>139</v>
      </c>
      <c r="D90" s="24" t="s">
        <v>140</v>
      </c>
      <c r="E90" s="24" t="s">
        <v>415</v>
      </c>
      <c r="F90" s="14">
        <v>-173700</v>
      </c>
      <c r="G90" s="14">
        <v>-1705.56</v>
      </c>
      <c r="H90" s="14">
        <v>-0.35</v>
      </c>
    </row>
    <row r="91" spans="2:8">
      <c r="B91" s="24" t="s">
        <v>1233</v>
      </c>
      <c r="C91" s="39" t="s">
        <v>139</v>
      </c>
      <c r="D91" s="24" t="s">
        <v>164</v>
      </c>
      <c r="E91" s="24" t="s">
        <v>463</v>
      </c>
      <c r="F91" s="14">
        <v>-194350</v>
      </c>
      <c r="G91" s="14">
        <v>-1911.92</v>
      </c>
      <c r="H91" s="14">
        <v>-0.39</v>
      </c>
    </row>
    <row r="92" spans="2:8">
      <c r="B92" s="24" t="s">
        <v>1218</v>
      </c>
      <c r="C92" s="39" t="s">
        <v>139</v>
      </c>
      <c r="D92" s="24" t="s">
        <v>178</v>
      </c>
      <c r="E92" s="24" t="s">
        <v>179</v>
      </c>
      <c r="F92" s="14">
        <v>-260550</v>
      </c>
      <c r="G92" s="14">
        <v>-2136.64</v>
      </c>
      <c r="H92" s="14">
        <v>-0.44</v>
      </c>
    </row>
    <row r="93" spans="2:8">
      <c r="B93" s="24" t="s">
        <v>1213</v>
      </c>
      <c r="C93" s="39" t="s">
        <v>139</v>
      </c>
      <c r="D93" s="24" t="s">
        <v>164</v>
      </c>
      <c r="E93" s="24" t="s">
        <v>487</v>
      </c>
      <c r="F93" s="14">
        <v>-286450</v>
      </c>
      <c r="G93" s="14">
        <v>-2139.92</v>
      </c>
      <c r="H93" s="14">
        <v>-0.44</v>
      </c>
    </row>
    <row r="94" spans="2:8">
      <c r="B94" s="24" t="s">
        <v>1234</v>
      </c>
      <c r="C94" s="39" t="s">
        <v>139</v>
      </c>
      <c r="D94" s="24" t="s">
        <v>184</v>
      </c>
      <c r="E94" s="24" t="s">
        <v>290</v>
      </c>
      <c r="F94" s="14">
        <v>-616500</v>
      </c>
      <c r="G94" s="14">
        <v>-2306.63</v>
      </c>
      <c r="H94" s="14">
        <v>-0.47</v>
      </c>
    </row>
    <row r="95" spans="2:8">
      <c r="B95" s="24" t="s">
        <v>1140</v>
      </c>
      <c r="C95" s="39" t="s">
        <v>139</v>
      </c>
      <c r="D95" s="24" t="s">
        <v>164</v>
      </c>
      <c r="E95" s="24" t="s">
        <v>165</v>
      </c>
      <c r="F95" s="14">
        <v>-252000</v>
      </c>
      <c r="G95" s="14">
        <v>-2349.27</v>
      </c>
      <c r="H95" s="14">
        <v>-0.48</v>
      </c>
    </row>
    <row r="96" spans="2:8">
      <c r="B96" s="24" t="s">
        <v>1232</v>
      </c>
      <c r="C96" s="39" t="s">
        <v>139</v>
      </c>
      <c r="D96" s="24" t="s">
        <v>191</v>
      </c>
      <c r="E96" s="24" t="s">
        <v>546</v>
      </c>
      <c r="F96" s="14">
        <v>-427500</v>
      </c>
      <c r="G96" s="14">
        <v>-2391.65</v>
      </c>
      <c r="H96" s="14">
        <v>-0.49</v>
      </c>
    </row>
    <row r="97" spans="2:8">
      <c r="B97" s="24" t="s">
        <v>1255</v>
      </c>
      <c r="C97" s="39" t="s">
        <v>139</v>
      </c>
      <c r="D97" s="24" t="s">
        <v>300</v>
      </c>
      <c r="E97" s="24" t="s">
        <v>466</v>
      </c>
      <c r="F97" s="14">
        <v>-96000</v>
      </c>
      <c r="G97" s="14">
        <v>-2410.85</v>
      </c>
      <c r="H97" s="14">
        <v>-0.5</v>
      </c>
    </row>
    <row r="98" spans="2:8">
      <c r="B98" s="24" t="s">
        <v>1267</v>
      </c>
      <c r="C98" s="39" t="s">
        <v>139</v>
      </c>
      <c r="D98" s="24" t="s">
        <v>173</v>
      </c>
      <c r="E98" s="24" t="s">
        <v>174</v>
      </c>
      <c r="F98" s="14">
        <v>-143750</v>
      </c>
      <c r="G98" s="14">
        <v>-2446.34</v>
      </c>
      <c r="H98" s="14">
        <v>-0.5</v>
      </c>
    </row>
    <row r="99" spans="2:8">
      <c r="B99" s="24" t="s">
        <v>1211</v>
      </c>
      <c r="C99" s="39" t="s">
        <v>139</v>
      </c>
      <c r="D99" s="24" t="s">
        <v>196</v>
      </c>
      <c r="E99" s="24" t="s">
        <v>308</v>
      </c>
      <c r="F99" s="14">
        <v>-221250</v>
      </c>
      <c r="G99" s="14">
        <v>-2458.86</v>
      </c>
      <c r="H99" s="14">
        <v>-0.51</v>
      </c>
    </row>
    <row r="100" spans="2:8">
      <c r="B100" s="24" t="s">
        <v>1262</v>
      </c>
      <c r="C100" s="39" t="s">
        <v>139</v>
      </c>
      <c r="D100" s="24" t="s">
        <v>300</v>
      </c>
      <c r="E100" s="24" t="s">
        <v>465</v>
      </c>
      <c r="F100" s="14">
        <v>-99750</v>
      </c>
      <c r="G100" s="14">
        <v>-2631.8</v>
      </c>
      <c r="H100" s="14">
        <v>-0.54</v>
      </c>
    </row>
    <row r="101" spans="2:8">
      <c r="B101" s="24" t="s">
        <v>1231</v>
      </c>
      <c r="C101" s="39" t="s">
        <v>139</v>
      </c>
      <c r="D101" s="24" t="s">
        <v>184</v>
      </c>
      <c r="E101" s="24" t="s">
        <v>185</v>
      </c>
      <c r="F101" s="14">
        <v>-114500</v>
      </c>
      <c r="G101" s="14">
        <v>-2679.7</v>
      </c>
      <c r="H101" s="14">
        <v>-0.55000000000000004</v>
      </c>
    </row>
    <row r="102" spans="2:8">
      <c r="B102" s="24" t="s">
        <v>1198</v>
      </c>
      <c r="C102" s="39" t="s">
        <v>139</v>
      </c>
      <c r="D102" s="24" t="s">
        <v>156</v>
      </c>
      <c r="E102" s="24" t="s">
        <v>157</v>
      </c>
      <c r="F102" s="14">
        <v>-120900</v>
      </c>
      <c r="G102" s="14">
        <v>-2690.51</v>
      </c>
      <c r="H102" s="14">
        <v>-0.55000000000000004</v>
      </c>
    </row>
    <row r="103" spans="2:8">
      <c r="B103" s="24" t="s">
        <v>1205</v>
      </c>
      <c r="C103" s="39" t="s">
        <v>139</v>
      </c>
      <c r="D103" s="24" t="s">
        <v>175</v>
      </c>
      <c r="E103" s="24" t="s">
        <v>176</v>
      </c>
      <c r="F103" s="14">
        <v>-328750</v>
      </c>
      <c r="G103" s="14">
        <v>-2848.62</v>
      </c>
      <c r="H103" s="14">
        <v>-0.59</v>
      </c>
    </row>
    <row r="104" spans="2:8">
      <c r="B104" s="24" t="s">
        <v>1265</v>
      </c>
      <c r="C104" s="39" t="s">
        <v>139</v>
      </c>
      <c r="D104" s="24" t="s">
        <v>200</v>
      </c>
      <c r="E104" s="24" t="s">
        <v>462</v>
      </c>
      <c r="F104" s="14">
        <v>-403750</v>
      </c>
      <c r="G104" s="14">
        <v>-3474.07</v>
      </c>
      <c r="H104" s="14">
        <v>-0.71</v>
      </c>
    </row>
    <row r="105" spans="2:8">
      <c r="B105" s="24" t="s">
        <v>1198</v>
      </c>
      <c r="C105" s="39" t="s">
        <v>139</v>
      </c>
      <c r="D105" s="24" t="s">
        <v>156</v>
      </c>
      <c r="E105" s="24" t="s">
        <v>157</v>
      </c>
      <c r="F105" s="14">
        <v>-187500</v>
      </c>
      <c r="G105" s="14">
        <v>-4184.4399999999996</v>
      </c>
      <c r="H105" s="14">
        <v>-0.86</v>
      </c>
    </row>
    <row r="106" spans="2:8">
      <c r="B106" s="24" t="s">
        <v>1260</v>
      </c>
      <c r="C106" s="39" t="s">
        <v>139</v>
      </c>
      <c r="D106" s="24" t="s">
        <v>140</v>
      </c>
      <c r="E106" s="24" t="s">
        <v>155</v>
      </c>
      <c r="F106" s="14">
        <v>-589200</v>
      </c>
      <c r="G106" s="14">
        <v>-4305.87</v>
      </c>
      <c r="H106" s="14">
        <v>-0.89</v>
      </c>
    </row>
    <row r="107" spans="2:8">
      <c r="B107" s="24" t="s">
        <v>1220</v>
      </c>
      <c r="C107" s="39" t="s">
        <v>139</v>
      </c>
      <c r="D107" s="24" t="s">
        <v>184</v>
      </c>
      <c r="E107" s="24" t="s">
        <v>186</v>
      </c>
      <c r="F107" s="14">
        <v>-65300</v>
      </c>
      <c r="G107" s="14">
        <v>-4342.16</v>
      </c>
      <c r="H107" s="14">
        <v>-0.89</v>
      </c>
    </row>
    <row r="108" spans="2:8">
      <c r="B108" s="24" t="s">
        <v>1259</v>
      </c>
      <c r="C108" s="39" t="s">
        <v>139</v>
      </c>
      <c r="D108" s="24" t="s">
        <v>273</v>
      </c>
      <c r="E108" s="24" t="s">
        <v>377</v>
      </c>
      <c r="F108" s="14">
        <v>-1937250</v>
      </c>
      <c r="G108" s="14">
        <v>-4702.67</v>
      </c>
      <c r="H108" s="14">
        <v>-0.97</v>
      </c>
    </row>
    <row r="109" spans="2:8">
      <c r="B109" s="24" t="s">
        <v>1295</v>
      </c>
      <c r="C109" s="39" t="s">
        <v>139</v>
      </c>
      <c r="D109" s="24" t="s">
        <v>149</v>
      </c>
      <c r="E109" s="24" t="s">
        <v>291</v>
      </c>
      <c r="F109" s="14">
        <v>-145500</v>
      </c>
      <c r="G109" s="14">
        <v>-4719.22</v>
      </c>
      <c r="H109" s="14">
        <v>-0.97</v>
      </c>
    </row>
    <row r="110" spans="2:8">
      <c r="B110" s="24" t="s">
        <v>1225</v>
      </c>
      <c r="C110" s="39" t="s">
        <v>139</v>
      </c>
      <c r="D110" s="24" t="s">
        <v>164</v>
      </c>
      <c r="E110" s="24" t="s">
        <v>180</v>
      </c>
      <c r="F110" s="14">
        <v>-105500</v>
      </c>
      <c r="G110" s="14">
        <v>-4777.78</v>
      </c>
      <c r="H110" s="14">
        <v>-0.98</v>
      </c>
    </row>
    <row r="111" spans="2:8">
      <c r="B111" s="24" t="s">
        <v>1257</v>
      </c>
      <c r="C111" s="39" t="s">
        <v>139</v>
      </c>
      <c r="D111" s="24" t="s">
        <v>203</v>
      </c>
      <c r="E111" s="24" t="s">
        <v>364</v>
      </c>
      <c r="F111" s="14">
        <v>-592800</v>
      </c>
      <c r="G111" s="14">
        <v>-4888.2299999999996</v>
      </c>
      <c r="H111" s="14">
        <v>-1.01</v>
      </c>
    </row>
    <row r="112" spans="2:8">
      <c r="B112" s="24" t="s">
        <v>1269</v>
      </c>
      <c r="C112" s="39" t="s">
        <v>139</v>
      </c>
      <c r="D112" s="24" t="s">
        <v>145</v>
      </c>
      <c r="E112" s="24" t="s">
        <v>285</v>
      </c>
      <c r="F112" s="14">
        <v>-464100</v>
      </c>
      <c r="G112" s="14">
        <v>-5027.83</v>
      </c>
      <c r="H112" s="14">
        <v>-1.03</v>
      </c>
    </row>
    <row r="113" spans="2:8">
      <c r="B113" s="24" t="s">
        <v>1221</v>
      </c>
      <c r="C113" s="39" t="s">
        <v>139</v>
      </c>
      <c r="D113" s="24" t="s">
        <v>355</v>
      </c>
      <c r="E113" s="24" t="s">
        <v>356</v>
      </c>
      <c r="F113" s="14">
        <v>-396950</v>
      </c>
      <c r="G113" s="14">
        <v>-5039.88</v>
      </c>
      <c r="H113" s="14">
        <v>-1.04</v>
      </c>
    </row>
    <row r="114" spans="2:8">
      <c r="B114" s="24" t="s">
        <v>1193</v>
      </c>
      <c r="C114" s="39" t="s">
        <v>139</v>
      </c>
      <c r="D114" s="24" t="s">
        <v>184</v>
      </c>
      <c r="E114" s="24" t="s">
        <v>368</v>
      </c>
      <c r="F114" s="14">
        <v>-303050</v>
      </c>
      <c r="G114" s="14">
        <v>-5147.1499999999996</v>
      </c>
      <c r="H114" s="14">
        <v>-1.06</v>
      </c>
    </row>
    <row r="115" spans="2:8">
      <c r="B115" s="24" t="s">
        <v>1137</v>
      </c>
      <c r="C115" s="39" t="s">
        <v>139</v>
      </c>
      <c r="D115" s="24" t="s">
        <v>145</v>
      </c>
      <c r="E115" s="24" t="s">
        <v>147</v>
      </c>
      <c r="F115" s="14">
        <v>-179550</v>
      </c>
      <c r="G115" s="14">
        <v>-6388.66</v>
      </c>
      <c r="H115" s="14">
        <v>-1.31</v>
      </c>
    </row>
    <row r="116" spans="2:8">
      <c r="B116" s="24" t="s">
        <v>1246</v>
      </c>
      <c r="C116" s="39" t="s">
        <v>139</v>
      </c>
      <c r="D116" s="24" t="s">
        <v>153</v>
      </c>
      <c r="E116" s="24" t="s">
        <v>163</v>
      </c>
      <c r="F116" s="14">
        <v>-325800</v>
      </c>
      <c r="G116" s="14">
        <v>-7313.72</v>
      </c>
      <c r="H116" s="14">
        <v>-1.5</v>
      </c>
    </row>
    <row r="117" spans="2:8">
      <c r="B117" s="24" t="s">
        <v>1270</v>
      </c>
      <c r="C117" s="39" t="s">
        <v>139</v>
      </c>
      <c r="D117" s="24" t="s">
        <v>142</v>
      </c>
      <c r="E117" s="24" t="s">
        <v>143</v>
      </c>
      <c r="F117" s="14">
        <v>-276000</v>
      </c>
      <c r="G117" s="14">
        <v>-7734.21</v>
      </c>
      <c r="H117" s="14">
        <v>-1.59</v>
      </c>
    </row>
    <row r="118" spans="2:8">
      <c r="B118" s="24" t="s">
        <v>772</v>
      </c>
      <c r="C118" s="39" t="s">
        <v>139</v>
      </c>
      <c r="F118" s="14">
        <v>-22850</v>
      </c>
      <c r="G118" s="14">
        <v>-3915.4</v>
      </c>
      <c r="H118" s="14">
        <v>-0.81</v>
      </c>
    </row>
    <row r="119" spans="2:8">
      <c r="B119" s="221" t="s">
        <v>970</v>
      </c>
      <c r="C119" s="39"/>
      <c r="G119" s="15">
        <f>SUM(G16:G84)</f>
        <v>317164.53999999998</v>
      </c>
      <c r="H119" s="15">
        <f>SUM(H16:H84)</f>
        <v>65.190000000000026</v>
      </c>
    </row>
    <row r="120" spans="2:8" s="212" customFormat="1">
      <c r="B120" s="251" t="s">
        <v>983</v>
      </c>
      <c r="C120" s="219"/>
      <c r="F120" s="213"/>
      <c r="G120" s="213"/>
      <c r="H120" s="213"/>
    </row>
    <row r="121" spans="2:8" s="212" customFormat="1">
      <c r="B121" s="251" t="s">
        <v>984</v>
      </c>
      <c r="C121" s="219"/>
      <c r="F121" s="213"/>
      <c r="G121" s="213"/>
      <c r="H121" s="213"/>
    </row>
    <row r="122" spans="2:8">
      <c r="B122" s="24" t="s">
        <v>732</v>
      </c>
      <c r="C122" s="39" t="s">
        <v>139</v>
      </c>
      <c r="D122" s="24" t="s">
        <v>477</v>
      </c>
      <c r="E122" s="24" t="s">
        <v>733</v>
      </c>
      <c r="F122" s="14">
        <v>850000</v>
      </c>
      <c r="G122" s="14">
        <v>2821.49</v>
      </c>
      <c r="H122" s="14">
        <v>0.57999999999999996</v>
      </c>
    </row>
    <row r="123" spans="2:8" s="212" customFormat="1">
      <c r="B123" s="251" t="s">
        <v>973</v>
      </c>
      <c r="C123" s="219"/>
      <c r="F123" s="213"/>
      <c r="G123" s="21">
        <f>SUM(G122)</f>
        <v>2821.49</v>
      </c>
      <c r="H123" s="21">
        <f>SUM(H122)</f>
        <v>0.57999999999999996</v>
      </c>
    </row>
    <row r="124" spans="2:8" s="212" customFormat="1">
      <c r="B124" s="251" t="s">
        <v>974</v>
      </c>
      <c r="C124" s="252"/>
      <c r="D124" s="251"/>
      <c r="E124" s="251"/>
      <c r="F124" s="21"/>
      <c r="G124" s="21">
        <f>+G119+G123</f>
        <v>319986.02999999997</v>
      </c>
      <c r="H124" s="21">
        <f>+H119+H123</f>
        <v>65.770000000000024</v>
      </c>
    </row>
    <row r="125" spans="2:8">
      <c r="B125" s="203" t="s">
        <v>101</v>
      </c>
      <c r="C125" s="204" t="s">
        <v>102</v>
      </c>
      <c r="D125" s="203" t="s">
        <v>103</v>
      </c>
      <c r="E125" s="203" t="s">
        <v>104</v>
      </c>
      <c r="F125" s="23" t="s">
        <v>105</v>
      </c>
      <c r="G125" s="23" t="s">
        <v>106</v>
      </c>
      <c r="H125" s="23" t="s">
        <v>107</v>
      </c>
    </row>
    <row r="126" spans="2:8">
      <c r="B126" s="205" t="s">
        <v>108</v>
      </c>
      <c r="C126" s="39"/>
    </row>
    <row r="127" spans="2:8">
      <c r="B127" s="205" t="s">
        <v>109</v>
      </c>
      <c r="C127" s="39"/>
    </row>
    <row r="128" spans="2:8">
      <c r="B128" s="205" t="s">
        <v>110</v>
      </c>
      <c r="C128" s="39"/>
    </row>
    <row r="129" spans="2:9">
      <c r="B129" s="24" t="s">
        <v>2949</v>
      </c>
      <c r="C129" s="39">
        <v>6.49</v>
      </c>
      <c r="D129" s="24" t="s">
        <v>112</v>
      </c>
      <c r="E129" s="24" t="s">
        <v>495</v>
      </c>
      <c r="F129" s="14">
        <v>14500000</v>
      </c>
      <c r="G129" s="14">
        <v>14069.18</v>
      </c>
      <c r="H129" s="14">
        <v>2.89</v>
      </c>
    </row>
    <row r="130" spans="2:9">
      <c r="B130" s="24" t="s">
        <v>2937</v>
      </c>
      <c r="C130" s="39">
        <v>4.57</v>
      </c>
      <c r="D130" s="24" t="s">
        <v>112</v>
      </c>
      <c r="E130" s="24" t="s">
        <v>739</v>
      </c>
      <c r="F130" s="14">
        <v>6000000</v>
      </c>
      <c r="G130" s="14">
        <v>6083.46</v>
      </c>
      <c r="H130" s="14">
        <v>1.25</v>
      </c>
    </row>
    <row r="131" spans="2:9">
      <c r="B131" s="24" t="s">
        <v>2938</v>
      </c>
      <c r="C131" s="39">
        <v>5.07</v>
      </c>
      <c r="D131" s="24" t="s">
        <v>112</v>
      </c>
      <c r="E131" s="24" t="s">
        <v>493</v>
      </c>
      <c r="F131" s="14">
        <v>4000000</v>
      </c>
      <c r="G131" s="14">
        <v>4084.34</v>
      </c>
      <c r="H131" s="14">
        <v>0.84</v>
      </c>
    </row>
    <row r="132" spans="2:9">
      <c r="B132" s="24" t="s">
        <v>2951</v>
      </c>
      <c r="C132" s="39">
        <v>6.66</v>
      </c>
      <c r="D132" s="24" t="s">
        <v>112</v>
      </c>
      <c r="E132" s="24" t="s">
        <v>736</v>
      </c>
      <c r="F132" s="14">
        <v>3000000</v>
      </c>
      <c r="G132" s="14">
        <v>2893.37</v>
      </c>
      <c r="H132" s="14">
        <v>0.59</v>
      </c>
    </row>
    <row r="133" spans="2:9">
      <c r="B133" s="24" t="s">
        <v>2945</v>
      </c>
      <c r="C133" s="39">
        <v>3.91</v>
      </c>
      <c r="D133" s="24" t="s">
        <v>112</v>
      </c>
      <c r="E133" s="24" t="s">
        <v>113</v>
      </c>
      <c r="F133" s="14">
        <v>2500000</v>
      </c>
      <c r="G133" s="14">
        <v>2503.91</v>
      </c>
      <c r="H133" s="14">
        <v>0.51</v>
      </c>
    </row>
    <row r="134" spans="2:9">
      <c r="B134" s="24" t="s">
        <v>2950</v>
      </c>
      <c r="C134" s="39">
        <v>6.37</v>
      </c>
      <c r="D134" s="24" t="s">
        <v>112</v>
      </c>
      <c r="E134" s="24" t="s">
        <v>838</v>
      </c>
      <c r="F134" s="14">
        <v>2500000</v>
      </c>
      <c r="G134" s="14">
        <v>2404.87</v>
      </c>
      <c r="H134" s="14">
        <v>0.49</v>
      </c>
    </row>
    <row r="135" spans="2:9">
      <c r="B135" s="24" t="s">
        <v>2933</v>
      </c>
      <c r="C135" s="39">
        <v>4.4800000000000004</v>
      </c>
      <c r="D135" s="24" t="s">
        <v>112</v>
      </c>
      <c r="E135" s="24" t="s">
        <v>839</v>
      </c>
      <c r="F135" s="14">
        <v>2000000</v>
      </c>
      <c r="G135" s="14">
        <v>1994.67</v>
      </c>
      <c r="H135" s="14">
        <v>0.41</v>
      </c>
    </row>
    <row r="136" spans="2:9">
      <c r="B136" s="24" t="s">
        <v>2941</v>
      </c>
      <c r="C136" s="39">
        <v>5.44</v>
      </c>
      <c r="D136" s="24" t="s">
        <v>112</v>
      </c>
      <c r="E136" s="24" t="s">
        <v>655</v>
      </c>
      <c r="F136" s="14">
        <v>1500000</v>
      </c>
      <c r="G136" s="14">
        <v>1551.45</v>
      </c>
      <c r="H136" s="14">
        <v>0.32</v>
      </c>
    </row>
    <row r="137" spans="2:9">
      <c r="B137" s="24" t="s">
        <v>2944</v>
      </c>
      <c r="C137" s="39">
        <v>3.9</v>
      </c>
      <c r="D137" s="24" t="s">
        <v>112</v>
      </c>
      <c r="E137" s="24" t="s">
        <v>115</v>
      </c>
      <c r="F137" s="14">
        <v>1500000</v>
      </c>
      <c r="G137" s="14">
        <v>1506.78</v>
      </c>
      <c r="H137" s="14">
        <v>0.31</v>
      </c>
    </row>
    <row r="138" spans="2:9">
      <c r="B138" s="24" t="s">
        <v>2948</v>
      </c>
      <c r="C138" s="39">
        <v>6.22</v>
      </c>
      <c r="D138" s="24" t="s">
        <v>112</v>
      </c>
      <c r="E138" s="24" t="s">
        <v>841</v>
      </c>
      <c r="F138" s="14">
        <v>1500000</v>
      </c>
      <c r="G138" s="14">
        <v>1457.93</v>
      </c>
      <c r="H138" s="14">
        <v>0.3</v>
      </c>
    </row>
    <row r="139" spans="2:9">
      <c r="B139" s="24" t="s">
        <v>842</v>
      </c>
      <c r="C139" s="39">
        <v>5.58</v>
      </c>
      <c r="D139" s="24" t="s">
        <v>112</v>
      </c>
      <c r="E139" s="24" t="s">
        <v>843</v>
      </c>
      <c r="F139" s="14">
        <v>1000000</v>
      </c>
      <c r="G139" s="14">
        <v>1055.8</v>
      </c>
      <c r="H139" s="14">
        <v>0.22</v>
      </c>
    </row>
    <row r="140" spans="2:9">
      <c r="B140" s="24" t="s">
        <v>844</v>
      </c>
      <c r="C140" s="39">
        <v>4.95</v>
      </c>
      <c r="D140" s="24" t="s">
        <v>112</v>
      </c>
      <c r="E140" s="24" t="s">
        <v>845</v>
      </c>
      <c r="F140" s="14">
        <v>1000000</v>
      </c>
      <c r="G140" s="14">
        <v>1028.4100000000001</v>
      </c>
      <c r="H140" s="14">
        <v>0.21</v>
      </c>
    </row>
    <row r="141" spans="2:9">
      <c r="B141" s="24" t="s">
        <v>2943</v>
      </c>
      <c r="C141" s="39">
        <v>4.3600000000000003</v>
      </c>
      <c r="D141" s="24" t="s">
        <v>112</v>
      </c>
      <c r="E141" s="24" t="s">
        <v>737</v>
      </c>
      <c r="F141" s="14">
        <v>1000000</v>
      </c>
      <c r="G141" s="14">
        <v>1014.13</v>
      </c>
      <c r="H141" s="14">
        <v>0.21</v>
      </c>
    </row>
    <row r="142" spans="2:9">
      <c r="B142" s="24" t="s">
        <v>2947</v>
      </c>
      <c r="C142" s="39">
        <v>6.71</v>
      </c>
      <c r="D142" s="24" t="s">
        <v>112</v>
      </c>
      <c r="E142" s="24" t="s">
        <v>846</v>
      </c>
      <c r="F142" s="14">
        <v>500000</v>
      </c>
      <c r="G142" s="14">
        <v>504.77</v>
      </c>
      <c r="H142" s="14">
        <v>0.1</v>
      </c>
    </row>
    <row r="143" spans="2:9">
      <c r="B143" s="24" t="s">
        <v>498</v>
      </c>
      <c r="C143" s="39">
        <v>7.09</v>
      </c>
      <c r="D143" s="24" t="s">
        <v>112</v>
      </c>
      <c r="E143" s="24" t="s">
        <v>499</v>
      </c>
      <c r="F143" s="14">
        <v>1700</v>
      </c>
      <c r="G143" s="14">
        <v>1.56</v>
      </c>
      <c r="H143" s="14">
        <v>0</v>
      </c>
      <c r="I143" s="24" t="s">
        <v>422</v>
      </c>
    </row>
    <row r="144" spans="2:9">
      <c r="B144" s="205" t="s">
        <v>116</v>
      </c>
      <c r="C144" s="285"/>
      <c r="D144" s="205"/>
      <c r="E144" s="205"/>
      <c r="F144" s="15"/>
      <c r="G144" s="15">
        <f>SUM(G125:G143)</f>
        <v>42154.62999999999</v>
      </c>
      <c r="H144" s="15">
        <f>SUM(H125:H143)</f>
        <v>8.6500000000000021</v>
      </c>
    </row>
    <row r="145" spans="2:8">
      <c r="B145" s="205" t="s">
        <v>117</v>
      </c>
      <c r="C145" s="39"/>
    </row>
    <row r="146" spans="2:8">
      <c r="B146" s="24" t="s">
        <v>847</v>
      </c>
      <c r="C146" s="39">
        <v>5.2</v>
      </c>
      <c r="D146" s="24" t="s">
        <v>118</v>
      </c>
      <c r="E146" s="24" t="s">
        <v>848</v>
      </c>
      <c r="F146" s="14">
        <v>750</v>
      </c>
      <c r="G146" s="14">
        <v>7485.41</v>
      </c>
      <c r="H146" s="14">
        <v>1.54</v>
      </c>
    </row>
    <row r="147" spans="2:8">
      <c r="B147" s="24" t="s">
        <v>1296</v>
      </c>
      <c r="C147" s="39">
        <v>6.22</v>
      </c>
      <c r="D147" s="24" t="s">
        <v>118</v>
      </c>
      <c r="E147" s="24" t="s">
        <v>672</v>
      </c>
      <c r="F147" s="14">
        <v>500</v>
      </c>
      <c r="G147" s="14">
        <v>4960.26</v>
      </c>
      <c r="H147" s="14">
        <v>1.02</v>
      </c>
    </row>
    <row r="148" spans="2:8">
      <c r="B148" s="24" t="s">
        <v>849</v>
      </c>
      <c r="C148" s="39">
        <v>6.38</v>
      </c>
      <c r="D148" s="24" t="s">
        <v>118</v>
      </c>
      <c r="E148" s="24" t="s">
        <v>850</v>
      </c>
      <c r="F148" s="14">
        <v>500</v>
      </c>
      <c r="G148" s="14">
        <v>4902.6899999999996</v>
      </c>
      <c r="H148" s="14">
        <v>1.01</v>
      </c>
    </row>
    <row r="149" spans="2:8">
      <c r="B149" s="24" t="s">
        <v>1297</v>
      </c>
      <c r="C149" s="39">
        <v>7.16</v>
      </c>
      <c r="D149" s="24" t="s">
        <v>118</v>
      </c>
      <c r="E149" s="24" t="s">
        <v>332</v>
      </c>
      <c r="F149" s="14">
        <v>500</v>
      </c>
      <c r="G149" s="14">
        <v>4857.71</v>
      </c>
      <c r="H149" s="14">
        <v>1</v>
      </c>
    </row>
    <row r="150" spans="2:8">
      <c r="B150" s="24" t="s">
        <v>1298</v>
      </c>
      <c r="C150" s="39">
        <v>5.46</v>
      </c>
      <c r="D150" s="24" t="s">
        <v>336</v>
      </c>
      <c r="E150" s="24" t="s">
        <v>851</v>
      </c>
      <c r="F150" s="14">
        <v>400</v>
      </c>
      <c r="G150" s="14">
        <v>4036.19</v>
      </c>
      <c r="H150" s="14">
        <v>0.83</v>
      </c>
    </row>
    <row r="151" spans="2:8">
      <c r="B151" s="24" t="s">
        <v>852</v>
      </c>
      <c r="C151" s="39">
        <v>6.38</v>
      </c>
      <c r="D151" s="24" t="s">
        <v>118</v>
      </c>
      <c r="E151" s="24" t="s">
        <v>853</v>
      </c>
      <c r="F151" s="14">
        <v>350</v>
      </c>
      <c r="G151" s="14">
        <v>3660.67</v>
      </c>
      <c r="H151" s="14">
        <v>0.75</v>
      </c>
    </row>
    <row r="152" spans="2:8">
      <c r="B152" s="24" t="s">
        <v>1299</v>
      </c>
      <c r="C152" s="39">
        <v>5.13</v>
      </c>
      <c r="D152" s="24" t="s">
        <v>336</v>
      </c>
      <c r="E152" s="24" t="s">
        <v>854</v>
      </c>
      <c r="F152" s="14">
        <v>350</v>
      </c>
      <c r="G152" s="14">
        <v>3528.62</v>
      </c>
      <c r="H152" s="14">
        <v>0.73</v>
      </c>
    </row>
    <row r="153" spans="2:8">
      <c r="B153" s="24" t="s">
        <v>1300</v>
      </c>
      <c r="C153" s="39">
        <v>6.25</v>
      </c>
      <c r="D153" s="24" t="s">
        <v>118</v>
      </c>
      <c r="E153" s="24" t="s">
        <v>855</v>
      </c>
      <c r="F153" s="14">
        <v>300</v>
      </c>
      <c r="G153" s="14">
        <v>3102.9</v>
      </c>
      <c r="H153" s="14">
        <v>0.64</v>
      </c>
    </row>
    <row r="154" spans="2:8">
      <c r="B154" s="24" t="s">
        <v>1301</v>
      </c>
      <c r="C154" s="39">
        <v>5.17</v>
      </c>
      <c r="D154" s="24" t="s">
        <v>118</v>
      </c>
      <c r="E154" s="24" t="s">
        <v>856</v>
      </c>
      <c r="F154" s="14">
        <v>300</v>
      </c>
      <c r="G154" s="14">
        <v>3034.43</v>
      </c>
      <c r="H154" s="14">
        <v>0.62</v>
      </c>
    </row>
    <row r="155" spans="2:8">
      <c r="B155" s="24" t="s">
        <v>1302</v>
      </c>
      <c r="C155" s="39">
        <v>5.57</v>
      </c>
      <c r="D155" s="24" t="s">
        <v>118</v>
      </c>
      <c r="E155" s="24" t="s">
        <v>671</v>
      </c>
      <c r="F155" s="14">
        <v>300</v>
      </c>
      <c r="G155" s="14">
        <v>3003.65</v>
      </c>
      <c r="H155" s="14">
        <v>0.62</v>
      </c>
    </row>
    <row r="156" spans="2:8">
      <c r="B156" s="24" t="s">
        <v>1303</v>
      </c>
      <c r="C156" s="39">
        <v>5.33</v>
      </c>
      <c r="D156" s="24" t="s">
        <v>118</v>
      </c>
      <c r="E156" s="24" t="s">
        <v>857</v>
      </c>
      <c r="F156" s="14">
        <v>250</v>
      </c>
      <c r="G156" s="14">
        <v>2538.1999999999998</v>
      </c>
      <c r="H156" s="14">
        <v>0.52</v>
      </c>
    </row>
    <row r="157" spans="2:8">
      <c r="B157" s="24" t="s">
        <v>1304</v>
      </c>
      <c r="C157" s="39">
        <v>5.31</v>
      </c>
      <c r="D157" s="24" t="s">
        <v>118</v>
      </c>
      <c r="E157" s="24" t="s">
        <v>858</v>
      </c>
      <c r="F157" s="14">
        <v>250</v>
      </c>
      <c r="G157" s="14">
        <v>2537.13</v>
      </c>
      <c r="H157" s="14">
        <v>0.52</v>
      </c>
    </row>
    <row r="158" spans="2:8">
      <c r="B158" s="24" t="s">
        <v>859</v>
      </c>
      <c r="C158" s="39">
        <v>5.27</v>
      </c>
      <c r="D158" s="24" t="s">
        <v>118</v>
      </c>
      <c r="E158" s="24" t="s">
        <v>860</v>
      </c>
      <c r="F158" s="14">
        <v>250</v>
      </c>
      <c r="G158" s="14">
        <v>2536.21</v>
      </c>
      <c r="H158" s="14">
        <v>0.52</v>
      </c>
    </row>
    <row r="159" spans="2:8">
      <c r="B159" s="24" t="s">
        <v>1305</v>
      </c>
      <c r="C159" s="39">
        <v>5.42</v>
      </c>
      <c r="D159" s="24" t="s">
        <v>118</v>
      </c>
      <c r="E159" s="24" t="s">
        <v>861</v>
      </c>
      <c r="F159" s="14">
        <v>250</v>
      </c>
      <c r="G159" s="14">
        <v>2507.9699999999998</v>
      </c>
      <c r="H159" s="14">
        <v>0.52</v>
      </c>
    </row>
    <row r="160" spans="2:8">
      <c r="B160" s="24" t="s">
        <v>1306</v>
      </c>
      <c r="C160" s="39">
        <v>6.39</v>
      </c>
      <c r="D160" s="24" t="s">
        <v>118</v>
      </c>
      <c r="E160" s="24" t="s">
        <v>862</v>
      </c>
      <c r="F160" s="14">
        <v>250</v>
      </c>
      <c r="G160" s="14">
        <v>2503</v>
      </c>
      <c r="H160" s="14">
        <v>0.51</v>
      </c>
    </row>
    <row r="161" spans="2:8">
      <c r="B161" s="24" t="s">
        <v>1307</v>
      </c>
      <c r="C161" s="39">
        <v>5.63</v>
      </c>
      <c r="D161" s="24" t="s">
        <v>336</v>
      </c>
      <c r="E161" s="24" t="s">
        <v>863</v>
      </c>
      <c r="F161" s="14">
        <v>250</v>
      </c>
      <c r="G161" s="14">
        <v>2493.37</v>
      </c>
      <c r="H161" s="14">
        <v>0.51</v>
      </c>
    </row>
    <row r="162" spans="2:8">
      <c r="B162" s="24" t="s">
        <v>864</v>
      </c>
      <c r="C162" s="39">
        <v>5.79</v>
      </c>
      <c r="D162" s="24" t="s">
        <v>118</v>
      </c>
      <c r="E162" s="24" t="s">
        <v>865</v>
      </c>
      <c r="F162" s="14">
        <v>250</v>
      </c>
      <c r="G162" s="14">
        <v>2482.63</v>
      </c>
      <c r="H162" s="14">
        <v>0.51</v>
      </c>
    </row>
    <row r="163" spans="2:8">
      <c r="B163" s="24" t="s">
        <v>866</v>
      </c>
      <c r="C163" s="39">
        <v>5.83</v>
      </c>
      <c r="D163" s="24" t="s">
        <v>118</v>
      </c>
      <c r="E163" s="24" t="s">
        <v>867</v>
      </c>
      <c r="F163" s="14">
        <v>250</v>
      </c>
      <c r="G163" s="14">
        <v>2471.35</v>
      </c>
      <c r="H163" s="14">
        <v>0.51</v>
      </c>
    </row>
    <row r="164" spans="2:8">
      <c r="B164" s="24" t="s">
        <v>1308</v>
      </c>
      <c r="C164" s="39">
        <v>7.27</v>
      </c>
      <c r="D164" s="24" t="s">
        <v>675</v>
      </c>
      <c r="E164" s="24" t="s">
        <v>676</v>
      </c>
      <c r="F164" s="14">
        <v>250</v>
      </c>
      <c r="G164" s="14">
        <v>2418</v>
      </c>
      <c r="H164" s="14">
        <v>0.5</v>
      </c>
    </row>
    <row r="165" spans="2:8">
      <c r="B165" s="24" t="s">
        <v>1309</v>
      </c>
      <c r="C165" s="39">
        <v>6.17</v>
      </c>
      <c r="D165" s="24" t="s">
        <v>118</v>
      </c>
      <c r="E165" s="24" t="s">
        <v>868</v>
      </c>
      <c r="F165" s="14">
        <v>150</v>
      </c>
      <c r="G165" s="14">
        <v>1569.01</v>
      </c>
      <c r="H165" s="14">
        <v>0.32</v>
      </c>
    </row>
    <row r="166" spans="2:8">
      <c r="B166" s="24" t="s">
        <v>1310</v>
      </c>
      <c r="C166" s="39">
        <v>5.03</v>
      </c>
      <c r="D166" s="24" t="s">
        <v>118</v>
      </c>
      <c r="E166" s="24" t="s">
        <v>869</v>
      </c>
      <c r="F166" s="14">
        <v>150</v>
      </c>
      <c r="G166" s="14">
        <v>1524.36</v>
      </c>
      <c r="H166" s="14">
        <v>0.31</v>
      </c>
    </row>
    <row r="167" spans="2:8">
      <c r="B167" s="24" t="s">
        <v>870</v>
      </c>
      <c r="C167" s="39">
        <v>4.68</v>
      </c>
      <c r="D167" s="24" t="s">
        <v>118</v>
      </c>
      <c r="E167" s="24" t="s">
        <v>871</v>
      </c>
      <c r="F167" s="14">
        <v>150</v>
      </c>
      <c r="G167" s="14">
        <v>1518.26</v>
      </c>
      <c r="H167" s="14">
        <v>0.31</v>
      </c>
    </row>
    <row r="168" spans="2:8">
      <c r="B168" s="24" t="s">
        <v>872</v>
      </c>
      <c r="C168" s="39">
        <v>5.94</v>
      </c>
      <c r="D168" s="24" t="s">
        <v>118</v>
      </c>
      <c r="E168" s="24" t="s">
        <v>873</v>
      </c>
      <c r="F168" s="14">
        <v>150</v>
      </c>
      <c r="G168" s="14">
        <v>1512.35</v>
      </c>
      <c r="H168" s="14">
        <v>0.31</v>
      </c>
    </row>
    <row r="169" spans="2:8">
      <c r="B169" s="24" t="s">
        <v>874</v>
      </c>
      <c r="C169" s="39">
        <v>5.27</v>
      </c>
      <c r="D169" s="24" t="s">
        <v>118</v>
      </c>
      <c r="E169" s="24" t="s">
        <v>875</v>
      </c>
      <c r="F169" s="14">
        <v>100</v>
      </c>
      <c r="G169" s="14">
        <v>1016</v>
      </c>
      <c r="H169" s="14">
        <v>0.21</v>
      </c>
    </row>
    <row r="170" spans="2:8">
      <c r="B170" s="24" t="s">
        <v>876</v>
      </c>
      <c r="C170" s="39">
        <v>5.23</v>
      </c>
      <c r="D170" s="24" t="s">
        <v>118</v>
      </c>
      <c r="E170" s="24" t="s">
        <v>877</v>
      </c>
      <c r="F170" s="14">
        <v>100</v>
      </c>
      <c r="G170" s="14">
        <v>1011.56</v>
      </c>
      <c r="H170" s="14">
        <v>0.21</v>
      </c>
    </row>
    <row r="171" spans="2:8">
      <c r="B171" s="24" t="s">
        <v>1311</v>
      </c>
      <c r="C171" s="39">
        <v>6.48</v>
      </c>
      <c r="D171" s="24" t="s">
        <v>118</v>
      </c>
      <c r="E171" s="24" t="s">
        <v>878</v>
      </c>
      <c r="F171" s="14">
        <v>93</v>
      </c>
      <c r="G171" s="14">
        <v>974.05</v>
      </c>
      <c r="H171" s="14">
        <v>0.2</v>
      </c>
    </row>
    <row r="172" spans="2:8">
      <c r="B172" s="24" t="s">
        <v>1312</v>
      </c>
      <c r="C172" s="39">
        <v>7.13</v>
      </c>
      <c r="D172" s="24" t="s">
        <v>118</v>
      </c>
      <c r="E172" s="24" t="s">
        <v>334</v>
      </c>
      <c r="F172" s="14">
        <v>100</v>
      </c>
      <c r="G172" s="14">
        <v>953.65</v>
      </c>
      <c r="H172" s="14">
        <v>0.2</v>
      </c>
    </row>
    <row r="173" spans="2:8">
      <c r="B173" s="24" t="s">
        <v>879</v>
      </c>
      <c r="C173" s="39">
        <v>6.14</v>
      </c>
      <c r="D173" s="24" t="s">
        <v>118</v>
      </c>
      <c r="E173" s="24" t="s">
        <v>880</v>
      </c>
      <c r="F173" s="14">
        <v>60</v>
      </c>
      <c r="G173" s="14">
        <v>630.16</v>
      </c>
      <c r="H173" s="14">
        <v>0.13</v>
      </c>
    </row>
    <row r="174" spans="2:8">
      <c r="B174" s="24" t="s">
        <v>1313</v>
      </c>
      <c r="C174" s="39">
        <v>5.57</v>
      </c>
      <c r="D174" s="24" t="s">
        <v>118</v>
      </c>
      <c r="E174" s="24" t="s">
        <v>881</v>
      </c>
      <c r="F174" s="14">
        <v>50</v>
      </c>
      <c r="G174" s="14">
        <v>512.79</v>
      </c>
      <c r="H174" s="14">
        <v>0.11</v>
      </c>
    </row>
    <row r="175" spans="2:8">
      <c r="B175" s="24" t="s">
        <v>1314</v>
      </c>
      <c r="C175" s="39">
        <v>5</v>
      </c>
      <c r="D175" s="24" t="s">
        <v>118</v>
      </c>
      <c r="E175" s="24" t="s">
        <v>882</v>
      </c>
      <c r="F175" s="14">
        <v>50</v>
      </c>
      <c r="G175" s="14">
        <v>507.41</v>
      </c>
      <c r="H175" s="14">
        <v>0.1</v>
      </c>
    </row>
    <row r="176" spans="2:8">
      <c r="B176" s="24" t="s">
        <v>1315</v>
      </c>
      <c r="C176" s="39">
        <v>4.63</v>
      </c>
      <c r="D176" s="24" t="s">
        <v>118</v>
      </c>
      <c r="E176" s="24" t="s">
        <v>883</v>
      </c>
      <c r="F176" s="14">
        <v>50</v>
      </c>
      <c r="G176" s="14">
        <v>504.51</v>
      </c>
      <c r="H176" s="14">
        <v>0.1</v>
      </c>
    </row>
    <row r="177" spans="2:8">
      <c r="B177" s="24" t="s">
        <v>1316</v>
      </c>
      <c r="C177" s="39">
        <v>6.99</v>
      </c>
      <c r="D177" s="24" t="s">
        <v>340</v>
      </c>
      <c r="E177" s="24" t="s">
        <v>884</v>
      </c>
      <c r="F177" s="14">
        <v>250</v>
      </c>
      <c r="G177" s="14">
        <v>503.04</v>
      </c>
      <c r="H177" s="14">
        <v>0.1</v>
      </c>
    </row>
    <row r="178" spans="2:8">
      <c r="B178" s="24" t="s">
        <v>1317</v>
      </c>
      <c r="C178" s="39">
        <v>4.17</v>
      </c>
      <c r="D178" s="24" t="s">
        <v>118</v>
      </c>
      <c r="E178" s="24" t="s">
        <v>119</v>
      </c>
      <c r="F178" s="14">
        <v>50</v>
      </c>
      <c r="G178" s="14">
        <v>500.63</v>
      </c>
      <c r="H178" s="14">
        <v>0.1</v>
      </c>
    </row>
    <row r="179" spans="2:8">
      <c r="B179" s="24" t="s">
        <v>885</v>
      </c>
      <c r="C179" s="39">
        <v>5.46</v>
      </c>
      <c r="D179" s="24" t="s">
        <v>118</v>
      </c>
      <c r="E179" s="24" t="s">
        <v>886</v>
      </c>
      <c r="F179" s="14">
        <v>50</v>
      </c>
      <c r="G179" s="14">
        <v>499.18</v>
      </c>
      <c r="H179" s="14">
        <v>0.1</v>
      </c>
    </row>
    <row r="180" spans="2:8">
      <c r="B180" s="24" t="s">
        <v>1318</v>
      </c>
      <c r="C180" s="39">
        <v>5.98</v>
      </c>
      <c r="D180" s="24" t="s">
        <v>118</v>
      </c>
      <c r="E180" s="24" t="s">
        <v>887</v>
      </c>
      <c r="F180" s="14">
        <v>50</v>
      </c>
      <c r="G180" s="14">
        <v>497.53</v>
      </c>
      <c r="H180" s="14">
        <v>0.1</v>
      </c>
    </row>
    <row r="181" spans="2:8">
      <c r="B181" s="24" t="s">
        <v>1319</v>
      </c>
      <c r="C181" s="39">
        <v>7.13</v>
      </c>
      <c r="D181" s="24" t="s">
        <v>118</v>
      </c>
      <c r="E181" s="24" t="s">
        <v>335</v>
      </c>
      <c r="F181" s="14">
        <v>30</v>
      </c>
      <c r="G181" s="14">
        <v>285.42</v>
      </c>
      <c r="H181" s="14">
        <v>0.06</v>
      </c>
    </row>
    <row r="182" spans="2:8">
      <c r="B182" s="24" t="s">
        <v>1320</v>
      </c>
      <c r="C182" s="39">
        <v>6.17</v>
      </c>
      <c r="D182" s="24" t="s">
        <v>675</v>
      </c>
      <c r="E182" s="24" t="s">
        <v>888</v>
      </c>
      <c r="F182" s="14">
        <v>20</v>
      </c>
      <c r="G182" s="14">
        <v>201.15</v>
      </c>
      <c r="H182" s="14">
        <v>0.04</v>
      </c>
    </row>
    <row r="183" spans="2:8">
      <c r="B183" s="24" t="s">
        <v>1321</v>
      </c>
      <c r="C183" s="39">
        <v>7.13</v>
      </c>
      <c r="D183" s="24" t="s">
        <v>118</v>
      </c>
      <c r="E183" s="24" t="s">
        <v>889</v>
      </c>
      <c r="F183" s="14">
        <v>20</v>
      </c>
      <c r="G183" s="14">
        <v>184.24</v>
      </c>
      <c r="H183" s="14">
        <v>0.04</v>
      </c>
    </row>
    <row r="184" spans="2:8">
      <c r="B184" s="24" t="s">
        <v>890</v>
      </c>
      <c r="C184" s="39">
        <v>4.7699999999999996</v>
      </c>
      <c r="D184" s="24" t="s">
        <v>118</v>
      </c>
      <c r="E184" s="24" t="s">
        <v>891</v>
      </c>
      <c r="F184" s="14">
        <v>10</v>
      </c>
      <c r="G184" s="14">
        <v>101.33</v>
      </c>
      <c r="H184" s="14">
        <v>0.02</v>
      </c>
    </row>
    <row r="185" spans="2:8">
      <c r="B185" s="205" t="s">
        <v>120</v>
      </c>
      <c r="C185" s="285"/>
      <c r="D185" s="205"/>
      <c r="E185" s="205"/>
      <c r="F185" s="15"/>
      <c r="G185" s="15">
        <f>SUM(G145:G184)</f>
        <v>80067.019999999975</v>
      </c>
      <c r="H185" s="15">
        <f>SUM(H145:H184)</f>
        <v>16.45</v>
      </c>
    </row>
    <row r="186" spans="2:8">
      <c r="B186" s="205" t="s">
        <v>121</v>
      </c>
      <c r="C186" s="39"/>
    </row>
    <row r="187" spans="2:8">
      <c r="B187" s="24" t="s">
        <v>1322</v>
      </c>
      <c r="C187" s="39">
        <v>4.8499999999999996</v>
      </c>
      <c r="D187" s="24" t="s">
        <v>122</v>
      </c>
      <c r="E187" s="24" t="s">
        <v>348</v>
      </c>
      <c r="F187" s="14">
        <v>500</v>
      </c>
      <c r="G187" s="14">
        <v>2460.44</v>
      </c>
      <c r="H187" s="14">
        <v>0.51</v>
      </c>
    </row>
    <row r="188" spans="2:8">
      <c r="B188" s="24" t="s">
        <v>892</v>
      </c>
      <c r="C188" s="39">
        <v>5.05</v>
      </c>
      <c r="D188" s="24" t="s">
        <v>122</v>
      </c>
      <c r="E188" s="24" t="s">
        <v>893</v>
      </c>
      <c r="F188" s="14">
        <v>500</v>
      </c>
      <c r="G188" s="14">
        <v>2405.8000000000002</v>
      </c>
      <c r="H188" s="14">
        <v>0.49</v>
      </c>
    </row>
    <row r="189" spans="2:8">
      <c r="B189" s="205" t="s">
        <v>123</v>
      </c>
      <c r="C189" s="285"/>
      <c r="D189" s="205"/>
      <c r="E189" s="205"/>
      <c r="F189" s="15"/>
      <c r="G189" s="15">
        <f>SUM(G186:G188)</f>
        <v>4866.24</v>
      </c>
      <c r="H189" s="15">
        <f>SUM(H186:H188)</f>
        <v>1</v>
      </c>
    </row>
    <row r="190" spans="2:8" s="212" customFormat="1">
      <c r="B190" s="251" t="s">
        <v>980</v>
      </c>
      <c r="C190" s="252"/>
      <c r="D190" s="251"/>
      <c r="E190" s="251"/>
      <c r="F190" s="21"/>
      <c r="G190" s="21"/>
      <c r="H190" s="21"/>
    </row>
    <row r="191" spans="2:8">
      <c r="B191" s="24" t="s">
        <v>31</v>
      </c>
      <c r="C191" s="39" t="s">
        <v>139</v>
      </c>
      <c r="D191" s="24" t="s">
        <v>448</v>
      </c>
      <c r="E191" s="24" t="s">
        <v>645</v>
      </c>
      <c r="F191" s="14">
        <v>140714930.78200001</v>
      </c>
      <c r="G191" s="14">
        <v>16803.47</v>
      </c>
      <c r="H191" s="14">
        <v>3.46</v>
      </c>
    </row>
    <row r="192" spans="2:8" s="212" customFormat="1">
      <c r="B192" s="251" t="s">
        <v>975</v>
      </c>
      <c r="C192" s="252"/>
      <c r="D192" s="251"/>
      <c r="E192" s="251"/>
      <c r="F192" s="21"/>
      <c r="G192" s="21">
        <f>SUM(G191)</f>
        <v>16803.47</v>
      </c>
      <c r="H192" s="21">
        <f>SUM(H191)</f>
        <v>3.46</v>
      </c>
    </row>
    <row r="193" spans="2:11">
      <c r="B193" s="205" t="s">
        <v>985</v>
      </c>
      <c r="C193" s="206"/>
      <c r="D193" s="205"/>
      <c r="E193" s="205"/>
      <c r="F193" s="15"/>
      <c r="G193" s="15">
        <v>27996.99</v>
      </c>
      <c r="H193" s="15">
        <v>5.76</v>
      </c>
    </row>
    <row r="194" spans="2:11">
      <c r="B194" s="205" t="s">
        <v>986</v>
      </c>
      <c r="C194" s="206"/>
      <c r="D194" s="205"/>
      <c r="E194" s="205"/>
      <c r="F194" s="15"/>
      <c r="G194" s="15">
        <v>558.33000000000004</v>
      </c>
      <c r="H194" s="15">
        <v>0.11</v>
      </c>
    </row>
    <row r="195" spans="2:11">
      <c r="B195" s="205" t="s">
        <v>124</v>
      </c>
      <c r="C195" s="206"/>
      <c r="D195" s="205"/>
      <c r="E195" s="205"/>
      <c r="F195" s="15"/>
      <c r="G195" s="15">
        <f>+G124+G144+G185+G189+G192+G193+G194</f>
        <v>492432.7099999999</v>
      </c>
      <c r="H195" s="15">
        <f>+H124+H144+H185+H189+H192+H193+H194</f>
        <v>101.20000000000003</v>
      </c>
      <c r="J195" s="15"/>
      <c r="K195" s="15"/>
    </row>
    <row r="196" spans="2:11">
      <c r="B196" s="205" t="s">
        <v>125</v>
      </c>
      <c r="C196" s="206"/>
      <c r="D196" s="205"/>
      <c r="E196" s="205"/>
      <c r="F196" s="15"/>
      <c r="G196" s="15">
        <f>+G197-G195</f>
        <v>-6091.3417120199301</v>
      </c>
      <c r="H196" s="15">
        <f>+H197-H195</f>
        <v>-1.2000000000000313</v>
      </c>
      <c r="J196" s="15"/>
      <c r="K196" s="15"/>
    </row>
    <row r="197" spans="2:11">
      <c r="B197" s="205" t="s">
        <v>126</v>
      </c>
      <c r="C197" s="206"/>
      <c r="D197" s="205"/>
      <c r="E197" s="205"/>
      <c r="F197" s="15"/>
      <c r="G197" s="15">
        <v>486341.36828797997</v>
      </c>
      <c r="H197" s="15">
        <v>100</v>
      </c>
      <c r="J197" s="15"/>
      <c r="K197" s="15"/>
    </row>
    <row r="198" spans="2:11">
      <c r="B198" s="24" t="s">
        <v>127</v>
      </c>
    </row>
    <row r="199" spans="2:11">
      <c r="B199" s="24" t="s">
        <v>128</v>
      </c>
    </row>
    <row r="200" spans="2:11">
      <c r="B200" s="24" t="s">
        <v>129</v>
      </c>
      <c r="C200" s="254">
        <v>44681</v>
      </c>
    </row>
    <row r="201" spans="2:11">
      <c r="B201" s="205" t="s">
        <v>2932</v>
      </c>
      <c r="C201" s="254"/>
    </row>
    <row r="202" spans="2:11" ht="25.5">
      <c r="B202" s="209" t="s">
        <v>130</v>
      </c>
      <c r="C202" s="25" t="s">
        <v>131</v>
      </c>
    </row>
    <row r="203" spans="2:11">
      <c r="B203" s="205"/>
    </row>
    <row r="204" spans="2:11">
      <c r="B204" s="205" t="s">
        <v>132</v>
      </c>
    </row>
    <row r="205" spans="2:11">
      <c r="B205" s="205" t="s">
        <v>221</v>
      </c>
    </row>
    <row r="206" spans="2:11">
      <c r="B206" s="205" t="s">
        <v>133</v>
      </c>
    </row>
    <row r="207" spans="2:11">
      <c r="B207" s="205" t="s">
        <v>894</v>
      </c>
      <c r="C207" s="206"/>
    </row>
    <row r="208" spans="2:11">
      <c r="B208" s="205" t="s">
        <v>895</v>
      </c>
      <c r="C208" s="206"/>
    </row>
    <row r="209" spans="2:3">
      <c r="B209" s="205" t="s">
        <v>896</v>
      </c>
      <c r="C209" s="206"/>
    </row>
    <row r="210" spans="2:3">
      <c r="B210" s="205" t="s">
        <v>897</v>
      </c>
      <c r="C210" s="206"/>
    </row>
    <row r="211" spans="2:3">
      <c r="B211" s="205" t="s">
        <v>898</v>
      </c>
      <c r="C211" s="206"/>
    </row>
    <row r="212" spans="2:3">
      <c r="B212" s="205" t="s">
        <v>899</v>
      </c>
      <c r="C212" s="206"/>
    </row>
    <row r="213" spans="2:3">
      <c r="B213" s="205" t="s">
        <v>900</v>
      </c>
      <c r="C213" s="206"/>
    </row>
    <row r="214" spans="2:3">
      <c r="B214" s="205" t="s">
        <v>901</v>
      </c>
      <c r="C214" s="206"/>
    </row>
    <row r="215" spans="2:3">
      <c r="B215" s="205" t="s">
        <v>2958</v>
      </c>
      <c r="C215" s="206"/>
    </row>
    <row r="216" spans="2:3">
      <c r="B216" s="207" t="s">
        <v>2978</v>
      </c>
    </row>
    <row r="217" spans="2:3">
      <c r="B217" s="205" t="s">
        <v>134</v>
      </c>
    </row>
    <row r="218" spans="2:3">
      <c r="B218" s="205" t="s">
        <v>135</v>
      </c>
    </row>
    <row r="221" spans="2:3" ht="14.25">
      <c r="B221" s="139" t="s">
        <v>2469</v>
      </c>
      <c r="C221" s="140"/>
    </row>
    <row r="222" spans="2:3" ht="25.5">
      <c r="B222" s="141" t="s">
        <v>2461</v>
      </c>
      <c r="C222" s="141" t="s">
        <v>2462</v>
      </c>
    </row>
    <row r="223" spans="2:3">
      <c r="B223" s="142" t="s">
        <v>2463</v>
      </c>
      <c r="C223" s="143">
        <v>0</v>
      </c>
    </row>
    <row r="224" spans="2:3">
      <c r="B224" s="142" t="s">
        <v>2464</v>
      </c>
      <c r="C224" s="143">
        <v>0</v>
      </c>
    </row>
    <row r="225" spans="2:6">
      <c r="B225" s="142" t="s">
        <v>2465</v>
      </c>
      <c r="C225" s="143">
        <v>39500</v>
      </c>
    </row>
    <row r="226" spans="2:6">
      <c r="B226" s="142" t="s">
        <v>2466</v>
      </c>
      <c r="C226" s="143">
        <v>0</v>
      </c>
    </row>
    <row r="227" spans="2:6">
      <c r="B227" s="32" t="s">
        <v>2467</v>
      </c>
      <c r="C227" s="143">
        <v>0</v>
      </c>
    </row>
    <row r="228" spans="2:6">
      <c r="B228" s="144" t="s">
        <v>2468</v>
      </c>
      <c r="C228" s="145">
        <f>SUM(C223:C227)</f>
        <v>39500</v>
      </c>
    </row>
    <row r="231" spans="2:6" ht="15">
      <c r="B231" s="210" t="s">
        <v>2470</v>
      </c>
      <c r="C231" s="211">
        <v>44681</v>
      </c>
      <c r="D231" s="212"/>
      <c r="E231" s="212"/>
      <c r="F231" s="213"/>
    </row>
    <row r="232" spans="2:6" ht="45">
      <c r="B232" s="214" t="s">
        <v>2471</v>
      </c>
      <c r="C232" s="214" t="s">
        <v>2472</v>
      </c>
      <c r="D232" s="147" t="s">
        <v>2473</v>
      </c>
      <c r="E232" s="214" t="s">
        <v>2474</v>
      </c>
      <c r="F232" s="214" t="s">
        <v>2475</v>
      </c>
    </row>
    <row r="233" spans="2:6" ht="15">
      <c r="B233" s="255" t="s">
        <v>2505</v>
      </c>
      <c r="C233" s="256">
        <v>-114500</v>
      </c>
      <c r="D233" s="148">
        <v>2295.2809999999999</v>
      </c>
      <c r="E233" s="148">
        <v>2340.35</v>
      </c>
      <c r="F233" s="368">
        <v>39500</v>
      </c>
    </row>
    <row r="234" spans="2:6" ht="15">
      <c r="B234" s="255" t="s">
        <v>2507</v>
      </c>
      <c r="C234" s="256">
        <v>-403750</v>
      </c>
      <c r="D234" s="148">
        <v>871.27380000000005</v>
      </c>
      <c r="E234" s="148">
        <v>860.45</v>
      </c>
      <c r="F234" s="369"/>
    </row>
    <row r="235" spans="2:6" ht="15">
      <c r="B235" s="255" t="s">
        <v>2510</v>
      </c>
      <c r="C235" s="256">
        <v>-616500</v>
      </c>
      <c r="D235" s="148">
        <v>385.29140000000001</v>
      </c>
      <c r="E235" s="148">
        <v>374.15</v>
      </c>
      <c r="F235" s="369"/>
    </row>
    <row r="236" spans="2:6" ht="15">
      <c r="B236" s="255" t="s">
        <v>2891</v>
      </c>
      <c r="C236" s="256">
        <v>-145500</v>
      </c>
      <c r="D236" s="148">
        <v>3143.1055999999999</v>
      </c>
      <c r="E236" s="148">
        <v>3243.45</v>
      </c>
      <c r="F236" s="369"/>
    </row>
    <row r="237" spans="2:6" ht="15">
      <c r="B237" s="255" t="s">
        <v>2515</v>
      </c>
      <c r="C237" s="256">
        <v>-589200</v>
      </c>
      <c r="D237" s="148">
        <v>794.37009999999998</v>
      </c>
      <c r="E237" s="148">
        <v>730.8</v>
      </c>
      <c r="F237" s="369"/>
    </row>
    <row r="238" spans="2:6" ht="15">
      <c r="B238" s="255" t="s">
        <v>2527</v>
      </c>
      <c r="C238" s="256">
        <v>-343800</v>
      </c>
      <c r="D238" s="148">
        <v>380.50490000000002</v>
      </c>
      <c r="E238" s="148">
        <v>363.15</v>
      </c>
      <c r="F238" s="369"/>
    </row>
    <row r="239" spans="2:6" ht="15">
      <c r="B239" s="255" t="s">
        <v>2533</v>
      </c>
      <c r="C239" s="256">
        <v>-194350</v>
      </c>
      <c r="D239" s="148">
        <v>987.79899999999998</v>
      </c>
      <c r="E239" s="148">
        <v>983.75</v>
      </c>
      <c r="F239" s="369"/>
    </row>
    <row r="240" spans="2:6" ht="15">
      <c r="B240" s="255" t="s">
        <v>2538</v>
      </c>
      <c r="C240" s="256">
        <v>-427500</v>
      </c>
      <c r="D240" s="148">
        <v>559.21209999999996</v>
      </c>
      <c r="E240" s="148">
        <v>559.45000000000005</v>
      </c>
      <c r="F240" s="369"/>
    </row>
    <row r="241" spans="2:6" ht="15">
      <c r="B241" s="255" t="s">
        <v>2541</v>
      </c>
      <c r="C241" s="256">
        <v>-105500</v>
      </c>
      <c r="D241" s="148">
        <v>4480.9664000000002</v>
      </c>
      <c r="E241" s="148">
        <v>4528.7</v>
      </c>
      <c r="F241" s="369"/>
    </row>
    <row r="242" spans="2:6" ht="15">
      <c r="B242" s="255" t="s">
        <v>2544</v>
      </c>
      <c r="C242" s="256">
        <v>-99750</v>
      </c>
      <c r="D242" s="148">
        <v>2642.1772999999998</v>
      </c>
      <c r="E242" s="148">
        <v>2638.4</v>
      </c>
      <c r="F242" s="369"/>
    </row>
    <row r="243" spans="2:6" ht="15">
      <c r="B243" s="255" t="s">
        <v>2552</v>
      </c>
      <c r="C243" s="256">
        <v>-303050</v>
      </c>
      <c r="D243" s="148">
        <v>1743.8979999999999</v>
      </c>
      <c r="E243" s="148">
        <v>1698.45</v>
      </c>
      <c r="F243" s="369"/>
    </row>
    <row r="244" spans="2:6" ht="15">
      <c r="B244" s="255" t="s">
        <v>2555</v>
      </c>
      <c r="C244" s="256">
        <v>-464100</v>
      </c>
      <c r="D244" s="148">
        <v>1091.1785</v>
      </c>
      <c r="E244" s="148">
        <v>1083.3499999999999</v>
      </c>
      <c r="F244" s="369"/>
    </row>
    <row r="245" spans="2:6" ht="15">
      <c r="B245" s="255" t="s">
        <v>2556</v>
      </c>
      <c r="C245" s="256">
        <v>-72600</v>
      </c>
      <c r="D245" s="148">
        <v>1361.4929</v>
      </c>
      <c r="E245" s="148">
        <v>1373.3</v>
      </c>
      <c r="F245" s="369"/>
    </row>
    <row r="246" spans="2:6" ht="15">
      <c r="B246" s="255" t="s">
        <v>2558</v>
      </c>
      <c r="C246" s="256">
        <v>-96000</v>
      </c>
      <c r="D246" s="148">
        <v>2345.9013</v>
      </c>
      <c r="E246" s="148">
        <v>2511.3000000000002</v>
      </c>
      <c r="F246" s="369"/>
    </row>
    <row r="247" spans="2:6" ht="15">
      <c r="B247" s="255" t="s">
        <v>2560</v>
      </c>
      <c r="C247" s="256">
        <v>-325800</v>
      </c>
      <c r="D247" s="148">
        <v>2158.7017000000001</v>
      </c>
      <c r="E247" s="148">
        <v>2244.85</v>
      </c>
      <c r="F247" s="369"/>
    </row>
    <row r="248" spans="2:6" ht="15">
      <c r="B248" s="255" t="s">
        <v>2561</v>
      </c>
      <c r="C248" s="256">
        <v>-187500</v>
      </c>
      <c r="D248" s="148">
        <v>2227.2298999999998</v>
      </c>
      <c r="E248" s="148">
        <v>2231.6999999999998</v>
      </c>
      <c r="F248" s="369"/>
    </row>
    <row r="249" spans="2:6" ht="15">
      <c r="B249" s="255" t="s">
        <v>2562</v>
      </c>
      <c r="C249" s="256">
        <v>-120900</v>
      </c>
      <c r="D249" s="148">
        <v>2214.2251000000001</v>
      </c>
      <c r="E249" s="148">
        <v>2225.4</v>
      </c>
      <c r="F249" s="369"/>
    </row>
    <row r="250" spans="2:6" ht="15">
      <c r="B250" s="255" t="s">
        <v>2563</v>
      </c>
      <c r="C250" s="256">
        <v>-143000</v>
      </c>
      <c r="D250" s="148">
        <v>746.52020000000005</v>
      </c>
      <c r="E250" s="148">
        <v>746.95</v>
      </c>
      <c r="F250" s="369"/>
    </row>
    <row r="251" spans="2:6" ht="15">
      <c r="B251" s="255" t="s">
        <v>2892</v>
      </c>
      <c r="C251" s="256">
        <v>-22850</v>
      </c>
      <c r="D251" s="148">
        <v>17225.762599999998</v>
      </c>
      <c r="E251" s="148">
        <v>17135.25</v>
      </c>
      <c r="F251" s="369"/>
    </row>
    <row r="252" spans="2:6" ht="15">
      <c r="B252" s="255" t="s">
        <v>2573</v>
      </c>
      <c r="C252" s="256">
        <v>-173700</v>
      </c>
      <c r="D252" s="148">
        <v>971.32920000000001</v>
      </c>
      <c r="E252" s="148">
        <v>981.9</v>
      </c>
      <c r="F252" s="369"/>
    </row>
    <row r="253" spans="2:6" ht="15">
      <c r="B253" s="255" t="s">
        <v>2584</v>
      </c>
      <c r="C253" s="256">
        <v>-143750</v>
      </c>
      <c r="D253" s="148">
        <v>1699.0463999999999</v>
      </c>
      <c r="E253" s="148">
        <v>1701.8</v>
      </c>
      <c r="F253" s="369"/>
    </row>
    <row r="254" spans="2:6" ht="15">
      <c r="B254" s="255" t="s">
        <v>2587</v>
      </c>
      <c r="C254" s="256">
        <v>-286450</v>
      </c>
      <c r="D254" s="148">
        <v>751.72919999999999</v>
      </c>
      <c r="E254" s="148">
        <v>747.05</v>
      </c>
      <c r="F254" s="369"/>
    </row>
    <row r="255" spans="2:6" ht="15">
      <c r="B255" s="255" t="s">
        <v>2614</v>
      </c>
      <c r="C255" s="256">
        <v>-276000</v>
      </c>
      <c r="D255" s="148">
        <v>2733.6747</v>
      </c>
      <c r="E255" s="148">
        <v>2802.25</v>
      </c>
      <c r="F255" s="369"/>
    </row>
    <row r="256" spans="2:6" ht="15">
      <c r="B256" s="255" t="s">
        <v>2616</v>
      </c>
      <c r="C256" s="256">
        <v>-221250</v>
      </c>
      <c r="D256" s="148">
        <v>1103.7777000000001</v>
      </c>
      <c r="E256" s="148">
        <v>1111.3499999999999</v>
      </c>
      <c r="F256" s="369"/>
    </row>
    <row r="257" spans="2:6" ht="15">
      <c r="B257" s="255" t="s">
        <v>2622</v>
      </c>
      <c r="C257" s="256">
        <v>-252000</v>
      </c>
      <c r="D257" s="148">
        <v>918.91759999999999</v>
      </c>
      <c r="E257" s="148">
        <v>932.25</v>
      </c>
      <c r="F257" s="369"/>
    </row>
    <row r="258" spans="2:6" ht="15">
      <c r="B258" s="255" t="s">
        <v>2626</v>
      </c>
      <c r="C258" s="256">
        <v>-1050</v>
      </c>
      <c r="D258" s="148">
        <v>3576.2343000000001</v>
      </c>
      <c r="E258" s="148">
        <v>3557</v>
      </c>
      <c r="F258" s="369"/>
    </row>
    <row r="259" spans="2:6" ht="15">
      <c r="B259" s="255" t="s">
        <v>2627</v>
      </c>
      <c r="C259" s="256">
        <v>-179550</v>
      </c>
      <c r="D259" s="148">
        <v>3526.1691999999998</v>
      </c>
      <c r="E259" s="148">
        <v>3558.15</v>
      </c>
      <c r="F259" s="369"/>
    </row>
    <row r="260" spans="2:6" ht="15">
      <c r="B260" s="255" t="s">
        <v>2628</v>
      </c>
      <c r="C260" s="256">
        <v>-260550</v>
      </c>
      <c r="D260" s="148">
        <v>821.47370000000001</v>
      </c>
      <c r="E260" s="148">
        <v>820.05</v>
      </c>
      <c r="F260" s="369"/>
    </row>
    <row r="261" spans="2:6" ht="15">
      <c r="B261" s="255" t="s">
        <v>2630</v>
      </c>
      <c r="C261" s="256">
        <v>-1937250</v>
      </c>
      <c r="D261" s="148">
        <v>250.49420000000001</v>
      </c>
      <c r="E261" s="148">
        <v>242.75</v>
      </c>
      <c r="F261" s="369"/>
    </row>
    <row r="262" spans="2:6" ht="15">
      <c r="B262" s="255" t="s">
        <v>2631</v>
      </c>
      <c r="C262" s="256">
        <v>-396950</v>
      </c>
      <c r="D262" s="148">
        <v>1269.8929000000001</v>
      </c>
      <c r="E262" s="148">
        <v>1269.6500000000001</v>
      </c>
      <c r="F262" s="369"/>
    </row>
    <row r="263" spans="2:6" ht="15">
      <c r="B263" s="255" t="s">
        <v>2632</v>
      </c>
      <c r="C263" s="256">
        <v>-70200</v>
      </c>
      <c r="D263" s="148">
        <v>1288.6469999999999</v>
      </c>
      <c r="E263" s="148">
        <v>1261.5999999999999</v>
      </c>
      <c r="F263" s="369"/>
    </row>
    <row r="264" spans="2:6" ht="15">
      <c r="B264" s="255" t="s">
        <v>2638</v>
      </c>
      <c r="C264" s="256">
        <v>-65300</v>
      </c>
      <c r="D264" s="148">
        <v>6682.6764000000003</v>
      </c>
      <c r="E264" s="148">
        <v>6649.55</v>
      </c>
      <c r="F264" s="369"/>
    </row>
    <row r="265" spans="2:6" ht="15">
      <c r="B265" s="255" t="s">
        <v>2640</v>
      </c>
      <c r="C265" s="256">
        <v>-328750</v>
      </c>
      <c r="D265" s="148">
        <v>869.08299999999997</v>
      </c>
      <c r="E265" s="148">
        <v>866.5</v>
      </c>
      <c r="F265" s="369"/>
    </row>
    <row r="266" spans="2:6" ht="15">
      <c r="B266" s="255" t="s">
        <v>2641</v>
      </c>
      <c r="C266" s="256">
        <v>-592800</v>
      </c>
      <c r="D266" s="148">
        <v>810.16150000000005</v>
      </c>
      <c r="E266" s="148">
        <v>824.6</v>
      </c>
      <c r="F266" s="370"/>
    </row>
    <row r="269" spans="2:6" ht="15">
      <c r="B269" s="217" t="s">
        <v>2476</v>
      </c>
      <c r="C269" s="258">
        <v>0.23300000000000001</v>
      </c>
    </row>
    <row r="271" spans="2:6" ht="15">
      <c r="B271" s="220" t="s">
        <v>2479</v>
      </c>
      <c r="C271" s="259"/>
    </row>
    <row r="272" spans="2:6" ht="15.75">
      <c r="B272" s="179" t="s">
        <v>2477</v>
      </c>
      <c r="C272" s="164" t="s">
        <v>2886</v>
      </c>
    </row>
    <row r="273" spans="2:3" ht="15">
      <c r="B273" s="199" t="s">
        <v>2651</v>
      </c>
      <c r="C273" s="273">
        <v>3</v>
      </c>
    </row>
    <row r="274" spans="2:3" ht="15">
      <c r="B274" s="199" t="s">
        <v>2652</v>
      </c>
      <c r="C274" s="273">
        <v>2</v>
      </c>
    </row>
    <row r="275" spans="2:3" ht="15">
      <c r="B275" s="199" t="s">
        <v>2654</v>
      </c>
      <c r="C275" s="273">
        <v>3</v>
      </c>
    </row>
    <row r="276" spans="2:3" ht="15">
      <c r="B276" s="199" t="s">
        <v>2657</v>
      </c>
      <c r="C276" s="273">
        <v>3</v>
      </c>
    </row>
    <row r="277" spans="2:3" ht="15">
      <c r="B277" s="199" t="s">
        <v>2659</v>
      </c>
      <c r="C277" s="273">
        <v>5</v>
      </c>
    </row>
    <row r="278" spans="2:3" ht="15">
      <c r="B278" s="199" t="s">
        <v>2664</v>
      </c>
      <c r="C278" s="273">
        <v>4</v>
      </c>
    </row>
    <row r="279" spans="2:3" ht="15">
      <c r="B279" s="199" t="s">
        <v>2668</v>
      </c>
      <c r="C279" s="273">
        <v>2</v>
      </c>
    </row>
    <row r="280" spans="2:3" ht="15">
      <c r="B280" s="199" t="s">
        <v>2669</v>
      </c>
      <c r="C280" s="273">
        <v>1</v>
      </c>
    </row>
    <row r="281" spans="2:3" ht="15">
      <c r="B281" s="199" t="s">
        <v>2683</v>
      </c>
      <c r="C281" s="273">
        <v>3</v>
      </c>
    </row>
    <row r="282" spans="2:3" ht="15">
      <c r="B282" s="199" t="s">
        <v>2684</v>
      </c>
      <c r="C282" s="273">
        <v>1</v>
      </c>
    </row>
    <row r="283" spans="2:3" ht="15">
      <c r="B283" s="199" t="s">
        <v>2688</v>
      </c>
      <c r="C283" s="273">
        <v>3</v>
      </c>
    </row>
    <row r="284" spans="2:3" ht="15">
      <c r="B284" s="199" t="s">
        <v>2689</v>
      </c>
      <c r="C284" s="273">
        <v>1</v>
      </c>
    </row>
    <row r="285" spans="2:3" ht="15">
      <c r="B285" s="199" t="s">
        <v>2697</v>
      </c>
      <c r="C285" s="273">
        <v>3</v>
      </c>
    </row>
    <row r="286" spans="2:3" ht="15">
      <c r="B286" s="199" t="s">
        <v>2708</v>
      </c>
      <c r="C286" s="273">
        <v>6</v>
      </c>
    </row>
    <row r="287" spans="2:3" ht="15">
      <c r="B287" s="199" t="s">
        <v>2711</v>
      </c>
      <c r="C287" s="273">
        <v>6</v>
      </c>
    </row>
    <row r="288" spans="2:3" ht="15">
      <c r="B288" s="199" t="s">
        <v>2716</v>
      </c>
      <c r="C288" s="273">
        <v>3</v>
      </c>
    </row>
    <row r="289" spans="2:3" ht="15">
      <c r="B289" s="199" t="s">
        <v>2717</v>
      </c>
      <c r="C289" s="273">
        <v>1</v>
      </c>
    </row>
    <row r="290" spans="2:3" ht="15">
      <c r="B290" s="199" t="s">
        <v>2730</v>
      </c>
      <c r="C290" s="273">
        <v>3</v>
      </c>
    </row>
    <row r="291" spans="2:3" ht="15">
      <c r="B291" s="199" t="s">
        <v>2734</v>
      </c>
      <c r="C291" s="273">
        <v>4</v>
      </c>
    </row>
    <row r="292" spans="2:3" ht="15">
      <c r="B292" s="199" t="s">
        <v>2738</v>
      </c>
      <c r="C292" s="273">
        <v>7</v>
      </c>
    </row>
    <row r="293" spans="2:3" ht="15">
      <c r="B293" s="199" t="s">
        <v>2739</v>
      </c>
      <c r="C293" s="273">
        <v>5</v>
      </c>
    </row>
    <row r="294" spans="2:3" ht="15">
      <c r="B294" s="199" t="s">
        <v>2744</v>
      </c>
      <c r="C294" s="273">
        <v>9</v>
      </c>
    </row>
    <row r="295" spans="2:3" ht="15">
      <c r="B295" s="199" t="s">
        <v>2745</v>
      </c>
      <c r="C295" s="273">
        <v>1</v>
      </c>
    </row>
    <row r="296" spans="2:3" ht="15">
      <c r="B296" s="199" t="s">
        <v>2748</v>
      </c>
      <c r="C296" s="273">
        <v>4</v>
      </c>
    </row>
    <row r="297" spans="2:3" ht="15">
      <c r="B297" s="199" t="s">
        <v>2751</v>
      </c>
      <c r="C297" s="273">
        <v>1</v>
      </c>
    </row>
    <row r="298" spans="2:3" ht="15">
      <c r="B298" s="199" t="s">
        <v>2763</v>
      </c>
      <c r="C298" s="273">
        <v>2</v>
      </c>
    </row>
    <row r="299" spans="2:3" ht="15">
      <c r="B299" s="199" t="s">
        <v>2893</v>
      </c>
      <c r="C299" s="273">
        <v>1</v>
      </c>
    </row>
    <row r="300" spans="2:3" ht="15">
      <c r="B300" s="199" t="s">
        <v>2779</v>
      </c>
      <c r="C300" s="273">
        <v>4</v>
      </c>
    </row>
    <row r="301" spans="2:3" ht="15">
      <c r="B301" s="199" t="s">
        <v>2894</v>
      </c>
      <c r="C301" s="273">
        <v>1</v>
      </c>
    </row>
    <row r="302" spans="2:3" ht="15">
      <c r="B302" s="199" t="s">
        <v>2782</v>
      </c>
      <c r="C302" s="273">
        <v>5</v>
      </c>
    </row>
    <row r="303" spans="2:3" ht="15">
      <c r="B303" s="199" t="s">
        <v>2895</v>
      </c>
      <c r="C303" s="273">
        <v>1</v>
      </c>
    </row>
    <row r="304" spans="2:3" ht="15">
      <c r="B304" s="199" t="s">
        <v>2785</v>
      </c>
      <c r="C304" s="273">
        <v>4</v>
      </c>
    </row>
    <row r="305" spans="2:3" ht="15">
      <c r="B305" s="199" t="s">
        <v>2791</v>
      </c>
      <c r="C305" s="273">
        <v>6</v>
      </c>
    </row>
    <row r="306" spans="2:3" ht="15">
      <c r="B306" s="199" t="s">
        <v>2833</v>
      </c>
      <c r="C306" s="273">
        <v>5</v>
      </c>
    </row>
    <row r="307" spans="2:3" ht="15">
      <c r="B307" s="199" t="s">
        <v>2836</v>
      </c>
      <c r="C307" s="273">
        <v>3</v>
      </c>
    </row>
    <row r="308" spans="2:3" ht="15">
      <c r="B308" s="199" t="s">
        <v>2896</v>
      </c>
      <c r="C308" s="273">
        <v>12</v>
      </c>
    </row>
    <row r="309" spans="2:3" ht="15">
      <c r="B309" s="199" t="s">
        <v>2855</v>
      </c>
      <c r="C309" s="273">
        <v>5</v>
      </c>
    </row>
    <row r="310" spans="2:3" ht="15">
      <c r="B310" s="199" t="s">
        <v>2857</v>
      </c>
      <c r="C310" s="273">
        <v>1</v>
      </c>
    </row>
    <row r="311" spans="2:3" ht="15">
      <c r="B311" s="199" t="s">
        <v>2859</v>
      </c>
      <c r="C311" s="273">
        <v>3</v>
      </c>
    </row>
    <row r="312" spans="2:3" ht="15">
      <c r="B312" s="199" t="s">
        <v>2861</v>
      </c>
      <c r="C312" s="273">
        <v>4</v>
      </c>
    </row>
    <row r="313" spans="2:3" ht="15">
      <c r="B313" s="199" t="s">
        <v>2897</v>
      </c>
      <c r="C313" s="273">
        <v>1</v>
      </c>
    </row>
    <row r="314" spans="2:3" ht="15">
      <c r="B314" s="199" t="s">
        <v>2862</v>
      </c>
      <c r="C314" s="273">
        <v>5</v>
      </c>
    </row>
    <row r="315" spans="2:3" ht="15">
      <c r="B315" s="199" t="s">
        <v>2868</v>
      </c>
      <c r="C315" s="273">
        <v>6</v>
      </c>
    </row>
    <row r="316" spans="2:3" ht="15">
      <c r="B316" s="199" t="s">
        <v>2869</v>
      </c>
      <c r="C316" s="273">
        <v>4</v>
      </c>
    </row>
    <row r="317" spans="2:3">
      <c r="C317" s="274"/>
    </row>
    <row r="318" spans="2:3">
      <c r="C318" s="274"/>
    </row>
    <row r="319" spans="2:3" ht="15.75">
      <c r="B319" s="179" t="s">
        <v>2480</v>
      </c>
      <c r="C319" s="164" t="s">
        <v>2886</v>
      </c>
    </row>
    <row r="320" spans="2:3" ht="15">
      <c r="B320" s="199" t="s">
        <v>2651</v>
      </c>
      <c r="C320" s="273">
        <v>3</v>
      </c>
    </row>
    <row r="321" spans="2:3" ht="15">
      <c r="B321" s="199" t="s">
        <v>2652</v>
      </c>
      <c r="C321" s="273">
        <v>2</v>
      </c>
    </row>
    <row r="322" spans="2:3" ht="15">
      <c r="B322" s="199" t="s">
        <v>2654</v>
      </c>
      <c r="C322" s="273">
        <v>3</v>
      </c>
    </row>
    <row r="323" spans="2:3" ht="15">
      <c r="B323" s="199" t="s">
        <v>2657</v>
      </c>
      <c r="C323" s="273">
        <v>3</v>
      </c>
    </row>
    <row r="324" spans="2:3" ht="15">
      <c r="B324" s="199" t="s">
        <v>2659</v>
      </c>
      <c r="C324" s="273">
        <v>5</v>
      </c>
    </row>
    <row r="325" spans="2:3" ht="15">
      <c r="B325" s="199" t="s">
        <v>2664</v>
      </c>
      <c r="C325" s="273">
        <v>4</v>
      </c>
    </row>
    <row r="326" spans="2:3" ht="15">
      <c r="B326" s="199" t="s">
        <v>2668</v>
      </c>
      <c r="C326" s="273">
        <v>2</v>
      </c>
    </row>
    <row r="327" spans="2:3" ht="15">
      <c r="B327" s="199" t="s">
        <v>2669</v>
      </c>
      <c r="C327" s="273">
        <v>1</v>
      </c>
    </row>
    <row r="328" spans="2:3" ht="15">
      <c r="B328" s="199" t="s">
        <v>2683</v>
      </c>
      <c r="C328" s="273">
        <v>3</v>
      </c>
    </row>
    <row r="329" spans="2:3" ht="15">
      <c r="B329" s="199" t="s">
        <v>2684</v>
      </c>
      <c r="C329" s="273">
        <v>1</v>
      </c>
    </row>
    <row r="330" spans="2:3" ht="15">
      <c r="B330" s="199" t="s">
        <v>2688</v>
      </c>
      <c r="C330" s="273">
        <v>3</v>
      </c>
    </row>
    <row r="331" spans="2:3" ht="15">
      <c r="B331" s="199" t="s">
        <v>2689</v>
      </c>
      <c r="C331" s="273">
        <v>1</v>
      </c>
    </row>
    <row r="332" spans="2:3" ht="15">
      <c r="B332" s="199" t="s">
        <v>2697</v>
      </c>
      <c r="C332" s="273">
        <v>3</v>
      </c>
    </row>
    <row r="333" spans="2:3" ht="15">
      <c r="B333" s="199" t="s">
        <v>2708</v>
      </c>
      <c r="C333" s="273">
        <v>6</v>
      </c>
    </row>
    <row r="334" spans="2:3" ht="15">
      <c r="B334" s="199" t="s">
        <v>2711</v>
      </c>
      <c r="C334" s="273">
        <v>6</v>
      </c>
    </row>
    <row r="335" spans="2:3" ht="15">
      <c r="B335" s="199" t="s">
        <v>2716</v>
      </c>
      <c r="C335" s="273">
        <v>3</v>
      </c>
    </row>
    <row r="336" spans="2:3" ht="15">
      <c r="B336" s="199" t="s">
        <v>2717</v>
      </c>
      <c r="C336" s="273">
        <v>1</v>
      </c>
    </row>
    <row r="337" spans="2:3" ht="15">
      <c r="B337" s="199" t="s">
        <v>2730</v>
      </c>
      <c r="C337" s="273">
        <v>3</v>
      </c>
    </row>
    <row r="338" spans="2:3" ht="15">
      <c r="B338" s="199" t="s">
        <v>2734</v>
      </c>
      <c r="C338" s="273">
        <v>4</v>
      </c>
    </row>
    <row r="339" spans="2:3" ht="15">
      <c r="B339" s="199" t="s">
        <v>2738</v>
      </c>
      <c r="C339" s="273">
        <v>7</v>
      </c>
    </row>
    <row r="340" spans="2:3" ht="15">
      <c r="B340" s="199" t="s">
        <v>2739</v>
      </c>
      <c r="C340" s="273">
        <v>5</v>
      </c>
    </row>
    <row r="341" spans="2:3" ht="15">
      <c r="B341" s="199" t="s">
        <v>2744</v>
      </c>
      <c r="C341" s="273">
        <v>9</v>
      </c>
    </row>
    <row r="342" spans="2:3" ht="15">
      <c r="B342" s="199" t="s">
        <v>2745</v>
      </c>
      <c r="C342" s="273">
        <v>1</v>
      </c>
    </row>
    <row r="343" spans="2:3" ht="15">
      <c r="B343" s="199" t="s">
        <v>2748</v>
      </c>
      <c r="C343" s="273">
        <v>4</v>
      </c>
    </row>
    <row r="344" spans="2:3" ht="15">
      <c r="B344" s="199" t="s">
        <v>2751</v>
      </c>
      <c r="C344" s="273">
        <v>1</v>
      </c>
    </row>
    <row r="345" spans="2:3" ht="15">
      <c r="B345" s="199" t="s">
        <v>2763</v>
      </c>
      <c r="C345" s="273">
        <v>2</v>
      </c>
    </row>
    <row r="346" spans="2:3" ht="15">
      <c r="B346" s="199" t="s">
        <v>2893</v>
      </c>
      <c r="C346" s="273">
        <v>1</v>
      </c>
    </row>
    <row r="347" spans="2:3" ht="15">
      <c r="B347" s="199" t="s">
        <v>2779</v>
      </c>
      <c r="C347" s="273">
        <v>4</v>
      </c>
    </row>
    <row r="348" spans="2:3" ht="15">
      <c r="B348" s="199" t="s">
        <v>2894</v>
      </c>
      <c r="C348" s="273">
        <v>1</v>
      </c>
    </row>
    <row r="349" spans="2:3" ht="15">
      <c r="B349" s="199" t="s">
        <v>2782</v>
      </c>
      <c r="C349" s="273">
        <v>5</v>
      </c>
    </row>
    <row r="350" spans="2:3" ht="15">
      <c r="B350" s="199" t="s">
        <v>2895</v>
      </c>
      <c r="C350" s="273">
        <v>1</v>
      </c>
    </row>
    <row r="351" spans="2:3" ht="15">
      <c r="B351" s="199" t="s">
        <v>2785</v>
      </c>
      <c r="C351" s="273">
        <v>4</v>
      </c>
    </row>
    <row r="352" spans="2:3" ht="15">
      <c r="B352" s="199" t="s">
        <v>2791</v>
      </c>
      <c r="C352" s="273">
        <v>6</v>
      </c>
    </row>
    <row r="353" spans="2:3" ht="15">
      <c r="B353" s="199" t="s">
        <v>2833</v>
      </c>
      <c r="C353" s="273">
        <v>5</v>
      </c>
    </row>
    <row r="354" spans="2:3" ht="15">
      <c r="B354" s="199" t="s">
        <v>2836</v>
      </c>
      <c r="C354" s="273">
        <v>3</v>
      </c>
    </row>
    <row r="355" spans="2:3" ht="15">
      <c r="B355" s="199" t="s">
        <v>2896</v>
      </c>
      <c r="C355" s="273">
        <v>12</v>
      </c>
    </row>
    <row r="356" spans="2:3" ht="15">
      <c r="B356" s="199" t="s">
        <v>2855</v>
      </c>
      <c r="C356" s="273">
        <v>5</v>
      </c>
    </row>
    <row r="357" spans="2:3" ht="15">
      <c r="B357" s="199" t="s">
        <v>2857</v>
      </c>
      <c r="C357" s="273">
        <v>1</v>
      </c>
    </row>
    <row r="358" spans="2:3" ht="15">
      <c r="B358" s="199" t="s">
        <v>2859</v>
      </c>
      <c r="C358" s="273">
        <v>3</v>
      </c>
    </row>
    <row r="359" spans="2:3" ht="15">
      <c r="B359" s="199" t="s">
        <v>2861</v>
      </c>
      <c r="C359" s="273">
        <v>4</v>
      </c>
    </row>
    <row r="360" spans="2:3" ht="15">
      <c r="B360" s="199" t="s">
        <v>2897</v>
      </c>
      <c r="C360" s="273">
        <v>1</v>
      </c>
    </row>
    <row r="361" spans="2:3" ht="15">
      <c r="B361" s="199" t="s">
        <v>2862</v>
      </c>
      <c r="C361" s="273">
        <v>5</v>
      </c>
    </row>
    <row r="362" spans="2:3" ht="15">
      <c r="B362" s="199" t="s">
        <v>2868</v>
      </c>
      <c r="C362" s="273">
        <v>6</v>
      </c>
    </row>
    <row r="363" spans="2:3" ht="15">
      <c r="B363" s="199" t="s">
        <v>2869</v>
      </c>
      <c r="C363" s="273">
        <v>4</v>
      </c>
    </row>
    <row r="366" spans="2:3" ht="15.75">
      <c r="B366" s="152" t="s">
        <v>2481</v>
      </c>
      <c r="C366" s="166" t="s">
        <v>2879</v>
      </c>
    </row>
    <row r="367" spans="2:3" ht="15">
      <c r="B367" s="199" t="s">
        <v>2651</v>
      </c>
      <c r="C367" s="216">
        <v>292334478.93000001</v>
      </c>
    </row>
    <row r="368" spans="2:3" ht="15">
      <c r="B368" s="199" t="s">
        <v>2652</v>
      </c>
      <c r="C368" s="216">
        <v>31599862.530000001</v>
      </c>
    </row>
    <row r="369" spans="2:3" ht="15">
      <c r="B369" s="199" t="s">
        <v>2654</v>
      </c>
      <c r="C369" s="216">
        <v>352680894.38</v>
      </c>
    </row>
    <row r="370" spans="2:3" ht="15">
      <c r="B370" s="199" t="s">
        <v>2657</v>
      </c>
      <c r="C370" s="216">
        <v>234002011.65000001</v>
      </c>
    </row>
    <row r="371" spans="2:3" ht="15">
      <c r="B371" s="199" t="s">
        <v>2659</v>
      </c>
      <c r="C371" s="216">
        <v>36222787.620000005</v>
      </c>
    </row>
    <row r="372" spans="2:3" ht="15">
      <c r="B372" s="199" t="s">
        <v>2664</v>
      </c>
      <c r="C372" s="216">
        <v>498274232.54000008</v>
      </c>
    </row>
    <row r="373" spans="2:3" ht="15">
      <c r="B373" s="199" t="s">
        <v>2668</v>
      </c>
      <c r="C373" s="216">
        <v>490834071.83999997</v>
      </c>
    </row>
    <row r="374" spans="2:3" ht="15">
      <c r="B374" s="199" t="s">
        <v>2669</v>
      </c>
      <c r="C374" s="216">
        <v>50183703.359999999</v>
      </c>
    </row>
    <row r="375" spans="2:3" ht="15">
      <c r="B375" s="199" t="s">
        <v>2683</v>
      </c>
      <c r="C375" s="216">
        <v>56813371.359999999</v>
      </c>
    </row>
    <row r="376" spans="2:3" ht="15">
      <c r="B376" s="199" t="s">
        <v>2684</v>
      </c>
      <c r="C376" s="216">
        <v>56131561.109999999</v>
      </c>
    </row>
    <row r="377" spans="2:3" ht="15">
      <c r="B377" s="199" t="s">
        <v>2688</v>
      </c>
      <c r="C377" s="216">
        <v>126530906.75999999</v>
      </c>
    </row>
    <row r="378" spans="2:3" ht="15">
      <c r="B378" s="199" t="s">
        <v>2689</v>
      </c>
      <c r="C378" s="216">
        <v>2650050</v>
      </c>
    </row>
    <row r="379" spans="2:3" ht="15">
      <c r="B379" s="199" t="s">
        <v>2697</v>
      </c>
      <c r="C379" s="216">
        <v>104148753.28</v>
      </c>
    </row>
    <row r="380" spans="2:3" ht="15">
      <c r="B380" s="199" t="s">
        <v>2708</v>
      </c>
      <c r="C380" s="216">
        <v>233310445.75999999</v>
      </c>
    </row>
    <row r="381" spans="2:3" ht="15">
      <c r="B381" s="199" t="s">
        <v>2711</v>
      </c>
      <c r="C381" s="216">
        <v>568115704.70000005</v>
      </c>
    </row>
    <row r="382" spans="2:3" ht="15">
      <c r="B382" s="199" t="s">
        <v>2716</v>
      </c>
      <c r="C382" s="216">
        <v>292275387.84999996</v>
      </c>
    </row>
    <row r="383" spans="2:3" ht="15">
      <c r="B383" s="199" t="s">
        <v>2717</v>
      </c>
      <c r="C383" s="216">
        <v>30085054.719999999</v>
      </c>
    </row>
    <row r="384" spans="2:3" ht="15">
      <c r="B384" s="199" t="s">
        <v>2730</v>
      </c>
      <c r="C384" s="216">
        <v>523459478.06</v>
      </c>
    </row>
    <row r="385" spans="2:3" ht="15">
      <c r="B385" s="199" t="s">
        <v>2734</v>
      </c>
      <c r="C385" s="216">
        <v>502571414.79999995</v>
      </c>
    </row>
    <row r="386" spans="2:3" ht="15">
      <c r="B386" s="199" t="s">
        <v>2738</v>
      </c>
      <c r="C386" s="216">
        <v>840200376.89999998</v>
      </c>
    </row>
    <row r="387" spans="2:3" ht="15">
      <c r="B387" s="199" t="s">
        <v>2739</v>
      </c>
      <c r="C387" s="216">
        <v>235562654.39999998</v>
      </c>
    </row>
    <row r="388" spans="2:3" ht="15">
      <c r="B388" s="199" t="s">
        <v>2744</v>
      </c>
      <c r="C388" s="216">
        <v>721783118.27999997</v>
      </c>
    </row>
    <row r="389" spans="2:3" ht="15">
      <c r="B389" s="199" t="s">
        <v>2745</v>
      </c>
      <c r="C389" s="216">
        <v>14881214.699999999</v>
      </c>
    </row>
    <row r="390" spans="2:3" ht="15">
      <c r="B390" s="199" t="s">
        <v>2748</v>
      </c>
      <c r="C390" s="216">
        <v>172555515.44999999</v>
      </c>
    </row>
    <row r="391" spans="2:3" ht="15">
      <c r="B391" s="199" t="s">
        <v>2751</v>
      </c>
      <c r="C391" s="216">
        <v>30312975</v>
      </c>
    </row>
    <row r="392" spans="2:3" ht="15">
      <c r="B392" s="199" t="s">
        <v>2763</v>
      </c>
      <c r="C392" s="216">
        <v>310573428.18000001</v>
      </c>
    </row>
    <row r="393" spans="2:3" ht="15">
      <c r="B393" s="199" t="s">
        <v>2893</v>
      </c>
      <c r="C393" s="216">
        <v>29718824.940000001</v>
      </c>
    </row>
    <row r="394" spans="2:3" ht="15">
      <c r="B394" s="199" t="s">
        <v>2779</v>
      </c>
      <c r="C394" s="216">
        <v>281555821.35000002</v>
      </c>
    </row>
    <row r="395" spans="2:3" ht="15">
      <c r="B395" s="199" t="s">
        <v>2894</v>
      </c>
      <c r="C395" s="216">
        <v>29812024.43</v>
      </c>
    </row>
    <row r="396" spans="2:3" ht="15">
      <c r="B396" s="199" t="s">
        <v>2782</v>
      </c>
      <c r="C396" s="216">
        <v>253946248.72</v>
      </c>
    </row>
    <row r="397" spans="2:3" ht="15">
      <c r="B397" s="199" t="s">
        <v>2895</v>
      </c>
      <c r="C397" s="216">
        <v>29444593.73</v>
      </c>
    </row>
    <row r="398" spans="2:3" ht="15">
      <c r="B398" s="199" t="s">
        <v>2785</v>
      </c>
      <c r="C398" s="216">
        <v>146215752.97000003</v>
      </c>
    </row>
    <row r="399" spans="2:3" ht="15">
      <c r="B399" s="199" t="s">
        <v>2791</v>
      </c>
      <c r="C399" s="216">
        <v>284497132</v>
      </c>
    </row>
    <row r="400" spans="2:3" ht="15">
      <c r="B400" s="199" t="s">
        <v>2833</v>
      </c>
      <c r="C400" s="216">
        <v>752065518.45000005</v>
      </c>
    </row>
    <row r="401" spans="2:3" ht="15">
      <c r="B401" s="199" t="s">
        <v>2836</v>
      </c>
      <c r="C401" s="216">
        <v>201247801.58000001</v>
      </c>
    </row>
    <row r="402" spans="2:3" ht="15">
      <c r="B402" s="199" t="s">
        <v>2896</v>
      </c>
      <c r="C402" s="216">
        <v>424792233.25</v>
      </c>
    </row>
    <row r="403" spans="2:3" ht="15">
      <c r="B403" s="199" t="s">
        <v>2855</v>
      </c>
      <c r="C403" s="216">
        <v>223382512.40000001</v>
      </c>
    </row>
    <row r="404" spans="2:3" ht="15">
      <c r="B404" s="199" t="s">
        <v>2857</v>
      </c>
      <c r="C404" s="216">
        <v>483815982.82999998</v>
      </c>
    </row>
    <row r="405" spans="2:3" ht="15">
      <c r="B405" s="199" t="s">
        <v>2859</v>
      </c>
      <c r="C405" s="216">
        <v>502551525.13999999</v>
      </c>
    </row>
    <row r="406" spans="2:3" ht="15">
      <c r="B406" s="199" t="s">
        <v>2861</v>
      </c>
      <c r="C406" s="216">
        <v>667250227.33999991</v>
      </c>
    </row>
    <row r="407" spans="2:3" ht="15">
      <c r="B407" s="199" t="s">
        <v>2897</v>
      </c>
      <c r="C407" s="216">
        <v>29896934.760000002</v>
      </c>
    </row>
    <row r="408" spans="2:3" ht="15">
      <c r="B408" s="199" t="s">
        <v>2862</v>
      </c>
      <c r="C408" s="216">
        <v>85649429.100000009</v>
      </c>
    </row>
    <row r="409" spans="2:3" ht="15">
      <c r="B409" s="199" t="s">
        <v>2868</v>
      </c>
      <c r="C409" s="216">
        <v>471590329.66000003</v>
      </c>
    </row>
    <row r="410" spans="2:3" ht="15">
      <c r="B410" s="199" t="s">
        <v>2869</v>
      </c>
      <c r="C410" s="216">
        <v>478790735.40999997</v>
      </c>
    </row>
    <row r="411" spans="2:3" ht="15">
      <c r="C411" s="262">
        <f>SUM(C367:C410)</f>
        <v>12184317082.219997</v>
      </c>
    </row>
    <row r="414" spans="2:3" ht="15.75">
      <c r="B414" s="152" t="s">
        <v>2483</v>
      </c>
      <c r="C414" s="166" t="s">
        <v>2879</v>
      </c>
    </row>
    <row r="415" spans="2:3" ht="15">
      <c r="B415" s="199" t="s">
        <v>2651</v>
      </c>
      <c r="C415" s="216">
        <v>258485307.80000001</v>
      </c>
    </row>
    <row r="416" spans="2:3" ht="15">
      <c r="B416" s="199" t="s">
        <v>2652</v>
      </c>
      <c r="C416" s="216">
        <v>30409314.59</v>
      </c>
    </row>
    <row r="417" spans="2:3" ht="15">
      <c r="B417" s="199" t="s">
        <v>2654</v>
      </c>
      <c r="C417" s="216">
        <v>300405531.63999999</v>
      </c>
    </row>
    <row r="418" spans="2:3" ht="15">
      <c r="B418" s="199" t="s">
        <v>2657</v>
      </c>
      <c r="C418" s="216">
        <v>176990535.12</v>
      </c>
    </row>
    <row r="419" spans="2:3" ht="15">
      <c r="B419" s="199" t="s">
        <v>2659</v>
      </c>
      <c r="C419" s="216">
        <v>36863797.030000001</v>
      </c>
    </row>
    <row r="420" spans="2:3" ht="15">
      <c r="B420" s="199" t="s">
        <v>2664</v>
      </c>
      <c r="C420" s="216">
        <v>485426568.93999994</v>
      </c>
    </row>
    <row r="421" spans="2:3" ht="15">
      <c r="B421" s="199" t="s">
        <v>2668</v>
      </c>
      <c r="C421" s="216">
        <v>456565647.55999994</v>
      </c>
    </row>
    <row r="422" spans="2:3" ht="15">
      <c r="B422" s="199" t="s">
        <v>2669</v>
      </c>
      <c r="C422" s="216">
        <v>53376654.729999997</v>
      </c>
    </row>
    <row r="423" spans="2:3" ht="15">
      <c r="B423" s="199" t="s">
        <v>2683</v>
      </c>
      <c r="C423" s="216">
        <v>58335662.789999992</v>
      </c>
    </row>
    <row r="424" spans="2:3" ht="15">
      <c r="B424" s="199" t="s">
        <v>2684</v>
      </c>
      <c r="C424" s="216">
        <v>55607902.079999998</v>
      </c>
    </row>
    <row r="425" spans="2:3" ht="15">
      <c r="B425" s="199" t="s">
        <v>2688</v>
      </c>
      <c r="C425" s="216">
        <v>121457698.2</v>
      </c>
    </row>
    <row r="426" spans="2:3" ht="15">
      <c r="B426" s="199" t="s">
        <v>2689</v>
      </c>
      <c r="C426" s="216">
        <v>2739370.4</v>
      </c>
    </row>
    <row r="427" spans="2:3" ht="15">
      <c r="B427" s="199" t="s">
        <v>2697</v>
      </c>
      <c r="C427" s="216">
        <v>109330317.19000001</v>
      </c>
    </row>
    <row r="428" spans="2:3" ht="15">
      <c r="B428" s="199" t="s">
        <v>2708</v>
      </c>
      <c r="C428" s="216">
        <v>218553628.17000002</v>
      </c>
    </row>
    <row r="429" spans="2:3" ht="15">
      <c r="B429" s="199" t="s">
        <v>2711</v>
      </c>
      <c r="C429" s="216">
        <v>569450353.15999997</v>
      </c>
    </row>
    <row r="430" spans="2:3" ht="15">
      <c r="B430" s="199" t="s">
        <v>2716</v>
      </c>
      <c r="C430" s="216">
        <v>267634907.38</v>
      </c>
    </row>
    <row r="431" spans="2:3" ht="15">
      <c r="B431" s="199" t="s">
        <v>2717</v>
      </c>
      <c r="C431" s="216">
        <v>29589474.18</v>
      </c>
    </row>
    <row r="432" spans="2:3" ht="15">
      <c r="B432" s="199" t="s">
        <v>2730</v>
      </c>
      <c r="C432" s="216">
        <v>478113392.18000001</v>
      </c>
    </row>
    <row r="433" spans="2:3" ht="15">
      <c r="B433" s="199" t="s">
        <v>2734</v>
      </c>
      <c r="C433" s="216">
        <v>539442079.94999993</v>
      </c>
    </row>
    <row r="434" spans="2:3" ht="15">
      <c r="B434" s="199" t="s">
        <v>2738</v>
      </c>
      <c r="C434" s="216">
        <v>868040091.35000002</v>
      </c>
    </row>
    <row r="435" spans="2:3" ht="15">
      <c r="B435" s="199" t="s">
        <v>2739</v>
      </c>
      <c r="C435" s="216">
        <v>235877844.81999999</v>
      </c>
    </row>
    <row r="436" spans="2:3" ht="15">
      <c r="B436" s="199" t="s">
        <v>2744</v>
      </c>
      <c r="C436" s="216">
        <v>657294408.98000002</v>
      </c>
    </row>
    <row r="437" spans="2:3" ht="15">
      <c r="B437" s="199" t="s">
        <v>2745</v>
      </c>
      <c r="C437" s="216">
        <v>14245979</v>
      </c>
    </row>
    <row r="438" spans="2:3" ht="15">
      <c r="B438" s="199" t="s">
        <v>2748</v>
      </c>
      <c r="C438" s="216">
        <v>166342682.54000002</v>
      </c>
    </row>
    <row r="439" spans="2:3" ht="15">
      <c r="B439" s="199" t="s">
        <v>2751</v>
      </c>
      <c r="C439" s="216">
        <v>30146302.59</v>
      </c>
    </row>
    <row r="440" spans="2:3" ht="15">
      <c r="B440" s="199" t="s">
        <v>2763</v>
      </c>
      <c r="C440" s="216">
        <v>361033785.38999999</v>
      </c>
    </row>
    <row r="441" spans="2:3" ht="15">
      <c r="B441" s="199" t="s">
        <v>2893</v>
      </c>
      <c r="C441" s="216">
        <v>29586621.080000002</v>
      </c>
    </row>
    <row r="442" spans="2:3" ht="15">
      <c r="B442" s="199" t="s">
        <v>2779</v>
      </c>
      <c r="C442" s="216">
        <v>288723909.22000003</v>
      </c>
    </row>
    <row r="443" spans="2:3" ht="15">
      <c r="B443" s="199" t="s">
        <v>2894</v>
      </c>
      <c r="C443" s="216">
        <v>29305569.75</v>
      </c>
    </row>
    <row r="444" spans="2:3" ht="15">
      <c r="B444" s="199" t="s">
        <v>2782</v>
      </c>
      <c r="C444" s="216">
        <v>259965080.03999996</v>
      </c>
    </row>
    <row r="445" spans="2:3" ht="15">
      <c r="B445" s="199" t="s">
        <v>2895</v>
      </c>
      <c r="C445" s="216">
        <v>28750702.219999999</v>
      </c>
    </row>
    <row r="446" spans="2:3" ht="15">
      <c r="B446" s="199" t="s">
        <v>2785</v>
      </c>
      <c r="C446" s="216">
        <v>129612056.05000001</v>
      </c>
    </row>
    <row r="447" spans="2:3" ht="15">
      <c r="B447" s="199" t="s">
        <v>2791</v>
      </c>
      <c r="C447" s="216">
        <v>291643736.15000004</v>
      </c>
    </row>
    <row r="448" spans="2:3" ht="15">
      <c r="B448" s="199" t="s">
        <v>2833</v>
      </c>
      <c r="C448" s="216">
        <v>718884432.86000001</v>
      </c>
    </row>
    <row r="449" spans="2:8" ht="15">
      <c r="B449" s="199" t="s">
        <v>2836</v>
      </c>
      <c r="C449" s="216">
        <v>197947895.77000001</v>
      </c>
    </row>
    <row r="450" spans="2:8" ht="15">
      <c r="B450" s="199" t="s">
        <v>2896</v>
      </c>
      <c r="C450" s="216">
        <v>419223797.74000001</v>
      </c>
    </row>
    <row r="451" spans="2:8" ht="15">
      <c r="B451" s="199" t="s">
        <v>2855</v>
      </c>
      <c r="C451" s="216">
        <v>201161424.20999998</v>
      </c>
    </row>
    <row r="452" spans="2:8" ht="15">
      <c r="B452" s="199" t="s">
        <v>2857</v>
      </c>
      <c r="C452" s="216">
        <v>467473074.81999999</v>
      </c>
    </row>
    <row r="453" spans="2:8" ht="15">
      <c r="B453" s="199" t="s">
        <v>2859</v>
      </c>
      <c r="C453" s="216">
        <v>537944970.98000002</v>
      </c>
    </row>
    <row r="454" spans="2:8" ht="15">
      <c r="B454" s="199" t="s">
        <v>2861</v>
      </c>
      <c r="C454" s="216">
        <v>703865064.77999997</v>
      </c>
    </row>
    <row r="455" spans="2:8" ht="15">
      <c r="B455" s="199" t="s">
        <v>2897</v>
      </c>
      <c r="C455" s="216">
        <v>29616831.430000003</v>
      </c>
    </row>
    <row r="456" spans="2:8" ht="15">
      <c r="B456" s="199" t="s">
        <v>2862</v>
      </c>
      <c r="C456" s="216">
        <v>101871122.56999999</v>
      </c>
    </row>
    <row r="457" spans="2:8" ht="15">
      <c r="B457" s="199" t="s">
        <v>2868</v>
      </c>
      <c r="C457" s="216">
        <v>455780264.56999999</v>
      </c>
    </row>
    <row r="458" spans="2:8" ht="15">
      <c r="B458" s="199" t="s">
        <v>2869</v>
      </c>
      <c r="C458" s="216">
        <v>469760848.55000001</v>
      </c>
    </row>
    <row r="459" spans="2:8" ht="15">
      <c r="C459" s="262">
        <f>SUM(C415:C458)</f>
        <v>11942876640.549999</v>
      </c>
    </row>
    <row r="461" spans="2:8" ht="15">
      <c r="B461" s="167" t="s">
        <v>2484</v>
      </c>
      <c r="C461" s="262">
        <f>+C459-C411</f>
        <v>-241440441.66999817</v>
      </c>
    </row>
    <row r="464" spans="2:8" s="212" customFormat="1" ht="15">
      <c r="B464" s="235" t="s">
        <v>2882</v>
      </c>
      <c r="C464" s="275">
        <v>44681</v>
      </c>
      <c r="D464" s="154"/>
      <c r="E464" s="263"/>
      <c r="F464" s="242"/>
      <c r="G464" s="213"/>
      <c r="H464" s="213"/>
    </row>
    <row r="465" spans="2:8" s="212" customFormat="1" ht="45">
      <c r="B465" s="246" t="s">
        <v>2471</v>
      </c>
      <c r="C465" s="246" t="s">
        <v>2883</v>
      </c>
      <c r="D465" s="129" t="s">
        <v>2473</v>
      </c>
      <c r="E465" s="247" t="s">
        <v>2474</v>
      </c>
      <c r="F465" s="141" t="s">
        <v>2475</v>
      </c>
      <c r="G465" s="213"/>
      <c r="H465" s="213"/>
    </row>
    <row r="466" spans="2:8" s="212" customFormat="1" ht="15">
      <c r="B466" s="276" t="s">
        <v>2898</v>
      </c>
      <c r="C466" s="256">
        <v>-114500</v>
      </c>
      <c r="D466" s="170">
        <v>36325.207399999999</v>
      </c>
      <c r="E466" s="277">
        <v>36144.25</v>
      </c>
      <c r="F466" s="141" t="s">
        <v>2486</v>
      </c>
      <c r="G466" s="213"/>
      <c r="H466" s="213"/>
    </row>
    <row r="467" spans="2:8" s="212" customFormat="1">
      <c r="B467" s="240" t="s">
        <v>2487</v>
      </c>
      <c r="C467" s="241"/>
      <c r="D467" s="241"/>
      <c r="E467" s="241"/>
      <c r="F467" s="242"/>
      <c r="G467" s="213"/>
      <c r="H467" s="213"/>
    </row>
    <row r="470" spans="2:8" s="212" customFormat="1">
      <c r="B470" s="212" t="s">
        <v>2884</v>
      </c>
      <c r="C470" s="172">
        <v>1.38E-2</v>
      </c>
      <c r="D470" s="241"/>
      <c r="E470" s="241"/>
      <c r="F470" s="242"/>
      <c r="G470" s="213"/>
      <c r="H470" s="213"/>
    </row>
    <row r="473" spans="2:8" s="212" customFormat="1" ht="15">
      <c r="B473" s="220" t="s">
        <v>2890</v>
      </c>
      <c r="C473" s="219"/>
      <c r="F473" s="213"/>
      <c r="G473" s="213"/>
      <c r="H473" s="213"/>
    </row>
    <row r="474" spans="2:8" s="212" customFormat="1">
      <c r="C474" s="219"/>
      <c r="F474" s="213"/>
      <c r="G474" s="213"/>
      <c r="H474" s="213"/>
    </row>
    <row r="475" spans="2:8" s="212" customFormat="1" ht="15">
      <c r="B475" s="271" t="s">
        <v>2899</v>
      </c>
      <c r="C475" s="173" t="s">
        <v>2886</v>
      </c>
      <c r="F475" s="213"/>
      <c r="G475" s="213"/>
      <c r="H475" s="213"/>
    </row>
    <row r="476" spans="2:8" s="212" customFormat="1" ht="15">
      <c r="B476" s="260" t="s">
        <v>2903</v>
      </c>
      <c r="C476" s="261">
        <v>1</v>
      </c>
      <c r="F476" s="213"/>
      <c r="G476" s="213"/>
      <c r="H476" s="213"/>
    </row>
    <row r="477" spans="2:8" s="212" customFormat="1" ht="15">
      <c r="B477" s="260" t="s">
        <v>2904</v>
      </c>
      <c r="C477" s="261">
        <v>4</v>
      </c>
      <c r="F477" s="213"/>
      <c r="G477" s="213"/>
      <c r="H477" s="213"/>
    </row>
    <row r="478" spans="2:8" s="212" customFormat="1">
      <c r="C478" s="219"/>
      <c r="F478" s="213"/>
      <c r="G478" s="213"/>
      <c r="H478" s="213"/>
    </row>
    <row r="479" spans="2:8" s="212" customFormat="1">
      <c r="C479" s="219"/>
      <c r="F479" s="213"/>
      <c r="G479" s="213"/>
      <c r="H479" s="213"/>
    </row>
    <row r="480" spans="2:8" s="212" customFormat="1" ht="15">
      <c r="B480" s="271" t="s">
        <v>2900</v>
      </c>
      <c r="C480" s="174" t="s">
        <v>2886</v>
      </c>
      <c r="F480" s="213"/>
      <c r="G480" s="213"/>
      <c r="H480" s="213"/>
    </row>
    <row r="481" spans="2:8" s="212" customFormat="1" ht="15">
      <c r="B481" s="260" t="s">
        <v>2903</v>
      </c>
      <c r="C481" s="261">
        <v>1</v>
      </c>
      <c r="F481" s="213"/>
      <c r="G481" s="213"/>
      <c r="H481" s="213"/>
    </row>
    <row r="482" spans="2:8" s="212" customFormat="1" ht="15">
      <c r="B482" s="260" t="s">
        <v>2904</v>
      </c>
      <c r="C482" s="261">
        <v>4</v>
      </c>
      <c r="F482" s="213"/>
      <c r="G482" s="213"/>
      <c r="H482" s="213"/>
    </row>
    <row r="483" spans="2:8" s="212" customFormat="1">
      <c r="C483" s="219"/>
      <c r="F483" s="213"/>
      <c r="G483" s="213"/>
      <c r="H483" s="213"/>
    </row>
    <row r="484" spans="2:8" s="212" customFormat="1">
      <c r="C484" s="219"/>
      <c r="F484" s="213"/>
      <c r="G484" s="213"/>
      <c r="H484" s="213"/>
    </row>
    <row r="485" spans="2:8" s="212" customFormat="1" ht="15">
      <c r="B485" s="271" t="s">
        <v>2901</v>
      </c>
      <c r="C485" s="175" t="s">
        <v>2482</v>
      </c>
      <c r="F485" s="213"/>
      <c r="G485" s="213"/>
      <c r="H485" s="213"/>
    </row>
    <row r="486" spans="2:8" s="212" customFormat="1" ht="15">
      <c r="B486" s="260" t="s">
        <v>2903</v>
      </c>
      <c r="C486" s="176">
        <v>292901404.41000003</v>
      </c>
      <c r="F486" s="213"/>
      <c r="G486" s="213"/>
      <c r="H486" s="213"/>
    </row>
    <row r="487" spans="2:8" s="212" customFormat="1" ht="15">
      <c r="B487" s="260" t="s">
        <v>2904</v>
      </c>
      <c r="C487" s="278">
        <v>822191697.99000001</v>
      </c>
      <c r="F487" s="213"/>
      <c r="G487" s="213"/>
      <c r="H487" s="213"/>
    </row>
    <row r="488" spans="2:8" s="212" customFormat="1" ht="15">
      <c r="C488" s="279">
        <f>SUM(C486:C487)</f>
        <v>1115093102.4000001</v>
      </c>
      <c r="F488" s="213"/>
      <c r="G488" s="213"/>
      <c r="H488" s="213"/>
    </row>
    <row r="489" spans="2:8" s="212" customFormat="1">
      <c r="C489" s="219"/>
      <c r="F489" s="213"/>
      <c r="G489" s="213"/>
      <c r="H489" s="213"/>
    </row>
    <row r="490" spans="2:8" s="212" customFormat="1" ht="15">
      <c r="B490" s="271" t="s">
        <v>2902</v>
      </c>
      <c r="C490" s="175" t="s">
        <v>2482</v>
      </c>
      <c r="F490" s="213"/>
      <c r="G490" s="213"/>
      <c r="H490" s="213"/>
    </row>
    <row r="491" spans="2:8" s="212" customFormat="1" ht="15">
      <c r="B491" s="260" t="s">
        <v>2903</v>
      </c>
      <c r="C491" s="176">
        <v>296977683.09000003</v>
      </c>
      <c r="F491" s="213"/>
      <c r="G491" s="213"/>
      <c r="H491" s="213"/>
    </row>
    <row r="492" spans="2:8" s="212" customFormat="1" ht="15">
      <c r="B492" s="260" t="s">
        <v>2904</v>
      </c>
      <c r="C492" s="278">
        <v>835255941.71000004</v>
      </c>
      <c r="F492" s="213"/>
      <c r="G492" s="213"/>
      <c r="H492" s="213"/>
    </row>
    <row r="493" spans="2:8" s="212" customFormat="1" ht="15">
      <c r="C493" s="279">
        <f>SUM(C491:C492)</f>
        <v>1132233624.8000002</v>
      </c>
      <c r="F493" s="213"/>
      <c r="G493" s="213"/>
      <c r="H493" s="213"/>
    </row>
    <row r="494" spans="2:8" s="212" customFormat="1">
      <c r="C494" s="219"/>
      <c r="F494" s="213"/>
      <c r="G494" s="213"/>
      <c r="H494" s="213"/>
    </row>
    <row r="495" spans="2:8" s="212" customFormat="1" ht="15">
      <c r="B495" s="272" t="s">
        <v>2889</v>
      </c>
      <c r="C495" s="279">
        <f>+C493-C488</f>
        <v>17140522.400000095</v>
      </c>
      <c r="F495" s="213"/>
      <c r="G495" s="213"/>
      <c r="H495" s="213"/>
    </row>
    <row r="497" spans="2:6" ht="63" customHeight="1">
      <c r="B497" s="377" t="s">
        <v>1828</v>
      </c>
      <c r="C497" s="377"/>
      <c r="D497" s="377"/>
      <c r="E497" s="377"/>
      <c r="F497" s="377"/>
    </row>
  </sheetData>
  <mergeCells count="5">
    <mergeCell ref="B1:E1"/>
    <mergeCell ref="F233:F266"/>
    <mergeCell ref="B497:F497"/>
    <mergeCell ref="C3:C7"/>
    <mergeCell ref="D3:D7"/>
  </mergeCells>
  <conditionalFormatting sqref="B227">
    <cfRule type="expression" dxfId="1462" priority="149">
      <formula>$A67183="Total"</formula>
    </cfRule>
  </conditionalFormatting>
  <conditionalFormatting sqref="C476:C477">
    <cfRule type="expression" dxfId="1461" priority="109">
      <formula>#REF!="Total"</formula>
    </cfRule>
  </conditionalFormatting>
  <conditionalFormatting sqref="C476:C477">
    <cfRule type="expression" dxfId="1460" priority="108">
      <formula>#REF!="Total"</formula>
    </cfRule>
  </conditionalFormatting>
  <conditionalFormatting sqref="C476:C477">
    <cfRule type="expression" dxfId="1459" priority="107">
      <formula>#REF!="Total"</formula>
    </cfRule>
  </conditionalFormatting>
  <conditionalFormatting sqref="C476:C477">
    <cfRule type="expression" dxfId="1458" priority="106">
      <formula>#REF!="Total"</formula>
    </cfRule>
  </conditionalFormatting>
  <conditionalFormatting sqref="C476:C477">
    <cfRule type="expression" dxfId="1457" priority="105">
      <formula>#REF!="Total"</formula>
    </cfRule>
  </conditionalFormatting>
  <conditionalFormatting sqref="C476:C477">
    <cfRule type="expression" dxfId="1456" priority="104">
      <formula>#REF!="Total"</formula>
    </cfRule>
  </conditionalFormatting>
  <conditionalFormatting sqref="C476:C477">
    <cfRule type="expression" dxfId="1455" priority="103">
      <formula>#REF!="Total"</formula>
    </cfRule>
  </conditionalFormatting>
  <conditionalFormatting sqref="C476:C477">
    <cfRule type="expression" dxfId="1454" priority="102">
      <formula>#REF!="Total"</formula>
    </cfRule>
  </conditionalFormatting>
  <conditionalFormatting sqref="C476:C477">
    <cfRule type="expression" dxfId="1453" priority="101">
      <formula>#REF!="Total"</formula>
    </cfRule>
  </conditionalFormatting>
  <conditionalFormatting sqref="C476:C477">
    <cfRule type="expression" dxfId="1452" priority="112">
      <formula>#REF!="Total"</formula>
    </cfRule>
  </conditionalFormatting>
  <conditionalFormatting sqref="C476:C477">
    <cfRule type="expression" dxfId="1451" priority="113">
      <formula>#REF!="Total"</formula>
    </cfRule>
  </conditionalFormatting>
  <conditionalFormatting sqref="C476:C477">
    <cfRule type="expression" dxfId="1450" priority="114">
      <formula>#REF!="Total"</formula>
    </cfRule>
  </conditionalFormatting>
  <conditionalFormatting sqref="C476:C477">
    <cfRule type="expression" dxfId="1449" priority="115">
      <formula>#REF!="Total"</formula>
    </cfRule>
  </conditionalFormatting>
  <conditionalFormatting sqref="C476:C477">
    <cfRule type="expression" dxfId="1448" priority="116">
      <formula>$A476="Total"</formula>
    </cfRule>
  </conditionalFormatting>
  <conditionalFormatting sqref="C476:C477">
    <cfRule type="expression" dxfId="1447" priority="100">
      <formula>#REF!="Total"</formula>
    </cfRule>
  </conditionalFormatting>
  <conditionalFormatting sqref="C476:C477">
    <cfRule type="expression" dxfId="1446" priority="117" stopIfTrue="1">
      <formula>#REF!="Total"</formula>
    </cfRule>
  </conditionalFormatting>
  <conditionalFormatting sqref="C476:C477">
    <cfRule type="expression" dxfId="1445" priority="118">
      <formula>#REF!="Total"</formula>
    </cfRule>
  </conditionalFormatting>
  <conditionalFormatting sqref="C476:C477">
    <cfRule type="expression" dxfId="1444" priority="119">
      <formula>#REF!="Total"</formula>
    </cfRule>
  </conditionalFormatting>
  <conditionalFormatting sqref="C476:C477">
    <cfRule type="expression" dxfId="1443" priority="120">
      <formula>#REF!="Total"</formula>
    </cfRule>
  </conditionalFormatting>
  <conditionalFormatting sqref="C476:C477">
    <cfRule type="expression" dxfId="1442" priority="121">
      <formula>#REF!="Total"</formula>
    </cfRule>
  </conditionalFormatting>
  <conditionalFormatting sqref="C476:C477">
    <cfRule type="expression" dxfId="1441" priority="122">
      <formula>#REF!="Total"</formula>
    </cfRule>
  </conditionalFormatting>
  <conditionalFormatting sqref="C476:C477">
    <cfRule type="expression" dxfId="1440" priority="123">
      <formula>#REF!="Total"</formula>
    </cfRule>
  </conditionalFormatting>
  <conditionalFormatting sqref="C476:C477">
    <cfRule type="expression" dxfId="1439" priority="124">
      <formula>#REF!="Total"</formula>
    </cfRule>
  </conditionalFormatting>
  <conditionalFormatting sqref="C476:C477">
    <cfRule type="expression" dxfId="1438" priority="125">
      <formula>#REF!="Total"</formula>
    </cfRule>
  </conditionalFormatting>
  <conditionalFormatting sqref="C476:C477">
    <cfRule type="expression" dxfId="1437" priority="126">
      <formula>#REF!="Total"</formula>
    </cfRule>
  </conditionalFormatting>
  <conditionalFormatting sqref="C476:C477">
    <cfRule type="expression" dxfId="1436" priority="127">
      <formula>#REF!="Total"</formula>
    </cfRule>
  </conditionalFormatting>
  <conditionalFormatting sqref="C476:C477">
    <cfRule type="expression" dxfId="1435" priority="128">
      <formula>#REF!="Total"</formula>
    </cfRule>
  </conditionalFormatting>
  <conditionalFormatting sqref="C476:C477">
    <cfRule type="expression" dxfId="1434" priority="129">
      <formula>#REF!="Total"</formula>
    </cfRule>
  </conditionalFormatting>
  <conditionalFormatting sqref="C476:C477">
    <cfRule type="expression" dxfId="1433" priority="130">
      <formula>#REF!="Total"</formula>
    </cfRule>
  </conditionalFormatting>
  <conditionalFormatting sqref="C476:C477">
    <cfRule type="expression" dxfId="1432" priority="131">
      <formula>#REF!="Total"</formula>
    </cfRule>
  </conditionalFormatting>
  <conditionalFormatting sqref="C476:C477">
    <cfRule type="expression" dxfId="1431" priority="132">
      <formula>#REF!="Total"</formula>
    </cfRule>
  </conditionalFormatting>
  <conditionalFormatting sqref="C476:C477">
    <cfRule type="expression" dxfId="1430" priority="133">
      <formula>#REF!="Total"</formula>
    </cfRule>
  </conditionalFormatting>
  <conditionalFormatting sqref="C476:C477">
    <cfRule type="expression" dxfId="1429" priority="134">
      <formula>#REF!="Total"</formula>
    </cfRule>
  </conditionalFormatting>
  <conditionalFormatting sqref="C476">
    <cfRule type="expression" dxfId="1428" priority="135">
      <formula>$A443="Total"</formula>
    </cfRule>
  </conditionalFormatting>
  <conditionalFormatting sqref="C476:C477">
    <cfRule type="expression" dxfId="1427" priority="136">
      <formula>#REF!="Total"</formula>
    </cfRule>
  </conditionalFormatting>
  <conditionalFormatting sqref="C477">
    <cfRule type="expression" dxfId="1426" priority="97">
      <formula>$A434="Total"</formula>
    </cfRule>
  </conditionalFormatting>
  <conditionalFormatting sqref="C476:C477">
    <cfRule type="expression" dxfId="1425" priority="137">
      <formula>#REF!="Total"</formula>
    </cfRule>
  </conditionalFormatting>
  <conditionalFormatting sqref="C476:C477">
    <cfRule type="expression" dxfId="1424" priority="138">
      <formula>#REF!="Total"</formula>
    </cfRule>
  </conditionalFormatting>
  <conditionalFormatting sqref="C477">
    <cfRule type="expression" dxfId="1423" priority="139">
      <formula>$A490="Total"</formula>
    </cfRule>
  </conditionalFormatting>
  <conditionalFormatting sqref="C476:C477">
    <cfRule type="expression" dxfId="1422" priority="140">
      <formula>#REF!="Total"</formula>
    </cfRule>
  </conditionalFormatting>
  <conditionalFormatting sqref="C477">
    <cfRule type="expression" dxfId="1421" priority="141">
      <formula>$A491="Total"</formula>
    </cfRule>
  </conditionalFormatting>
  <conditionalFormatting sqref="C477">
    <cfRule type="expression" dxfId="1420" priority="96">
      <formula>$A432="Total"</formula>
    </cfRule>
  </conditionalFormatting>
  <conditionalFormatting sqref="C476">
    <cfRule type="expression" dxfId="1419" priority="95">
      <formula>$A449="Total"</formula>
    </cfRule>
  </conditionalFormatting>
  <conditionalFormatting sqref="C477">
    <cfRule type="expression" dxfId="1418" priority="142">
      <formula>$A430="Total"</formula>
    </cfRule>
  </conditionalFormatting>
  <conditionalFormatting sqref="C476:C477">
    <cfRule type="expression" dxfId="1417" priority="143" stopIfTrue="1">
      <formula>#REF!="Total"</formula>
    </cfRule>
  </conditionalFormatting>
  <conditionalFormatting sqref="C476:C477">
    <cfRule type="expression" dxfId="1416" priority="144" stopIfTrue="1">
      <formula>#REF!="Total"</formula>
    </cfRule>
  </conditionalFormatting>
  <conditionalFormatting sqref="C476:C477">
    <cfRule type="expression" dxfId="1415" priority="145" stopIfTrue="1">
      <formula>#REF!="Total"</formula>
    </cfRule>
  </conditionalFormatting>
  <conditionalFormatting sqref="C476:C477">
    <cfRule type="expression" dxfId="1414" priority="146">
      <formula>#REF!="Total"</formula>
    </cfRule>
  </conditionalFormatting>
  <conditionalFormatting sqref="C477">
    <cfRule type="expression" dxfId="1413" priority="93">
      <formula>$A435="Total"</formula>
    </cfRule>
  </conditionalFormatting>
  <conditionalFormatting sqref="C477">
    <cfRule type="expression" dxfId="1412" priority="147">
      <formula>$A433="Total"</formula>
    </cfRule>
  </conditionalFormatting>
  <conditionalFormatting sqref="C477">
    <cfRule type="expression" dxfId="1411" priority="148">
      <formula>$A428="Total"</formula>
    </cfRule>
  </conditionalFormatting>
  <conditionalFormatting sqref="C476">
    <cfRule type="expression" dxfId="1410" priority="91">
      <formula>$A450="Total"</formula>
    </cfRule>
  </conditionalFormatting>
  <conditionalFormatting sqref="C476">
    <cfRule type="expression" dxfId="1409" priority="86">
      <formula>$A447="Total"</formula>
    </cfRule>
  </conditionalFormatting>
  <conditionalFormatting sqref="C476">
    <cfRule type="expression" dxfId="1408" priority="85">
      <formula>$A448="Total"</formula>
    </cfRule>
  </conditionalFormatting>
  <conditionalFormatting sqref="C476">
    <cfRule type="expression" dxfId="1407" priority="79">
      <formula>$A445="Total"</formula>
    </cfRule>
  </conditionalFormatting>
  <conditionalFormatting sqref="C476">
    <cfRule type="expression" dxfId="1406" priority="82">
      <formula>$A510="Total"</formula>
    </cfRule>
  </conditionalFormatting>
  <conditionalFormatting sqref="C476">
    <cfRule type="expression" dxfId="1405" priority="83">
      <formula>$A508="Total"</formula>
    </cfRule>
  </conditionalFormatting>
  <conditionalFormatting sqref="C476">
    <cfRule type="expression" dxfId="1404" priority="81">
      <formula>$A405="Total"</formula>
    </cfRule>
  </conditionalFormatting>
  <conditionalFormatting sqref="C477">
    <cfRule type="expression" dxfId="1403" priority="87">
      <formula>$A493="Total"</formula>
    </cfRule>
  </conditionalFormatting>
  <conditionalFormatting sqref="C476">
    <cfRule type="expression" dxfId="1402" priority="99">
      <formula>$A407="Total"</formula>
    </cfRule>
  </conditionalFormatting>
  <conditionalFormatting sqref="C477">
    <cfRule type="expression" dxfId="1401" priority="80">
      <formula>$A392="Total"</formula>
    </cfRule>
  </conditionalFormatting>
  <conditionalFormatting sqref="C476">
    <cfRule type="expression" dxfId="1400" priority="78">
      <formula>$A507="Total"</formula>
    </cfRule>
  </conditionalFormatting>
  <conditionalFormatting sqref="C477">
    <cfRule type="expression" dxfId="1399" priority="92">
      <formula>$A391="Total"</formula>
    </cfRule>
  </conditionalFormatting>
  <conditionalFormatting sqref="C476">
    <cfRule type="expression" dxfId="1398" priority="98">
      <formula>$A409="Total"</formula>
    </cfRule>
  </conditionalFormatting>
  <conditionalFormatting sqref="C477">
    <cfRule type="expression" dxfId="1397" priority="110">
      <formula>$A488="Total"</formula>
    </cfRule>
  </conditionalFormatting>
  <conditionalFormatting sqref="C476">
    <cfRule type="expression" dxfId="1396" priority="76">
      <formula>$A406="Total"</formula>
    </cfRule>
  </conditionalFormatting>
  <conditionalFormatting sqref="C477">
    <cfRule type="expression" dxfId="1395" priority="111">
      <formula>$A389="Total"</formula>
    </cfRule>
  </conditionalFormatting>
  <conditionalFormatting sqref="C476:C477">
    <cfRule type="expression" dxfId="1394" priority="75">
      <formula>#REF!="Total"</formula>
    </cfRule>
  </conditionalFormatting>
  <conditionalFormatting sqref="C476">
    <cfRule type="expression" dxfId="1393" priority="77" stopIfTrue="1">
      <formula>$C451="Total"</formula>
    </cfRule>
  </conditionalFormatting>
  <conditionalFormatting sqref="C477">
    <cfRule type="expression" dxfId="1392" priority="84" stopIfTrue="1">
      <formula>$C436="Total"</formula>
    </cfRule>
  </conditionalFormatting>
  <conditionalFormatting sqref="C477">
    <cfRule type="expression" dxfId="1391" priority="90">
      <formula>$A393="Total"</formula>
    </cfRule>
  </conditionalFormatting>
  <conditionalFormatting sqref="C476">
    <cfRule type="expression" dxfId="1390" priority="94">
      <formula>#REF!="Total"</formula>
    </cfRule>
  </conditionalFormatting>
  <conditionalFormatting sqref="C476">
    <cfRule type="expression" dxfId="1389" priority="88">
      <formula>$A408="Total"</formula>
    </cfRule>
  </conditionalFormatting>
  <conditionalFormatting sqref="C477">
    <cfRule type="expression" dxfId="1388" priority="89">
      <formula>$A390="Total"</formula>
    </cfRule>
  </conditionalFormatting>
  <conditionalFormatting sqref="C481:C482">
    <cfRule type="expression" dxfId="1387" priority="35">
      <formula>#REF!="Total"</formula>
    </cfRule>
  </conditionalFormatting>
  <conditionalFormatting sqref="C481:C482">
    <cfRule type="expression" dxfId="1386" priority="34">
      <formula>#REF!="Total"</formula>
    </cfRule>
  </conditionalFormatting>
  <conditionalFormatting sqref="C481:C482">
    <cfRule type="expression" dxfId="1385" priority="33">
      <formula>#REF!="Total"</formula>
    </cfRule>
  </conditionalFormatting>
  <conditionalFormatting sqref="C481:C482">
    <cfRule type="expression" dxfId="1384" priority="32">
      <formula>#REF!="Total"</formula>
    </cfRule>
  </conditionalFormatting>
  <conditionalFormatting sqref="C481:C482">
    <cfRule type="expression" dxfId="1383" priority="31">
      <formula>#REF!="Total"</formula>
    </cfRule>
  </conditionalFormatting>
  <conditionalFormatting sqref="C481:C482">
    <cfRule type="expression" dxfId="1382" priority="30">
      <formula>#REF!="Total"</formula>
    </cfRule>
  </conditionalFormatting>
  <conditionalFormatting sqref="C481:C482">
    <cfRule type="expression" dxfId="1381" priority="29">
      <formula>#REF!="Total"</formula>
    </cfRule>
  </conditionalFormatting>
  <conditionalFormatting sqref="C481:C482">
    <cfRule type="expression" dxfId="1380" priority="28">
      <formula>#REF!="Total"</formula>
    </cfRule>
  </conditionalFormatting>
  <conditionalFormatting sqref="C481:C482">
    <cfRule type="expression" dxfId="1379" priority="27">
      <formula>#REF!="Total"</formula>
    </cfRule>
  </conditionalFormatting>
  <conditionalFormatting sqref="C481:C482">
    <cfRule type="expression" dxfId="1378" priority="38">
      <formula>#REF!="Total"</formula>
    </cfRule>
  </conditionalFormatting>
  <conditionalFormatting sqref="C481:C482">
    <cfRule type="expression" dxfId="1377" priority="39">
      <formula>#REF!="Total"</formula>
    </cfRule>
  </conditionalFormatting>
  <conditionalFormatting sqref="C481:C482">
    <cfRule type="expression" dxfId="1376" priority="40">
      <formula>#REF!="Total"</formula>
    </cfRule>
  </conditionalFormatting>
  <conditionalFormatting sqref="C481:C482">
    <cfRule type="expression" dxfId="1375" priority="41">
      <formula>#REF!="Total"</formula>
    </cfRule>
  </conditionalFormatting>
  <conditionalFormatting sqref="C481:C482">
    <cfRule type="expression" dxfId="1374" priority="42">
      <formula>$A481="Total"</formula>
    </cfRule>
  </conditionalFormatting>
  <conditionalFormatting sqref="C481:C482">
    <cfRule type="expression" dxfId="1373" priority="26">
      <formula>#REF!="Total"</formula>
    </cfRule>
  </conditionalFormatting>
  <conditionalFormatting sqref="C481:C482">
    <cfRule type="expression" dxfId="1372" priority="43" stopIfTrue="1">
      <formula>#REF!="Total"</formula>
    </cfRule>
  </conditionalFormatting>
  <conditionalFormatting sqref="C481:C482">
    <cfRule type="expression" dxfId="1371" priority="44">
      <formula>#REF!="Total"</formula>
    </cfRule>
  </conditionalFormatting>
  <conditionalFormatting sqref="C481:C482">
    <cfRule type="expression" dxfId="1370" priority="45">
      <formula>#REF!="Total"</formula>
    </cfRule>
  </conditionalFormatting>
  <conditionalFormatting sqref="C481:C482">
    <cfRule type="expression" dxfId="1369" priority="46">
      <formula>#REF!="Total"</formula>
    </cfRule>
  </conditionalFormatting>
  <conditionalFormatting sqref="C481:C482">
    <cfRule type="expression" dxfId="1368" priority="47">
      <formula>#REF!="Total"</formula>
    </cfRule>
  </conditionalFormatting>
  <conditionalFormatting sqref="C481:C482">
    <cfRule type="expression" dxfId="1367" priority="48">
      <formula>#REF!="Total"</formula>
    </cfRule>
  </conditionalFormatting>
  <conditionalFormatting sqref="C481:C482">
    <cfRule type="expression" dxfId="1366" priority="49">
      <formula>#REF!="Total"</formula>
    </cfRule>
  </conditionalFormatting>
  <conditionalFormatting sqref="C481:C482">
    <cfRule type="expression" dxfId="1365" priority="50">
      <formula>#REF!="Total"</formula>
    </cfRule>
  </conditionalFormatting>
  <conditionalFormatting sqref="C481:C482">
    <cfRule type="expression" dxfId="1364" priority="51">
      <formula>#REF!="Total"</formula>
    </cfRule>
  </conditionalFormatting>
  <conditionalFormatting sqref="C481:C482">
    <cfRule type="expression" dxfId="1363" priority="52">
      <formula>#REF!="Total"</formula>
    </cfRule>
  </conditionalFormatting>
  <conditionalFormatting sqref="C481:C482">
    <cfRule type="expression" dxfId="1362" priority="53">
      <formula>#REF!="Total"</formula>
    </cfRule>
  </conditionalFormatting>
  <conditionalFormatting sqref="C481:C482">
    <cfRule type="expression" dxfId="1361" priority="54">
      <formula>#REF!="Total"</formula>
    </cfRule>
  </conditionalFormatting>
  <conditionalFormatting sqref="C481:C482">
    <cfRule type="expression" dxfId="1360" priority="55">
      <formula>#REF!="Total"</formula>
    </cfRule>
  </conditionalFormatting>
  <conditionalFormatting sqref="C481:C482">
    <cfRule type="expression" dxfId="1359" priority="56">
      <formula>#REF!="Total"</formula>
    </cfRule>
  </conditionalFormatting>
  <conditionalFormatting sqref="C481:C482">
    <cfRule type="expression" dxfId="1358" priority="57">
      <formula>#REF!="Total"</formula>
    </cfRule>
  </conditionalFormatting>
  <conditionalFormatting sqref="C481:C482">
    <cfRule type="expression" dxfId="1357" priority="58">
      <formula>#REF!="Total"</formula>
    </cfRule>
  </conditionalFormatting>
  <conditionalFormatting sqref="C481:C482">
    <cfRule type="expression" dxfId="1356" priority="59">
      <formula>#REF!="Total"</formula>
    </cfRule>
  </conditionalFormatting>
  <conditionalFormatting sqref="C481:C482">
    <cfRule type="expression" dxfId="1355" priority="60">
      <formula>#REF!="Total"</formula>
    </cfRule>
  </conditionalFormatting>
  <conditionalFormatting sqref="C481">
    <cfRule type="expression" dxfId="1354" priority="61">
      <formula>$A448="Total"</formula>
    </cfRule>
  </conditionalFormatting>
  <conditionalFormatting sqref="C481:C482">
    <cfRule type="expression" dxfId="1353" priority="62">
      <formula>#REF!="Total"</formula>
    </cfRule>
  </conditionalFormatting>
  <conditionalFormatting sqref="C482">
    <cfRule type="expression" dxfId="1352" priority="23">
      <formula>$A439="Total"</formula>
    </cfRule>
  </conditionalFormatting>
  <conditionalFormatting sqref="C481:C482">
    <cfRule type="expression" dxfId="1351" priority="63">
      <formula>#REF!="Total"</formula>
    </cfRule>
  </conditionalFormatting>
  <conditionalFormatting sqref="C481:C482">
    <cfRule type="expression" dxfId="1350" priority="64">
      <formula>#REF!="Total"</formula>
    </cfRule>
  </conditionalFormatting>
  <conditionalFormatting sqref="C482">
    <cfRule type="expression" dxfId="1349" priority="65">
      <formula>$A495="Total"</formula>
    </cfRule>
  </conditionalFormatting>
  <conditionalFormatting sqref="C481:C482">
    <cfRule type="expression" dxfId="1348" priority="66">
      <formula>#REF!="Total"</formula>
    </cfRule>
  </conditionalFormatting>
  <conditionalFormatting sqref="C482">
    <cfRule type="expression" dxfId="1347" priority="67">
      <formula>$A496="Total"</formula>
    </cfRule>
  </conditionalFormatting>
  <conditionalFormatting sqref="C482">
    <cfRule type="expression" dxfId="1346" priority="22">
      <formula>$A437="Total"</formula>
    </cfRule>
  </conditionalFormatting>
  <conditionalFormatting sqref="C481">
    <cfRule type="expression" dxfId="1345" priority="21">
      <formula>$A454="Total"</formula>
    </cfRule>
  </conditionalFormatting>
  <conditionalFormatting sqref="C482">
    <cfRule type="expression" dxfId="1344" priority="68">
      <formula>$A435="Total"</formula>
    </cfRule>
  </conditionalFormatting>
  <conditionalFormatting sqref="C481:C482">
    <cfRule type="expression" dxfId="1343" priority="69" stopIfTrue="1">
      <formula>#REF!="Total"</formula>
    </cfRule>
  </conditionalFormatting>
  <conditionalFormatting sqref="C481:C482">
    <cfRule type="expression" dxfId="1342" priority="70" stopIfTrue="1">
      <formula>#REF!="Total"</formula>
    </cfRule>
  </conditionalFormatting>
  <conditionalFormatting sqref="C481:C482">
    <cfRule type="expression" dxfId="1341" priority="71" stopIfTrue="1">
      <formula>#REF!="Total"</formula>
    </cfRule>
  </conditionalFormatting>
  <conditionalFormatting sqref="C481:C482">
    <cfRule type="expression" dxfId="1340" priority="72">
      <formula>#REF!="Total"</formula>
    </cfRule>
  </conditionalFormatting>
  <conditionalFormatting sqref="C482">
    <cfRule type="expression" dxfId="1339" priority="19">
      <formula>$A440="Total"</formula>
    </cfRule>
  </conditionalFormatting>
  <conditionalFormatting sqref="C482">
    <cfRule type="expression" dxfId="1338" priority="73">
      <formula>$A438="Total"</formula>
    </cfRule>
  </conditionalFormatting>
  <conditionalFormatting sqref="C482">
    <cfRule type="expression" dxfId="1337" priority="74">
      <formula>$A433="Total"</formula>
    </cfRule>
  </conditionalFormatting>
  <conditionalFormatting sqref="C481">
    <cfRule type="expression" dxfId="1336" priority="17">
      <formula>$A455="Total"</formula>
    </cfRule>
  </conditionalFormatting>
  <conditionalFormatting sqref="C481">
    <cfRule type="expression" dxfId="1335" priority="12">
      <formula>$A452="Total"</formula>
    </cfRule>
  </conditionalFormatting>
  <conditionalFormatting sqref="C481">
    <cfRule type="expression" dxfId="1334" priority="11">
      <formula>$A453="Total"</formula>
    </cfRule>
  </conditionalFormatting>
  <conditionalFormatting sqref="C481">
    <cfRule type="expression" dxfId="1333" priority="5">
      <formula>$A450="Total"</formula>
    </cfRule>
  </conditionalFormatting>
  <conditionalFormatting sqref="C481">
    <cfRule type="expression" dxfId="1332" priority="8">
      <formula>$A515="Total"</formula>
    </cfRule>
  </conditionalFormatting>
  <conditionalFormatting sqref="C481">
    <cfRule type="expression" dxfId="1331" priority="9">
      <formula>$A513="Total"</formula>
    </cfRule>
  </conditionalFormatting>
  <conditionalFormatting sqref="C481">
    <cfRule type="expression" dxfId="1330" priority="7">
      <formula>$A410="Total"</formula>
    </cfRule>
  </conditionalFormatting>
  <conditionalFormatting sqref="C482">
    <cfRule type="expression" dxfId="1329" priority="13">
      <formula>$A499="Total"</formula>
    </cfRule>
  </conditionalFormatting>
  <conditionalFormatting sqref="C481">
    <cfRule type="expression" dxfId="1328" priority="25">
      <formula>$A412="Total"</formula>
    </cfRule>
  </conditionalFormatting>
  <conditionalFormatting sqref="C482">
    <cfRule type="expression" dxfId="1327" priority="6">
      <formula>$A397="Total"</formula>
    </cfRule>
  </conditionalFormatting>
  <conditionalFormatting sqref="C481">
    <cfRule type="expression" dxfId="1326" priority="4">
      <formula>$A512="Total"</formula>
    </cfRule>
  </conditionalFormatting>
  <conditionalFormatting sqref="C482">
    <cfRule type="expression" dxfId="1325" priority="18">
      <formula>$A396="Total"</formula>
    </cfRule>
  </conditionalFormatting>
  <conditionalFormatting sqref="C481">
    <cfRule type="expression" dxfId="1324" priority="24">
      <formula>$A414="Total"</formula>
    </cfRule>
  </conditionalFormatting>
  <conditionalFormatting sqref="C482">
    <cfRule type="expression" dxfId="1323" priority="36">
      <formula>$A493="Total"</formula>
    </cfRule>
  </conditionalFormatting>
  <conditionalFormatting sqref="C481">
    <cfRule type="expression" dxfId="1322" priority="2">
      <formula>$A411="Total"</formula>
    </cfRule>
  </conditionalFormatting>
  <conditionalFormatting sqref="C482">
    <cfRule type="expression" dxfId="1321" priority="37">
      <formula>$A394="Total"</formula>
    </cfRule>
  </conditionalFormatting>
  <conditionalFormatting sqref="C481:C482">
    <cfRule type="expression" dxfId="1320" priority="1">
      <formula>#REF!="Total"</formula>
    </cfRule>
  </conditionalFormatting>
  <conditionalFormatting sqref="C481">
    <cfRule type="expression" dxfId="1319" priority="3" stopIfTrue="1">
      <formula>$C456="Total"</formula>
    </cfRule>
  </conditionalFormatting>
  <conditionalFormatting sqref="C482">
    <cfRule type="expression" dxfId="1318" priority="10" stopIfTrue="1">
      <formula>$C441="Total"</formula>
    </cfRule>
  </conditionalFormatting>
  <conditionalFormatting sqref="C482">
    <cfRule type="expression" dxfId="1317" priority="16">
      <formula>$A398="Total"</formula>
    </cfRule>
  </conditionalFormatting>
  <conditionalFormatting sqref="C481">
    <cfRule type="expression" dxfId="1316" priority="20">
      <formula>#REF!="Total"</formula>
    </cfRule>
  </conditionalFormatting>
  <conditionalFormatting sqref="C481">
    <cfRule type="expression" dxfId="1315" priority="14">
      <formula>$A413="Total"</formula>
    </cfRule>
  </conditionalFormatting>
  <conditionalFormatting sqref="C482">
    <cfRule type="expression" dxfId="1314" priority="15">
      <formula>$A395="Total"</formula>
    </cfRule>
  </conditionalFormatting>
  <hyperlinks>
    <hyperlink ref="A1" location="Index!A1" display="Index" xr:uid="{00000000-0004-0000-2000-000000000000}"/>
  </hyperlink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K304"/>
  <sheetViews>
    <sheetView workbookViewId="0">
      <selection activeCell="B1" sqref="B1:E1"/>
    </sheetView>
  </sheetViews>
  <sheetFormatPr defaultRowHeight="12.75"/>
  <cols>
    <col min="1" max="1" width="5.42578125" style="24" bestFit="1" customWidth="1"/>
    <col min="2" max="2" width="82" style="24" bestFit="1" customWidth="1"/>
    <col min="3" max="3" width="25.7109375" style="25" customWidth="1"/>
    <col min="4" max="4" width="25.7109375" style="24" customWidth="1"/>
    <col min="5" max="5" width="14" style="24" bestFit="1" customWidth="1"/>
    <col min="6" max="6" width="10.28515625" style="14" bestFit="1" customWidth="1"/>
    <col min="7" max="7" width="18.140625" style="14" bestFit="1" customWidth="1"/>
    <col min="8" max="8" width="9.140625" style="14" bestFit="1" customWidth="1"/>
    <col min="9" max="16384" width="9.140625" style="24"/>
  </cols>
  <sheetData>
    <row r="1" spans="1:9" s="1" customFormat="1">
      <c r="A1" s="3" t="s">
        <v>0</v>
      </c>
      <c r="B1" s="367" t="s">
        <v>48</v>
      </c>
      <c r="C1" s="367"/>
      <c r="D1" s="367"/>
      <c r="E1" s="367"/>
      <c r="F1" s="4"/>
      <c r="G1" s="4"/>
      <c r="H1" s="4"/>
    </row>
    <row r="2" spans="1:9" s="1" customFormat="1" ht="13.5" thickBot="1">
      <c r="C2" s="5"/>
      <c r="F2" s="4"/>
      <c r="G2" s="4"/>
      <c r="H2" s="4"/>
    </row>
    <row r="3" spans="1:9" s="12" customFormat="1" ht="15">
      <c r="B3" s="45" t="s">
        <v>1840</v>
      </c>
      <c r="C3" s="371"/>
      <c r="D3" s="374"/>
      <c r="F3" s="18"/>
      <c r="G3" s="18"/>
      <c r="H3" s="18"/>
    </row>
    <row r="4" spans="1:9" s="12" customFormat="1" ht="15">
      <c r="B4" s="44" t="s">
        <v>3035</v>
      </c>
      <c r="C4" s="372"/>
      <c r="D4" s="375"/>
      <c r="F4" s="18"/>
      <c r="G4" s="18"/>
      <c r="H4" s="18"/>
    </row>
    <row r="5" spans="1:9" s="12" customFormat="1" ht="15">
      <c r="B5" s="44" t="s">
        <v>1529</v>
      </c>
      <c r="C5" s="372"/>
      <c r="D5" s="375"/>
      <c r="F5" s="18"/>
      <c r="G5" s="18"/>
      <c r="H5" s="18"/>
    </row>
    <row r="6" spans="1:9" s="12" customFormat="1" ht="15">
      <c r="B6" s="44" t="s">
        <v>3036</v>
      </c>
      <c r="C6" s="372"/>
      <c r="D6" s="375"/>
      <c r="F6" s="18"/>
      <c r="G6" s="18"/>
      <c r="H6" s="18"/>
    </row>
    <row r="7" spans="1:9" s="12" customFormat="1" ht="30.75" thickBot="1">
      <c r="B7" s="43" t="s">
        <v>3037</v>
      </c>
      <c r="C7" s="373"/>
      <c r="D7" s="376"/>
      <c r="F7" s="18"/>
      <c r="G7" s="18"/>
      <c r="H7" s="18"/>
    </row>
    <row r="8" spans="1:9" s="12" customFormat="1">
      <c r="C8" s="20" t="s">
        <v>1527</v>
      </c>
      <c r="D8" s="20" t="s">
        <v>1526</v>
      </c>
      <c r="F8" s="18"/>
      <c r="G8" s="18"/>
      <c r="H8" s="18"/>
    </row>
    <row r="11" spans="1:9">
      <c r="B11" s="24" t="s">
        <v>100</v>
      </c>
    </row>
    <row r="13" spans="1:9">
      <c r="B13" s="203" t="s">
        <v>101</v>
      </c>
      <c r="C13" s="204" t="s">
        <v>102</v>
      </c>
      <c r="D13" s="203" t="s">
        <v>136</v>
      </c>
      <c r="E13" s="203" t="s">
        <v>104</v>
      </c>
      <c r="F13" s="23" t="s">
        <v>105</v>
      </c>
      <c r="G13" s="23" t="s">
        <v>106</v>
      </c>
      <c r="H13" s="23" t="s">
        <v>107</v>
      </c>
      <c r="I13" s="205" t="s">
        <v>137</v>
      </c>
    </row>
    <row r="14" spans="1:9">
      <c r="B14" s="205" t="s">
        <v>138</v>
      </c>
      <c r="C14" s="39"/>
    </row>
    <row r="15" spans="1:9">
      <c r="B15" s="205" t="s">
        <v>109</v>
      </c>
      <c r="C15" s="39"/>
    </row>
    <row r="16" spans="1:9">
      <c r="B16" s="24" t="s">
        <v>1022</v>
      </c>
      <c r="C16" s="39" t="s">
        <v>139</v>
      </c>
      <c r="D16" s="24" t="s">
        <v>156</v>
      </c>
      <c r="E16" s="24" t="s">
        <v>157</v>
      </c>
      <c r="F16" s="14">
        <v>45200</v>
      </c>
      <c r="G16" s="14">
        <v>1007.82</v>
      </c>
      <c r="H16" s="14">
        <v>5.8</v>
      </c>
    </row>
    <row r="17" spans="2:8">
      <c r="B17" s="24" t="s">
        <v>1012</v>
      </c>
      <c r="C17" s="39" t="s">
        <v>139</v>
      </c>
      <c r="D17" s="24" t="s">
        <v>145</v>
      </c>
      <c r="E17" s="24" t="s">
        <v>147</v>
      </c>
      <c r="F17" s="14">
        <v>18822</v>
      </c>
      <c r="G17" s="14">
        <v>667.56</v>
      </c>
      <c r="H17" s="14">
        <v>3.84</v>
      </c>
    </row>
    <row r="18" spans="2:8">
      <c r="B18" s="24" t="s">
        <v>998</v>
      </c>
      <c r="C18" s="39" t="s">
        <v>139</v>
      </c>
      <c r="D18" s="24" t="s">
        <v>200</v>
      </c>
      <c r="E18" s="24" t="s">
        <v>462</v>
      </c>
      <c r="F18" s="14">
        <v>77500</v>
      </c>
      <c r="G18" s="14">
        <v>663.71</v>
      </c>
      <c r="H18" s="14">
        <v>3.82</v>
      </c>
    </row>
    <row r="19" spans="2:8">
      <c r="B19" s="24" t="s">
        <v>993</v>
      </c>
      <c r="C19" s="39" t="s">
        <v>139</v>
      </c>
      <c r="D19" s="24" t="s">
        <v>142</v>
      </c>
      <c r="E19" s="24" t="s">
        <v>143</v>
      </c>
      <c r="F19" s="14">
        <v>20800</v>
      </c>
      <c r="G19" s="14">
        <v>580.37</v>
      </c>
      <c r="H19" s="14">
        <v>3.34</v>
      </c>
    </row>
    <row r="20" spans="2:8">
      <c r="B20" s="24" t="s">
        <v>1019</v>
      </c>
      <c r="C20" s="39" t="s">
        <v>139</v>
      </c>
      <c r="D20" s="24" t="s">
        <v>153</v>
      </c>
      <c r="E20" s="24" t="s">
        <v>163</v>
      </c>
      <c r="F20" s="14">
        <v>25500</v>
      </c>
      <c r="G20" s="14">
        <v>569.89</v>
      </c>
      <c r="H20" s="14">
        <v>3.28</v>
      </c>
    </row>
    <row r="21" spans="2:8">
      <c r="B21" s="24" t="s">
        <v>1006</v>
      </c>
      <c r="C21" s="39" t="s">
        <v>139</v>
      </c>
      <c r="D21" s="24" t="s">
        <v>203</v>
      </c>
      <c r="E21" s="24" t="s">
        <v>364</v>
      </c>
      <c r="F21" s="14">
        <v>66300</v>
      </c>
      <c r="G21" s="14">
        <v>545.58000000000004</v>
      </c>
      <c r="H21" s="14">
        <v>3.14</v>
      </c>
    </row>
    <row r="22" spans="2:8">
      <c r="B22" s="24" t="s">
        <v>1010</v>
      </c>
      <c r="C22" s="39" t="s">
        <v>139</v>
      </c>
      <c r="D22" s="24" t="s">
        <v>140</v>
      </c>
      <c r="E22" s="24" t="s">
        <v>415</v>
      </c>
      <c r="F22" s="14">
        <v>51300</v>
      </c>
      <c r="G22" s="14">
        <v>502</v>
      </c>
      <c r="H22" s="14">
        <v>2.89</v>
      </c>
    </row>
    <row r="23" spans="2:8">
      <c r="B23" s="24" t="s">
        <v>1007</v>
      </c>
      <c r="C23" s="39" t="s">
        <v>139</v>
      </c>
      <c r="D23" s="24" t="s">
        <v>145</v>
      </c>
      <c r="E23" s="24" t="s">
        <v>395</v>
      </c>
      <c r="F23" s="14">
        <v>39600</v>
      </c>
      <c r="G23" s="14">
        <v>498.56</v>
      </c>
      <c r="H23" s="14">
        <v>2.87</v>
      </c>
    </row>
    <row r="24" spans="2:8">
      <c r="B24" s="24" t="s">
        <v>1045</v>
      </c>
      <c r="C24" s="39" t="s">
        <v>139</v>
      </c>
      <c r="D24" s="24" t="s">
        <v>184</v>
      </c>
      <c r="E24" s="24" t="s">
        <v>186</v>
      </c>
      <c r="F24" s="14">
        <v>7450</v>
      </c>
      <c r="G24" s="14">
        <v>493.95</v>
      </c>
      <c r="H24" s="14">
        <v>2.84</v>
      </c>
    </row>
    <row r="25" spans="2:8">
      <c r="B25" s="24" t="s">
        <v>1044</v>
      </c>
      <c r="C25" s="39" t="s">
        <v>139</v>
      </c>
      <c r="D25" s="24" t="s">
        <v>355</v>
      </c>
      <c r="E25" s="24" t="s">
        <v>356</v>
      </c>
      <c r="F25" s="14">
        <v>38850</v>
      </c>
      <c r="G25" s="14">
        <v>493.8</v>
      </c>
      <c r="H25" s="14">
        <v>2.84</v>
      </c>
    </row>
    <row r="26" spans="2:8">
      <c r="B26" s="24" t="s">
        <v>1070</v>
      </c>
      <c r="C26" s="39" t="s">
        <v>139</v>
      </c>
      <c r="D26" s="24" t="s">
        <v>145</v>
      </c>
      <c r="E26" s="24" t="s">
        <v>146</v>
      </c>
      <c r="F26" s="14">
        <v>31300</v>
      </c>
      <c r="G26" s="14">
        <v>490.64</v>
      </c>
      <c r="H26" s="14">
        <v>2.82</v>
      </c>
    </row>
    <row r="27" spans="2:8">
      <c r="B27" s="24" t="s">
        <v>994</v>
      </c>
      <c r="C27" s="39" t="s">
        <v>139</v>
      </c>
      <c r="D27" s="24" t="s">
        <v>145</v>
      </c>
      <c r="E27" s="24" t="s">
        <v>285</v>
      </c>
      <c r="F27" s="14">
        <v>43000</v>
      </c>
      <c r="G27" s="14">
        <v>464.08</v>
      </c>
      <c r="H27" s="14">
        <v>2.67</v>
      </c>
    </row>
    <row r="28" spans="2:8">
      <c r="B28" s="24" t="s">
        <v>1047</v>
      </c>
      <c r="C28" s="39" t="s">
        <v>139</v>
      </c>
      <c r="D28" s="24" t="s">
        <v>178</v>
      </c>
      <c r="E28" s="24" t="s">
        <v>179</v>
      </c>
      <c r="F28" s="14">
        <v>56200</v>
      </c>
      <c r="G28" s="14">
        <v>462.95</v>
      </c>
      <c r="H28" s="14">
        <v>2.66</v>
      </c>
    </row>
    <row r="29" spans="2:8">
      <c r="B29" s="24" t="s">
        <v>1015</v>
      </c>
      <c r="C29" s="39" t="s">
        <v>139</v>
      </c>
      <c r="D29" s="24" t="s">
        <v>164</v>
      </c>
      <c r="E29" s="24" t="s">
        <v>604</v>
      </c>
      <c r="F29" s="14">
        <v>64500</v>
      </c>
      <c r="G29" s="14">
        <v>405.74</v>
      </c>
      <c r="H29" s="14">
        <v>2.34</v>
      </c>
    </row>
    <row r="30" spans="2:8">
      <c r="B30" s="24" t="s">
        <v>1040</v>
      </c>
      <c r="C30" s="39" t="s">
        <v>139</v>
      </c>
      <c r="D30" s="24" t="s">
        <v>164</v>
      </c>
      <c r="E30" s="24" t="s">
        <v>180</v>
      </c>
      <c r="F30" s="14">
        <v>7450</v>
      </c>
      <c r="G30" s="14">
        <v>335.65</v>
      </c>
      <c r="H30" s="14">
        <v>1.93</v>
      </c>
    </row>
    <row r="31" spans="2:8">
      <c r="B31" s="24" t="s">
        <v>997</v>
      </c>
      <c r="C31" s="39" t="s">
        <v>139</v>
      </c>
      <c r="D31" s="24" t="s">
        <v>140</v>
      </c>
      <c r="E31" s="24" t="s">
        <v>144</v>
      </c>
      <c r="F31" s="14">
        <v>23250</v>
      </c>
      <c r="G31" s="14">
        <v>321.92</v>
      </c>
      <c r="H31" s="14">
        <v>1.85</v>
      </c>
    </row>
    <row r="32" spans="2:8">
      <c r="B32" s="24" t="s">
        <v>1025</v>
      </c>
      <c r="C32" s="39" t="s">
        <v>139</v>
      </c>
      <c r="D32" s="24" t="s">
        <v>140</v>
      </c>
      <c r="E32" s="24" t="s">
        <v>141</v>
      </c>
      <c r="F32" s="14">
        <v>38800</v>
      </c>
      <c r="G32" s="14">
        <v>288.39999999999998</v>
      </c>
      <c r="H32" s="14">
        <v>1.66</v>
      </c>
    </row>
    <row r="33" spans="2:8">
      <c r="B33" s="24" t="s">
        <v>1016</v>
      </c>
      <c r="C33" s="39" t="s">
        <v>139</v>
      </c>
      <c r="D33" s="24" t="s">
        <v>140</v>
      </c>
      <c r="E33" s="24" t="s">
        <v>148</v>
      </c>
      <c r="F33" s="14">
        <v>12203</v>
      </c>
      <c r="G33" s="14">
        <v>218.53</v>
      </c>
      <c r="H33" s="14">
        <v>1.26</v>
      </c>
    </row>
    <row r="34" spans="2:8">
      <c r="B34" s="24" t="s">
        <v>1031</v>
      </c>
      <c r="C34" s="39" t="s">
        <v>139</v>
      </c>
      <c r="D34" s="24" t="s">
        <v>184</v>
      </c>
      <c r="E34" s="24" t="s">
        <v>290</v>
      </c>
      <c r="F34" s="14">
        <v>49500</v>
      </c>
      <c r="G34" s="14">
        <v>184.24</v>
      </c>
      <c r="H34" s="14">
        <v>1.06</v>
      </c>
    </row>
    <row r="35" spans="2:8">
      <c r="B35" s="24" t="s">
        <v>1033</v>
      </c>
      <c r="C35" s="39" t="s">
        <v>139</v>
      </c>
      <c r="D35" s="24" t="s">
        <v>191</v>
      </c>
      <c r="E35" s="24" t="s">
        <v>546</v>
      </c>
      <c r="F35" s="14">
        <v>29604</v>
      </c>
      <c r="G35" s="14">
        <v>164.81</v>
      </c>
      <c r="H35" s="14">
        <v>0.95</v>
      </c>
    </row>
    <row r="36" spans="2:8">
      <c r="B36" s="24" t="s">
        <v>996</v>
      </c>
      <c r="C36" s="39" t="s">
        <v>139</v>
      </c>
      <c r="D36" s="24" t="s">
        <v>173</v>
      </c>
      <c r="E36" s="24" t="s">
        <v>174</v>
      </c>
      <c r="F36" s="14">
        <v>9300</v>
      </c>
      <c r="G36" s="14">
        <v>157.57</v>
      </c>
      <c r="H36" s="14">
        <v>0.91</v>
      </c>
    </row>
    <row r="37" spans="2:8">
      <c r="B37" s="24" t="s">
        <v>1018</v>
      </c>
      <c r="C37" s="39" t="s">
        <v>139</v>
      </c>
      <c r="D37" s="24" t="s">
        <v>153</v>
      </c>
      <c r="E37" s="24" t="s">
        <v>154</v>
      </c>
      <c r="F37" s="14">
        <v>60100</v>
      </c>
      <c r="G37" s="14">
        <v>155.99</v>
      </c>
      <c r="H37" s="14">
        <v>0.9</v>
      </c>
    </row>
    <row r="38" spans="2:8">
      <c r="B38" s="24" t="s">
        <v>1116</v>
      </c>
      <c r="C38" s="39" t="s">
        <v>139</v>
      </c>
      <c r="D38" s="24" t="s">
        <v>273</v>
      </c>
      <c r="E38" s="24" t="s">
        <v>459</v>
      </c>
      <c r="F38" s="14">
        <v>89500</v>
      </c>
      <c r="G38" s="14">
        <v>139.80000000000001</v>
      </c>
      <c r="H38" s="14">
        <v>0.8</v>
      </c>
    </row>
    <row r="39" spans="2:8">
      <c r="B39" s="24" t="s">
        <v>1058</v>
      </c>
      <c r="C39" s="39" t="s">
        <v>139</v>
      </c>
      <c r="D39" s="24" t="s">
        <v>156</v>
      </c>
      <c r="E39" s="24" t="s">
        <v>314</v>
      </c>
      <c r="F39" s="14">
        <v>11000</v>
      </c>
      <c r="G39" s="14">
        <v>138.91999999999999</v>
      </c>
      <c r="H39" s="14">
        <v>0.8</v>
      </c>
    </row>
    <row r="40" spans="2:8">
      <c r="B40" s="24" t="s">
        <v>1054</v>
      </c>
      <c r="C40" s="39" t="s">
        <v>139</v>
      </c>
      <c r="D40" s="24" t="s">
        <v>196</v>
      </c>
      <c r="E40" s="24" t="s">
        <v>308</v>
      </c>
      <c r="F40" s="14">
        <v>12500</v>
      </c>
      <c r="G40" s="14">
        <v>138.19</v>
      </c>
      <c r="H40" s="14">
        <v>0.8</v>
      </c>
    </row>
    <row r="41" spans="2:8">
      <c r="B41" s="24" t="s">
        <v>1279</v>
      </c>
      <c r="C41" s="39" t="s">
        <v>139</v>
      </c>
      <c r="D41" s="24" t="s">
        <v>151</v>
      </c>
      <c r="E41" s="24" t="s">
        <v>152</v>
      </c>
      <c r="F41" s="14">
        <v>18000</v>
      </c>
      <c r="G41" s="14">
        <v>133.02000000000001</v>
      </c>
      <c r="H41" s="14">
        <v>0.77</v>
      </c>
    </row>
    <row r="42" spans="2:8">
      <c r="B42" s="24" t="s">
        <v>1323</v>
      </c>
      <c r="C42" s="39" t="s">
        <v>139</v>
      </c>
      <c r="D42" s="24" t="s">
        <v>169</v>
      </c>
      <c r="E42" s="24" t="s">
        <v>730</v>
      </c>
      <c r="F42" s="14">
        <v>1390</v>
      </c>
      <c r="G42" s="14">
        <v>124.44</v>
      </c>
      <c r="H42" s="14">
        <v>0.72</v>
      </c>
    </row>
    <row r="43" spans="2:8">
      <c r="B43" s="24" t="s">
        <v>1324</v>
      </c>
      <c r="C43" s="39" t="s">
        <v>139</v>
      </c>
      <c r="D43" s="24" t="s">
        <v>149</v>
      </c>
      <c r="E43" s="24" t="s">
        <v>293</v>
      </c>
      <c r="F43" s="14">
        <v>9200</v>
      </c>
      <c r="G43" s="14">
        <v>116.06</v>
      </c>
      <c r="H43" s="14">
        <v>0.67</v>
      </c>
    </row>
    <row r="44" spans="2:8">
      <c r="B44" s="24" t="s">
        <v>1020</v>
      </c>
      <c r="C44" s="39" t="s">
        <v>139</v>
      </c>
      <c r="D44" s="24" t="s">
        <v>145</v>
      </c>
      <c r="E44" s="24" t="s">
        <v>437</v>
      </c>
      <c r="F44" s="14">
        <v>2150</v>
      </c>
      <c r="G44" s="14">
        <v>104.04</v>
      </c>
      <c r="H44" s="14">
        <v>0.6</v>
      </c>
    </row>
    <row r="45" spans="2:8">
      <c r="B45" s="24" t="s">
        <v>454</v>
      </c>
      <c r="C45" s="39" t="s">
        <v>139</v>
      </c>
      <c r="D45" s="24" t="s">
        <v>140</v>
      </c>
      <c r="E45" s="24" t="s">
        <v>455</v>
      </c>
      <c r="F45" s="14">
        <v>20500</v>
      </c>
      <c r="G45" s="14">
        <v>101.74</v>
      </c>
      <c r="H45" s="14">
        <v>0.59</v>
      </c>
    </row>
    <row r="46" spans="2:8">
      <c r="B46" s="24" t="s">
        <v>1115</v>
      </c>
      <c r="C46" s="39" t="s">
        <v>139</v>
      </c>
      <c r="D46" s="24" t="s">
        <v>230</v>
      </c>
      <c r="E46" s="24" t="s">
        <v>302</v>
      </c>
      <c r="F46" s="14">
        <v>2000</v>
      </c>
      <c r="G46" s="14">
        <v>89.09</v>
      </c>
      <c r="H46" s="14">
        <v>0.51</v>
      </c>
    </row>
    <row r="47" spans="2:8">
      <c r="B47" s="24" t="s">
        <v>1325</v>
      </c>
      <c r="C47" s="39" t="s">
        <v>139</v>
      </c>
      <c r="D47" s="24" t="s">
        <v>300</v>
      </c>
      <c r="E47" s="24" t="s">
        <v>301</v>
      </c>
      <c r="F47" s="14">
        <v>2200</v>
      </c>
      <c r="G47" s="14">
        <v>82.05</v>
      </c>
      <c r="H47" s="14">
        <v>0.47</v>
      </c>
    </row>
    <row r="48" spans="2:8">
      <c r="B48" s="24" t="s">
        <v>1062</v>
      </c>
      <c r="C48" s="39" t="s">
        <v>139</v>
      </c>
      <c r="D48" s="24" t="s">
        <v>160</v>
      </c>
      <c r="E48" s="24" t="s">
        <v>550</v>
      </c>
      <c r="F48" s="14">
        <v>3450</v>
      </c>
      <c r="G48" s="14">
        <v>78.36</v>
      </c>
      <c r="H48" s="14">
        <v>0.45</v>
      </c>
    </row>
    <row r="49" spans="2:8">
      <c r="B49" s="24" t="s">
        <v>1017</v>
      </c>
      <c r="C49" s="39" t="s">
        <v>139</v>
      </c>
      <c r="D49" s="24" t="s">
        <v>273</v>
      </c>
      <c r="E49" s="24" t="s">
        <v>286</v>
      </c>
      <c r="F49" s="14">
        <v>33500</v>
      </c>
      <c r="G49" s="14">
        <v>76.3</v>
      </c>
      <c r="H49" s="14">
        <v>0.44</v>
      </c>
    </row>
    <row r="50" spans="2:8">
      <c r="B50" s="24" t="s">
        <v>1284</v>
      </c>
      <c r="C50" s="39" t="s">
        <v>139</v>
      </c>
      <c r="D50" s="24" t="s">
        <v>160</v>
      </c>
      <c r="E50" s="24" t="s">
        <v>482</v>
      </c>
      <c r="F50" s="14">
        <v>3600</v>
      </c>
      <c r="G50" s="14">
        <v>75.48</v>
      </c>
      <c r="H50" s="14">
        <v>0.43</v>
      </c>
    </row>
    <row r="51" spans="2:8">
      <c r="B51" s="24" t="s">
        <v>1326</v>
      </c>
      <c r="C51" s="39" t="s">
        <v>139</v>
      </c>
      <c r="D51" s="24" t="s">
        <v>273</v>
      </c>
      <c r="E51" s="24" t="s">
        <v>374</v>
      </c>
      <c r="F51" s="14">
        <v>14000</v>
      </c>
      <c r="G51" s="14">
        <v>74.64</v>
      </c>
      <c r="H51" s="14">
        <v>0.43</v>
      </c>
    </row>
    <row r="52" spans="2:8">
      <c r="B52" s="24" t="s">
        <v>1124</v>
      </c>
      <c r="C52" s="39" t="s">
        <v>139</v>
      </c>
      <c r="D52" s="24" t="s">
        <v>164</v>
      </c>
      <c r="E52" s="24" t="s">
        <v>165</v>
      </c>
      <c r="F52" s="14">
        <v>8000</v>
      </c>
      <c r="G52" s="14">
        <v>74.290000000000006</v>
      </c>
      <c r="H52" s="14">
        <v>0.43</v>
      </c>
    </row>
    <row r="53" spans="2:8">
      <c r="B53" s="24" t="s">
        <v>1327</v>
      </c>
      <c r="C53" s="39" t="s">
        <v>139</v>
      </c>
      <c r="D53" s="24" t="s">
        <v>184</v>
      </c>
      <c r="E53" s="24" t="s">
        <v>731</v>
      </c>
      <c r="F53" s="14">
        <v>2400</v>
      </c>
      <c r="G53" s="14">
        <v>63.53</v>
      </c>
      <c r="H53" s="14">
        <v>0.37</v>
      </c>
    </row>
    <row r="54" spans="2:8">
      <c r="B54" s="24" t="s">
        <v>1328</v>
      </c>
      <c r="C54" s="39" t="s">
        <v>139</v>
      </c>
      <c r="D54" s="24" t="s">
        <v>164</v>
      </c>
      <c r="E54" s="24" t="s">
        <v>520</v>
      </c>
      <c r="F54" s="14">
        <v>4000</v>
      </c>
      <c r="G54" s="14">
        <v>40.47</v>
      </c>
      <c r="H54" s="14">
        <v>0.23</v>
      </c>
    </row>
    <row r="55" spans="2:8">
      <c r="B55" s="24" t="s">
        <v>1294</v>
      </c>
      <c r="C55" s="39" t="s">
        <v>139</v>
      </c>
      <c r="D55" s="24" t="s">
        <v>151</v>
      </c>
      <c r="E55" s="24" t="s">
        <v>489</v>
      </c>
      <c r="F55" s="14">
        <v>1285</v>
      </c>
      <c r="G55" s="14">
        <v>4.41</v>
      </c>
      <c r="H55" s="14">
        <v>0.03</v>
      </c>
    </row>
    <row r="56" spans="2:8">
      <c r="B56" s="24" t="s">
        <v>1234</v>
      </c>
      <c r="C56" s="39" t="s">
        <v>139</v>
      </c>
      <c r="D56" s="24" t="s">
        <v>184</v>
      </c>
      <c r="E56" s="24" t="s">
        <v>290</v>
      </c>
      <c r="F56" s="14">
        <v>-49500</v>
      </c>
      <c r="G56" s="14">
        <v>-185.2</v>
      </c>
      <c r="H56" s="4">
        <v>-1.07</v>
      </c>
    </row>
    <row r="57" spans="2:8">
      <c r="B57" s="24" t="s">
        <v>1225</v>
      </c>
      <c r="C57" s="39" t="s">
        <v>139</v>
      </c>
      <c r="D57" s="24" t="s">
        <v>164</v>
      </c>
      <c r="E57" s="24" t="s">
        <v>180</v>
      </c>
      <c r="F57" s="14">
        <v>-4800</v>
      </c>
      <c r="G57" s="14">
        <v>-217.38</v>
      </c>
      <c r="H57" s="14">
        <v>-1.25</v>
      </c>
    </row>
    <row r="58" spans="2:8">
      <c r="B58" s="24" t="s">
        <v>1269</v>
      </c>
      <c r="C58" s="39" t="s">
        <v>139</v>
      </c>
      <c r="D58" s="24" t="s">
        <v>145</v>
      </c>
      <c r="E58" s="24" t="s">
        <v>285</v>
      </c>
      <c r="F58" s="14">
        <v>-30100</v>
      </c>
      <c r="G58" s="14">
        <v>-326.08999999999997</v>
      </c>
      <c r="H58" s="14">
        <v>-1.88</v>
      </c>
    </row>
    <row r="59" spans="2:8">
      <c r="B59" s="24" t="s">
        <v>1218</v>
      </c>
      <c r="C59" s="39" t="s">
        <v>139</v>
      </c>
      <c r="D59" s="24" t="s">
        <v>178</v>
      </c>
      <c r="E59" s="24" t="s">
        <v>179</v>
      </c>
      <c r="F59" s="14">
        <v>-43200</v>
      </c>
      <c r="G59" s="14">
        <v>-354.26</v>
      </c>
      <c r="H59" s="14">
        <v>-2.04</v>
      </c>
    </row>
    <row r="60" spans="2:8">
      <c r="B60" s="24" t="s">
        <v>1137</v>
      </c>
      <c r="C60" s="39" t="s">
        <v>139</v>
      </c>
      <c r="D60" s="24" t="s">
        <v>145</v>
      </c>
      <c r="E60" s="24" t="s">
        <v>147</v>
      </c>
      <c r="F60" s="14">
        <v>-11250</v>
      </c>
      <c r="G60" s="14">
        <v>-400.29</v>
      </c>
      <c r="H60" s="14">
        <v>-2.2999999999999998</v>
      </c>
    </row>
    <row r="61" spans="2:8">
      <c r="B61" s="24" t="s">
        <v>1250</v>
      </c>
      <c r="C61" s="39" t="s">
        <v>139</v>
      </c>
      <c r="D61" s="24" t="s">
        <v>164</v>
      </c>
      <c r="E61" s="24" t="s">
        <v>604</v>
      </c>
      <c r="F61" s="14">
        <v>-64500</v>
      </c>
      <c r="G61" s="14">
        <v>-407.87</v>
      </c>
      <c r="H61" s="14">
        <v>-2.35</v>
      </c>
    </row>
    <row r="62" spans="2:8">
      <c r="B62" s="24" t="s">
        <v>1246</v>
      </c>
      <c r="C62" s="39" t="s">
        <v>139</v>
      </c>
      <c r="D62" s="24" t="s">
        <v>153</v>
      </c>
      <c r="E62" s="24" t="s">
        <v>163</v>
      </c>
      <c r="F62" s="14">
        <v>-18600</v>
      </c>
      <c r="G62" s="14">
        <v>-417.54</v>
      </c>
      <c r="H62" s="14">
        <v>-2.4</v>
      </c>
    </row>
    <row r="63" spans="2:8">
      <c r="B63" s="24" t="s">
        <v>1220</v>
      </c>
      <c r="C63" s="39" t="s">
        <v>139</v>
      </c>
      <c r="D63" s="24" t="s">
        <v>184</v>
      </c>
      <c r="E63" s="24" t="s">
        <v>186</v>
      </c>
      <c r="F63" s="14">
        <v>-6500</v>
      </c>
      <c r="G63" s="14">
        <v>-432.22</v>
      </c>
      <c r="H63" s="14">
        <v>-2.4900000000000002</v>
      </c>
    </row>
    <row r="64" spans="2:8">
      <c r="B64" s="24" t="s">
        <v>1221</v>
      </c>
      <c r="C64" s="39" t="s">
        <v>139</v>
      </c>
      <c r="D64" s="24" t="s">
        <v>355</v>
      </c>
      <c r="E64" s="24" t="s">
        <v>356</v>
      </c>
      <c r="F64" s="14">
        <v>-35275</v>
      </c>
      <c r="G64" s="14">
        <v>-447.87</v>
      </c>
      <c r="H64" s="14">
        <v>-2.58</v>
      </c>
    </row>
    <row r="65" spans="2:8">
      <c r="B65" s="24" t="s">
        <v>1256</v>
      </c>
      <c r="C65" s="39" t="s">
        <v>139</v>
      </c>
      <c r="D65" s="24" t="s">
        <v>145</v>
      </c>
      <c r="E65" s="24" t="s">
        <v>395</v>
      </c>
      <c r="F65" s="14">
        <v>-39600</v>
      </c>
      <c r="G65" s="14">
        <v>-499.59</v>
      </c>
      <c r="H65" s="14">
        <v>-2.88</v>
      </c>
    </row>
    <row r="66" spans="2:8">
      <c r="B66" s="24" t="s">
        <v>1253</v>
      </c>
      <c r="C66" s="39" t="s">
        <v>139</v>
      </c>
      <c r="D66" s="24" t="s">
        <v>140</v>
      </c>
      <c r="E66" s="24" t="s">
        <v>415</v>
      </c>
      <c r="F66" s="14">
        <v>-51300</v>
      </c>
      <c r="G66" s="14">
        <v>-503.71</v>
      </c>
      <c r="H66" s="14">
        <v>-2.9</v>
      </c>
    </row>
    <row r="67" spans="2:8">
      <c r="B67" s="24" t="s">
        <v>1257</v>
      </c>
      <c r="C67" s="39" t="s">
        <v>139</v>
      </c>
      <c r="D67" s="24" t="s">
        <v>203</v>
      </c>
      <c r="E67" s="24" t="s">
        <v>364</v>
      </c>
      <c r="F67" s="14">
        <v>-66300</v>
      </c>
      <c r="G67" s="14">
        <v>-546.71</v>
      </c>
      <c r="H67" s="14">
        <v>-3.15</v>
      </c>
    </row>
    <row r="68" spans="2:8">
      <c r="B68" s="24" t="s">
        <v>1265</v>
      </c>
      <c r="C68" s="39" t="s">
        <v>139</v>
      </c>
      <c r="D68" s="24" t="s">
        <v>200</v>
      </c>
      <c r="E68" s="24" t="s">
        <v>462</v>
      </c>
      <c r="F68" s="14">
        <v>-77500</v>
      </c>
      <c r="G68" s="14">
        <v>-666.85</v>
      </c>
      <c r="H68" s="14">
        <v>-3.84</v>
      </c>
    </row>
    <row r="69" spans="2:8">
      <c r="B69" s="24" t="s">
        <v>1198</v>
      </c>
      <c r="C69" s="39" t="s">
        <v>139</v>
      </c>
      <c r="D69" s="24" t="s">
        <v>156</v>
      </c>
      <c r="E69" s="24" t="s">
        <v>157</v>
      </c>
      <c r="F69" s="14">
        <v>-33300</v>
      </c>
      <c r="G69" s="14">
        <v>-743.16</v>
      </c>
      <c r="H69" s="14">
        <v>-4.28</v>
      </c>
    </row>
    <row r="70" spans="2:8" s="212" customFormat="1">
      <c r="B70" s="221" t="s">
        <v>970</v>
      </c>
      <c r="C70" s="219"/>
      <c r="F70" s="213"/>
      <c r="G70" s="21">
        <f>SUM(G13:G55)</f>
        <v>11328.589999999998</v>
      </c>
      <c r="H70" s="21">
        <f>SUM(H13:H55)</f>
        <v>65.210000000000022</v>
      </c>
    </row>
    <row r="71" spans="2:8" s="212" customFormat="1">
      <c r="B71" s="251" t="s">
        <v>971</v>
      </c>
      <c r="C71" s="219"/>
      <c r="F71" s="213"/>
      <c r="G71" s="213"/>
      <c r="H71" s="213"/>
    </row>
    <row r="72" spans="2:8" s="212" customFormat="1">
      <c r="B72" s="251" t="s">
        <v>972</v>
      </c>
      <c r="C72" s="219"/>
      <c r="F72" s="213"/>
      <c r="G72" s="213"/>
      <c r="H72" s="213"/>
    </row>
    <row r="73" spans="2:8">
      <c r="B73" s="24" t="s">
        <v>272</v>
      </c>
      <c r="C73" s="39" t="s">
        <v>139</v>
      </c>
      <c r="D73" s="24" t="s">
        <v>273</v>
      </c>
      <c r="E73" s="24" t="s">
        <v>274</v>
      </c>
      <c r="F73" s="14">
        <v>513486</v>
      </c>
      <c r="G73" s="14">
        <v>714.72</v>
      </c>
      <c r="H73" s="14">
        <v>4.1100000000000003</v>
      </c>
    </row>
    <row r="74" spans="2:8">
      <c r="B74" s="24" t="s">
        <v>732</v>
      </c>
      <c r="C74" s="39" t="s">
        <v>139</v>
      </c>
      <c r="D74" s="24" t="s">
        <v>477</v>
      </c>
      <c r="E74" s="24" t="s">
        <v>733</v>
      </c>
      <c r="F74" s="14">
        <v>26000</v>
      </c>
      <c r="G74" s="14">
        <v>86.3</v>
      </c>
      <c r="H74" s="14">
        <v>0.5</v>
      </c>
    </row>
    <row r="75" spans="2:8" s="212" customFormat="1">
      <c r="B75" s="251" t="s">
        <v>973</v>
      </c>
      <c r="C75" s="219"/>
      <c r="F75" s="213"/>
      <c r="G75" s="21">
        <f>SUM(G73:G74)</f>
        <v>801.02</v>
      </c>
      <c r="H75" s="21">
        <f>SUM(H73:H74)</f>
        <v>4.6100000000000003</v>
      </c>
    </row>
    <row r="76" spans="2:8" s="212" customFormat="1">
      <c r="B76" s="251" t="s">
        <v>974</v>
      </c>
      <c r="C76" s="219"/>
      <c r="F76" s="213"/>
      <c r="G76" s="21">
        <f>+G70+G75</f>
        <v>12129.609999999999</v>
      </c>
      <c r="H76" s="21">
        <f>+H70+H75</f>
        <v>69.820000000000022</v>
      </c>
    </row>
    <row r="77" spans="2:8">
      <c r="B77" s="207" t="s">
        <v>1504</v>
      </c>
      <c r="C77" s="39"/>
    </row>
    <row r="78" spans="2:8">
      <c r="B78" s="207" t="s">
        <v>1505</v>
      </c>
      <c r="C78" s="39"/>
    </row>
    <row r="79" spans="2:8">
      <c r="B79" s="207" t="s">
        <v>1506</v>
      </c>
      <c r="C79" s="39"/>
    </row>
    <row r="80" spans="2:8">
      <c r="B80" s="38" t="s">
        <v>469</v>
      </c>
      <c r="C80" s="39" t="s">
        <v>139</v>
      </c>
      <c r="D80" s="38" t="s">
        <v>1508</v>
      </c>
      <c r="E80" s="38" t="s">
        <v>470</v>
      </c>
      <c r="F80" s="14">
        <v>2040</v>
      </c>
      <c r="G80" s="14">
        <v>1296.54</v>
      </c>
      <c r="H80" s="14">
        <v>7.46</v>
      </c>
    </row>
    <row r="81" spans="2:8">
      <c r="B81" s="38" t="s">
        <v>1509</v>
      </c>
      <c r="C81" s="39" t="s">
        <v>139</v>
      </c>
      <c r="D81" s="38" t="s">
        <v>1508</v>
      </c>
      <c r="E81" s="38" t="s">
        <v>470</v>
      </c>
      <c r="F81" s="14">
        <v>-2040</v>
      </c>
      <c r="G81" s="14">
        <v>-1312.72</v>
      </c>
      <c r="H81" s="14">
        <v>-7.55</v>
      </c>
    </row>
    <row r="82" spans="2:8">
      <c r="B82" s="207" t="s">
        <v>1507</v>
      </c>
      <c r="C82" s="39"/>
      <c r="G82" s="208">
        <f>+SUMIF(G80:G81,"&gt;0",G80:G81)</f>
        <v>1296.54</v>
      </c>
      <c r="H82" s="208">
        <f>+SUMIF(H80:H81,"&gt;0",H80:H81)</f>
        <v>7.46</v>
      </c>
    </row>
    <row r="83" spans="2:8">
      <c r="B83" s="203" t="s">
        <v>101</v>
      </c>
      <c r="C83" s="204" t="s">
        <v>102</v>
      </c>
      <c r="D83" s="203" t="s">
        <v>103</v>
      </c>
      <c r="E83" s="203" t="s">
        <v>104</v>
      </c>
      <c r="F83" s="23" t="s">
        <v>105</v>
      </c>
      <c r="G83" s="23" t="s">
        <v>106</v>
      </c>
      <c r="H83" s="23" t="s">
        <v>107</v>
      </c>
    </row>
    <row r="84" spans="2:8">
      <c r="B84" s="205" t="s">
        <v>108</v>
      </c>
      <c r="C84" s="39"/>
    </row>
    <row r="85" spans="2:8">
      <c r="B85" s="205" t="s">
        <v>109</v>
      </c>
      <c r="C85" s="39"/>
    </row>
    <row r="86" spans="2:8">
      <c r="B86" s="205" t="s">
        <v>110</v>
      </c>
      <c r="C86" s="39"/>
    </row>
    <row r="87" spans="2:8">
      <c r="B87" s="24" t="s">
        <v>2944</v>
      </c>
      <c r="C87" s="39">
        <v>3.9</v>
      </c>
      <c r="D87" s="24" t="s">
        <v>112</v>
      </c>
      <c r="E87" s="24" t="s">
        <v>115</v>
      </c>
      <c r="F87" s="14">
        <v>500000</v>
      </c>
      <c r="G87" s="14">
        <v>502.26</v>
      </c>
      <c r="H87" s="14">
        <v>2.89</v>
      </c>
    </row>
    <row r="88" spans="2:8">
      <c r="B88" s="24" t="s">
        <v>2951</v>
      </c>
      <c r="C88" s="39">
        <v>6.66</v>
      </c>
      <c r="D88" s="24" t="s">
        <v>112</v>
      </c>
      <c r="E88" s="24" t="s">
        <v>736</v>
      </c>
      <c r="F88" s="14">
        <v>500000</v>
      </c>
      <c r="G88" s="14">
        <v>482.23</v>
      </c>
      <c r="H88" s="14">
        <v>2.78</v>
      </c>
    </row>
    <row r="89" spans="2:8">
      <c r="B89" s="24" t="s">
        <v>2952</v>
      </c>
      <c r="C89" s="39">
        <v>5.03</v>
      </c>
      <c r="D89" s="24" t="s">
        <v>112</v>
      </c>
      <c r="E89" s="24" t="s">
        <v>647</v>
      </c>
      <c r="F89" s="14">
        <v>300000</v>
      </c>
      <c r="G89" s="14">
        <v>306.47000000000003</v>
      </c>
      <c r="H89" s="14">
        <v>1.76</v>
      </c>
    </row>
    <row r="90" spans="2:8">
      <c r="B90" s="24" t="s">
        <v>2943</v>
      </c>
      <c r="C90" s="39">
        <v>4.3600000000000003</v>
      </c>
      <c r="D90" s="24" t="s">
        <v>112</v>
      </c>
      <c r="E90" s="24" t="s">
        <v>737</v>
      </c>
      <c r="F90" s="14">
        <v>300000</v>
      </c>
      <c r="G90" s="14">
        <v>304.24</v>
      </c>
      <c r="H90" s="14">
        <v>1.75</v>
      </c>
    </row>
    <row r="91" spans="2:8">
      <c r="B91" s="24" t="s">
        <v>2939</v>
      </c>
      <c r="C91" s="39">
        <v>5.49</v>
      </c>
      <c r="D91" s="24" t="s">
        <v>112</v>
      </c>
      <c r="E91" s="24" t="s">
        <v>497</v>
      </c>
      <c r="F91" s="14">
        <v>200000</v>
      </c>
      <c r="G91" s="14">
        <v>205.96</v>
      </c>
      <c r="H91" s="14">
        <v>1.19</v>
      </c>
    </row>
    <row r="92" spans="2:8">
      <c r="B92" s="24" t="s">
        <v>2937</v>
      </c>
      <c r="C92" s="39">
        <v>4.57</v>
      </c>
      <c r="D92" s="24" t="s">
        <v>112</v>
      </c>
      <c r="E92" s="24" t="s">
        <v>739</v>
      </c>
      <c r="F92" s="14">
        <v>200000</v>
      </c>
      <c r="G92" s="14">
        <v>202.78</v>
      </c>
      <c r="H92" s="14">
        <v>1.17</v>
      </c>
    </row>
    <row r="93" spans="2:8">
      <c r="B93" s="205" t="s">
        <v>116</v>
      </c>
      <c r="C93" s="285"/>
      <c r="D93" s="205"/>
      <c r="E93" s="205"/>
      <c r="F93" s="15"/>
      <c r="G93" s="15">
        <f>SUM(G83:G92)</f>
        <v>2003.94</v>
      </c>
      <c r="H93" s="15">
        <f>SUM(H83:H92)</f>
        <v>11.54</v>
      </c>
    </row>
    <row r="94" spans="2:8">
      <c r="B94" s="205" t="s">
        <v>117</v>
      </c>
      <c r="C94" s="39"/>
    </row>
    <row r="95" spans="2:8">
      <c r="B95" s="24" t="s">
        <v>1329</v>
      </c>
      <c r="C95" s="39">
        <v>6.22</v>
      </c>
      <c r="D95" s="24" t="s">
        <v>118</v>
      </c>
      <c r="E95" s="24" t="s">
        <v>666</v>
      </c>
      <c r="F95" s="14">
        <v>50</v>
      </c>
      <c r="G95" s="14">
        <v>535.87</v>
      </c>
      <c r="H95" s="14">
        <v>3.08</v>
      </c>
    </row>
    <row r="96" spans="2:8">
      <c r="B96" s="24" t="s">
        <v>503</v>
      </c>
      <c r="C96" s="39">
        <v>5.46</v>
      </c>
      <c r="D96" s="24" t="s">
        <v>118</v>
      </c>
      <c r="E96" s="24" t="s">
        <v>504</v>
      </c>
      <c r="F96" s="14">
        <v>20</v>
      </c>
      <c r="G96" s="14">
        <v>202.16</v>
      </c>
      <c r="H96" s="14">
        <v>1.1599999999999999</v>
      </c>
    </row>
    <row r="97" spans="2:11">
      <c r="B97" s="205" t="s">
        <v>120</v>
      </c>
      <c r="C97" s="285"/>
      <c r="D97" s="205"/>
      <c r="E97" s="205"/>
      <c r="F97" s="15"/>
      <c r="G97" s="15">
        <f>SUM(G94:G96)</f>
        <v>738.03</v>
      </c>
      <c r="H97" s="15">
        <f>SUM(H94:H96)</f>
        <v>4.24</v>
      </c>
    </row>
    <row r="98" spans="2:11" s="212" customFormat="1">
      <c r="B98" s="251" t="s">
        <v>976</v>
      </c>
      <c r="C98" s="252"/>
      <c r="D98" s="251"/>
      <c r="E98" s="251"/>
      <c r="F98" s="21"/>
      <c r="G98" s="21"/>
      <c r="H98" s="21"/>
    </row>
    <row r="99" spans="2:11">
      <c r="B99" s="24" t="s">
        <v>27</v>
      </c>
      <c r="C99" s="39" t="s">
        <v>139</v>
      </c>
      <c r="D99" s="24" t="s">
        <v>448</v>
      </c>
      <c r="E99" s="24" t="s">
        <v>734</v>
      </c>
      <c r="F99" s="14">
        <v>473806.66899999999</v>
      </c>
      <c r="G99" s="14">
        <v>200.33</v>
      </c>
      <c r="H99" s="14">
        <v>1.1499999999999999</v>
      </c>
    </row>
    <row r="100" spans="2:11" s="212" customFormat="1">
      <c r="B100" s="251" t="s">
        <v>975</v>
      </c>
      <c r="C100" s="252"/>
      <c r="D100" s="251"/>
      <c r="E100" s="251"/>
      <c r="F100" s="21"/>
      <c r="G100" s="21">
        <f>SUM(G99)</f>
        <v>200.33</v>
      </c>
      <c r="H100" s="21">
        <f>SUM(H99)</f>
        <v>1.1499999999999999</v>
      </c>
    </row>
    <row r="101" spans="2:11">
      <c r="B101" s="205" t="s">
        <v>276</v>
      </c>
      <c r="C101" s="206"/>
      <c r="D101" s="205"/>
      <c r="E101" s="205"/>
      <c r="F101" s="15"/>
      <c r="G101" s="15">
        <v>673.07</v>
      </c>
      <c r="H101" s="15">
        <v>3.87</v>
      </c>
    </row>
    <row r="102" spans="2:11">
      <c r="B102" s="205" t="s">
        <v>124</v>
      </c>
      <c r="C102" s="206"/>
      <c r="D102" s="205"/>
      <c r="E102" s="205"/>
      <c r="F102" s="15"/>
      <c r="G102" s="15">
        <f>+G70+G75+G82+G93+G97+G100+G101</f>
        <v>17041.52</v>
      </c>
      <c r="H102" s="15">
        <f>+H70+H75+H82+H93+H97+H100+H101</f>
        <v>98.080000000000027</v>
      </c>
      <c r="J102" s="15"/>
      <c r="K102" s="15"/>
    </row>
    <row r="103" spans="2:11">
      <c r="B103" s="205" t="s">
        <v>220</v>
      </c>
      <c r="C103" s="206"/>
      <c r="D103" s="205"/>
      <c r="E103" s="205"/>
      <c r="F103" s="15"/>
      <c r="G103" s="15">
        <f>+G104-G102</f>
        <v>334.80451891000121</v>
      </c>
      <c r="H103" s="15">
        <f>+H104-H102</f>
        <v>1.9199999999999733</v>
      </c>
      <c r="J103" s="15"/>
      <c r="K103" s="15"/>
    </row>
    <row r="104" spans="2:11">
      <c r="B104" s="205" t="s">
        <v>126</v>
      </c>
      <c r="C104" s="206"/>
      <c r="D104" s="205"/>
      <c r="E104" s="205"/>
      <c r="F104" s="15"/>
      <c r="G104" s="15">
        <v>17376.324518910002</v>
      </c>
      <c r="H104" s="15">
        <v>100</v>
      </c>
      <c r="J104" s="15"/>
      <c r="K104" s="15"/>
    </row>
    <row r="105" spans="2:11">
      <c r="B105" s="24" t="s">
        <v>127</v>
      </c>
    </row>
    <row r="106" spans="2:11">
      <c r="B106" s="24" t="s">
        <v>128</v>
      </c>
    </row>
    <row r="107" spans="2:11">
      <c r="B107" s="24" t="s">
        <v>129</v>
      </c>
      <c r="C107" s="254">
        <v>44681</v>
      </c>
    </row>
    <row r="108" spans="2:11">
      <c r="B108" s="205" t="s">
        <v>2932</v>
      </c>
    </row>
    <row r="109" spans="2:11" ht="25.5">
      <c r="B109" s="209" t="s">
        <v>130</v>
      </c>
      <c r="C109" s="25" t="s">
        <v>131</v>
      </c>
    </row>
    <row r="110" spans="2:11">
      <c r="B110" s="205"/>
    </row>
    <row r="111" spans="2:11">
      <c r="B111" s="205" t="s">
        <v>132</v>
      </c>
    </row>
    <row r="112" spans="2:11">
      <c r="B112" s="205" t="s">
        <v>221</v>
      </c>
    </row>
    <row r="113" spans="2:3">
      <c r="B113" s="205" t="s">
        <v>133</v>
      </c>
    </row>
    <row r="114" spans="2:3">
      <c r="B114" s="205" t="s">
        <v>740</v>
      </c>
      <c r="C114" s="206"/>
    </row>
    <row r="115" spans="2:3">
      <c r="B115" s="205" t="s">
        <v>741</v>
      </c>
      <c r="C115" s="206"/>
    </row>
    <row r="116" spans="2:3">
      <c r="B116" s="205" t="s">
        <v>742</v>
      </c>
      <c r="C116" s="206"/>
    </row>
    <row r="117" spans="2:3">
      <c r="B117" s="205" t="s">
        <v>743</v>
      </c>
      <c r="C117" s="206"/>
    </row>
    <row r="118" spans="2:3">
      <c r="B118" s="205" t="s">
        <v>744</v>
      </c>
      <c r="C118" s="206"/>
    </row>
    <row r="119" spans="2:3">
      <c r="B119" s="205" t="s">
        <v>745</v>
      </c>
      <c r="C119" s="206"/>
    </row>
    <row r="120" spans="2:3">
      <c r="B120" s="205" t="s">
        <v>746</v>
      </c>
      <c r="C120" s="206"/>
    </row>
    <row r="121" spans="2:3">
      <c r="B121" s="205" t="s">
        <v>747</v>
      </c>
      <c r="C121" s="206"/>
    </row>
    <row r="122" spans="2:3">
      <c r="B122" s="205" t="s">
        <v>748</v>
      </c>
      <c r="C122" s="206"/>
    </row>
    <row r="123" spans="2:3">
      <c r="B123" s="205" t="s">
        <v>749</v>
      </c>
      <c r="C123" s="206"/>
    </row>
    <row r="124" spans="2:3">
      <c r="B124" s="205" t="s">
        <v>750</v>
      </c>
      <c r="C124" s="206"/>
    </row>
    <row r="125" spans="2:3">
      <c r="B125" s="205" t="s">
        <v>751</v>
      </c>
      <c r="C125" s="206"/>
    </row>
    <row r="126" spans="2:3">
      <c r="B126" s="280" t="s">
        <v>2959</v>
      </c>
      <c r="C126" s="206"/>
    </row>
    <row r="127" spans="2:3">
      <c r="B127" s="207" t="s">
        <v>1715</v>
      </c>
    </row>
    <row r="128" spans="2:3">
      <c r="B128" s="207" t="s">
        <v>2977</v>
      </c>
    </row>
    <row r="129" spans="2:6">
      <c r="B129" s="205" t="s">
        <v>135</v>
      </c>
    </row>
    <row r="132" spans="2:6" ht="14.25">
      <c r="B132" s="139" t="s">
        <v>2469</v>
      </c>
      <c r="C132" s="140"/>
    </row>
    <row r="133" spans="2:6" ht="25.5">
      <c r="B133" s="141" t="s">
        <v>2461</v>
      </c>
      <c r="C133" s="141" t="s">
        <v>2462</v>
      </c>
    </row>
    <row r="134" spans="2:6">
      <c r="B134" s="142" t="s">
        <v>2463</v>
      </c>
      <c r="C134" s="143">
        <v>144</v>
      </c>
    </row>
    <row r="135" spans="2:6">
      <c r="B135" s="142" t="s">
        <v>2464</v>
      </c>
      <c r="C135" s="143">
        <v>0</v>
      </c>
    </row>
    <row r="136" spans="2:6">
      <c r="B136" s="142" t="s">
        <v>2465</v>
      </c>
      <c r="C136" s="143">
        <v>2300</v>
      </c>
    </row>
    <row r="137" spans="2:6">
      <c r="B137" s="142" t="s">
        <v>2466</v>
      </c>
      <c r="C137" s="143">
        <v>0</v>
      </c>
    </row>
    <row r="138" spans="2:6">
      <c r="B138" s="32" t="s">
        <v>2467</v>
      </c>
      <c r="C138" s="143">
        <v>200</v>
      </c>
    </row>
    <row r="139" spans="2:6">
      <c r="B139" s="144" t="s">
        <v>2468</v>
      </c>
      <c r="C139" s="145">
        <f>SUM(C134:C138)</f>
        <v>2644</v>
      </c>
    </row>
    <row r="142" spans="2:6" ht="15">
      <c r="B142" s="210" t="s">
        <v>2470</v>
      </c>
      <c r="C142" s="211">
        <v>44681</v>
      </c>
      <c r="D142" s="212"/>
      <c r="E142" s="212"/>
      <c r="F142" s="213"/>
    </row>
    <row r="143" spans="2:6" ht="60">
      <c r="B143" s="214" t="s">
        <v>2471</v>
      </c>
      <c r="C143" s="214" t="s">
        <v>2472</v>
      </c>
      <c r="D143" s="147" t="s">
        <v>2473</v>
      </c>
      <c r="E143" s="214" t="s">
        <v>2474</v>
      </c>
      <c r="F143" s="214" t="s">
        <v>2475</v>
      </c>
    </row>
    <row r="144" spans="2:6" ht="15">
      <c r="B144" s="281" t="s">
        <v>2507</v>
      </c>
      <c r="C144" s="282">
        <v>-77500</v>
      </c>
      <c r="D144" s="148">
        <v>871.27570000000003</v>
      </c>
      <c r="E144" s="148">
        <v>860.45</v>
      </c>
      <c r="F144" s="378">
        <v>2644</v>
      </c>
    </row>
    <row r="145" spans="2:6" ht="15">
      <c r="B145" s="281" t="s">
        <v>2510</v>
      </c>
      <c r="C145" s="282">
        <v>-49500</v>
      </c>
      <c r="D145" s="148">
        <v>379.7559</v>
      </c>
      <c r="E145" s="148">
        <v>374.15</v>
      </c>
      <c r="F145" s="379"/>
    </row>
    <row r="146" spans="2:6" ht="15">
      <c r="B146" s="281" t="s">
        <v>2514</v>
      </c>
      <c r="C146" s="282">
        <v>-64500</v>
      </c>
      <c r="D146" s="148">
        <v>675.3433</v>
      </c>
      <c r="E146" s="148">
        <v>632.35</v>
      </c>
      <c r="F146" s="379"/>
    </row>
    <row r="147" spans="2:6" ht="15">
      <c r="B147" s="281" t="s">
        <v>2541</v>
      </c>
      <c r="C147" s="282">
        <v>-4800</v>
      </c>
      <c r="D147" s="148">
        <v>4502.2254999999996</v>
      </c>
      <c r="E147" s="148">
        <v>4528.7</v>
      </c>
      <c r="F147" s="379"/>
    </row>
    <row r="148" spans="2:6" ht="15">
      <c r="B148" s="281" t="s">
        <v>2555</v>
      </c>
      <c r="C148" s="282">
        <v>-30100</v>
      </c>
      <c r="D148" s="148">
        <v>1091.9852000000001</v>
      </c>
      <c r="E148" s="148">
        <v>1083.3499999999999</v>
      </c>
      <c r="F148" s="379"/>
    </row>
    <row r="149" spans="2:6" ht="15">
      <c r="B149" s="281" t="s">
        <v>2560</v>
      </c>
      <c r="C149" s="282">
        <v>-18600</v>
      </c>
      <c r="D149" s="148">
        <v>2199.5922999999998</v>
      </c>
      <c r="E149" s="148">
        <v>2244.85</v>
      </c>
      <c r="F149" s="379"/>
    </row>
    <row r="150" spans="2:6" ht="15">
      <c r="B150" s="281" t="s">
        <v>2561</v>
      </c>
      <c r="C150" s="282">
        <v>-33300</v>
      </c>
      <c r="D150" s="148">
        <v>2203.3989000000001</v>
      </c>
      <c r="E150" s="148">
        <v>2231.6999999999998</v>
      </c>
      <c r="F150" s="379"/>
    </row>
    <row r="151" spans="2:6" ht="15">
      <c r="B151" s="281" t="s">
        <v>2573</v>
      </c>
      <c r="C151" s="282">
        <v>-51300</v>
      </c>
      <c r="D151" s="148">
        <v>976.79560000000004</v>
      </c>
      <c r="E151" s="148">
        <v>981.9</v>
      </c>
      <c r="F151" s="379"/>
    </row>
    <row r="152" spans="2:6" ht="15">
      <c r="B152" s="281" t="s">
        <v>2627</v>
      </c>
      <c r="C152" s="282">
        <v>-11250</v>
      </c>
      <c r="D152" s="148">
        <v>3533.8098</v>
      </c>
      <c r="E152" s="148">
        <v>3558.15</v>
      </c>
      <c r="F152" s="379"/>
    </row>
    <row r="153" spans="2:6" ht="15">
      <c r="B153" s="281" t="s">
        <v>2628</v>
      </c>
      <c r="C153" s="282">
        <v>-43200</v>
      </c>
      <c r="D153" s="148">
        <v>819.80719999999997</v>
      </c>
      <c r="E153" s="148">
        <v>820.05</v>
      </c>
      <c r="F153" s="379"/>
    </row>
    <row r="154" spans="2:6" ht="15">
      <c r="B154" s="281" t="s">
        <v>2631</v>
      </c>
      <c r="C154" s="282">
        <v>-35275</v>
      </c>
      <c r="D154" s="148">
        <v>1313.3644999999999</v>
      </c>
      <c r="E154" s="148">
        <v>1269.6500000000001</v>
      </c>
      <c r="F154" s="379"/>
    </row>
    <row r="155" spans="2:6" ht="15">
      <c r="B155" s="281" t="s">
        <v>2632</v>
      </c>
      <c r="C155" s="282">
        <v>-39600</v>
      </c>
      <c r="D155" s="148">
        <v>1287.4947</v>
      </c>
      <c r="E155" s="148">
        <v>1261.5999999999999</v>
      </c>
      <c r="F155" s="379"/>
    </row>
    <row r="156" spans="2:6" ht="15">
      <c r="B156" s="281" t="s">
        <v>2638</v>
      </c>
      <c r="C156" s="282">
        <v>-65300</v>
      </c>
      <c r="D156" s="148">
        <v>6682.6764000000003</v>
      </c>
      <c r="E156" s="148">
        <v>6649.55</v>
      </c>
      <c r="F156" s="379"/>
    </row>
    <row r="157" spans="2:6" ht="15">
      <c r="B157" s="281" t="s">
        <v>2641</v>
      </c>
      <c r="C157" s="282">
        <v>-592800</v>
      </c>
      <c r="D157" s="148">
        <v>810.16150000000005</v>
      </c>
      <c r="E157" s="148">
        <v>824.6</v>
      </c>
      <c r="F157" s="380"/>
    </row>
    <row r="159" spans="2:6">
      <c r="B159" s="217" t="s">
        <v>2476</v>
      </c>
      <c r="C159" s="218">
        <v>0.35410000000000003</v>
      </c>
    </row>
    <row r="161" spans="2:3" ht="15">
      <c r="B161" s="220" t="s">
        <v>2479</v>
      </c>
      <c r="C161" s="283"/>
    </row>
    <row r="162" spans="2:3" ht="15.75">
      <c r="B162" s="179" t="s">
        <v>2477</v>
      </c>
      <c r="C162" s="164" t="s">
        <v>2886</v>
      </c>
    </row>
    <row r="163" spans="2:3" ht="15">
      <c r="B163" s="199" t="s">
        <v>2654</v>
      </c>
      <c r="C163" s="273">
        <v>2</v>
      </c>
    </row>
    <row r="164" spans="2:3" ht="15">
      <c r="B164" s="199" t="s">
        <v>2657</v>
      </c>
      <c r="C164" s="273">
        <v>1</v>
      </c>
    </row>
    <row r="165" spans="2:3" ht="15">
      <c r="B165" s="199" t="s">
        <v>2666</v>
      </c>
      <c r="C165" s="273">
        <v>2</v>
      </c>
    </row>
    <row r="166" spans="2:3" ht="15">
      <c r="B166" s="199" t="s">
        <v>2711</v>
      </c>
      <c r="C166" s="273">
        <v>3</v>
      </c>
    </row>
    <row r="167" spans="2:3" ht="15">
      <c r="B167" s="199" t="s">
        <v>2734</v>
      </c>
      <c r="C167" s="273">
        <v>1</v>
      </c>
    </row>
    <row r="168" spans="2:3" ht="15">
      <c r="B168" s="199" t="s">
        <v>2738</v>
      </c>
      <c r="C168" s="273">
        <v>1</v>
      </c>
    </row>
    <row r="169" spans="2:3" ht="15">
      <c r="B169" s="199" t="s">
        <v>2744</v>
      </c>
      <c r="C169" s="273">
        <v>4</v>
      </c>
    </row>
    <row r="170" spans="2:3" ht="15">
      <c r="B170" s="199" t="s">
        <v>2748</v>
      </c>
      <c r="C170" s="273">
        <v>1</v>
      </c>
    </row>
    <row r="171" spans="2:3" ht="15">
      <c r="B171" s="199" t="s">
        <v>2763</v>
      </c>
      <c r="C171" s="273">
        <v>1</v>
      </c>
    </row>
    <row r="172" spans="2:3" ht="15">
      <c r="B172" s="199" t="s">
        <v>2791</v>
      </c>
      <c r="C172" s="273">
        <v>1</v>
      </c>
    </row>
    <row r="173" spans="2:3" ht="15">
      <c r="B173" s="199" t="s">
        <v>2792</v>
      </c>
      <c r="C173" s="273">
        <v>1</v>
      </c>
    </row>
    <row r="174" spans="2:3" ht="15">
      <c r="B174" s="199" t="s">
        <v>2905</v>
      </c>
      <c r="C174" s="273">
        <v>3</v>
      </c>
    </row>
    <row r="175" spans="2:3" ht="15">
      <c r="B175" s="199" t="s">
        <v>2855</v>
      </c>
      <c r="C175" s="273">
        <v>2</v>
      </c>
    </row>
    <row r="176" spans="2:3" ht="15">
      <c r="B176" s="199" t="s">
        <v>2859</v>
      </c>
      <c r="C176" s="273">
        <v>3</v>
      </c>
    </row>
    <row r="177" spans="2:3" ht="15">
      <c r="B177" s="199" t="s">
        <v>2861</v>
      </c>
      <c r="C177" s="273">
        <v>3</v>
      </c>
    </row>
    <row r="178" spans="2:3" ht="15">
      <c r="B178" s="199" t="s">
        <v>2862</v>
      </c>
      <c r="C178" s="273">
        <v>1</v>
      </c>
    </row>
    <row r="179" spans="2:3" ht="15">
      <c r="B179" s="199" t="s">
        <v>2868</v>
      </c>
      <c r="C179" s="273">
        <v>3</v>
      </c>
    </row>
    <row r="180" spans="2:3" ht="15">
      <c r="B180" s="199" t="s">
        <v>2869</v>
      </c>
      <c r="C180" s="273">
        <v>1</v>
      </c>
    </row>
    <row r="181" spans="2:3" ht="15">
      <c r="B181" s="199" t="s">
        <v>2870</v>
      </c>
      <c r="C181" s="273">
        <v>1</v>
      </c>
    </row>
    <row r="184" spans="2:3" ht="15.75">
      <c r="B184" s="179" t="s">
        <v>2480</v>
      </c>
      <c r="C184" s="164" t="s">
        <v>2886</v>
      </c>
    </row>
    <row r="185" spans="2:3" ht="15">
      <c r="B185" s="199" t="s">
        <v>2654</v>
      </c>
      <c r="C185" s="273">
        <v>2</v>
      </c>
    </row>
    <row r="186" spans="2:3" ht="15">
      <c r="B186" s="199" t="s">
        <v>2657</v>
      </c>
      <c r="C186" s="273">
        <v>1</v>
      </c>
    </row>
    <row r="187" spans="2:3" ht="15">
      <c r="B187" s="199" t="s">
        <v>2666</v>
      </c>
      <c r="C187" s="273">
        <v>2</v>
      </c>
    </row>
    <row r="188" spans="2:3" ht="15">
      <c r="B188" s="199" t="s">
        <v>2711</v>
      </c>
      <c r="C188" s="273">
        <v>3</v>
      </c>
    </row>
    <row r="189" spans="2:3" ht="15">
      <c r="B189" s="199" t="s">
        <v>2734</v>
      </c>
      <c r="C189" s="273">
        <v>1</v>
      </c>
    </row>
    <row r="190" spans="2:3" ht="15">
      <c r="B190" s="199" t="s">
        <v>2738</v>
      </c>
      <c r="C190" s="273">
        <v>1</v>
      </c>
    </row>
    <row r="191" spans="2:3" ht="15">
      <c r="B191" s="199" t="s">
        <v>2744</v>
      </c>
      <c r="C191" s="273">
        <v>4</v>
      </c>
    </row>
    <row r="192" spans="2:3" ht="15">
      <c r="B192" s="199" t="s">
        <v>2748</v>
      </c>
      <c r="C192" s="273">
        <v>1</v>
      </c>
    </row>
    <row r="193" spans="2:3" ht="15">
      <c r="B193" s="199" t="s">
        <v>2763</v>
      </c>
      <c r="C193" s="273">
        <v>1</v>
      </c>
    </row>
    <row r="194" spans="2:3" ht="15">
      <c r="B194" s="199" t="s">
        <v>2791</v>
      </c>
      <c r="C194" s="273">
        <v>1</v>
      </c>
    </row>
    <row r="195" spans="2:3" ht="15">
      <c r="B195" s="199" t="s">
        <v>2792</v>
      </c>
      <c r="C195" s="273">
        <v>1</v>
      </c>
    </row>
    <row r="196" spans="2:3" ht="15">
      <c r="B196" s="199" t="s">
        <v>2905</v>
      </c>
      <c r="C196" s="273">
        <v>3</v>
      </c>
    </row>
    <row r="197" spans="2:3" ht="15">
      <c r="B197" s="199" t="s">
        <v>2855</v>
      </c>
      <c r="C197" s="273">
        <v>2</v>
      </c>
    </row>
    <row r="198" spans="2:3" ht="15">
      <c r="B198" s="199" t="s">
        <v>2859</v>
      </c>
      <c r="C198" s="273">
        <v>3</v>
      </c>
    </row>
    <row r="199" spans="2:3" ht="15">
      <c r="B199" s="199" t="s">
        <v>2861</v>
      </c>
      <c r="C199" s="273">
        <v>3</v>
      </c>
    </row>
    <row r="200" spans="2:3" ht="15">
      <c r="B200" s="199" t="s">
        <v>2862</v>
      </c>
      <c r="C200" s="273">
        <v>1</v>
      </c>
    </row>
    <row r="201" spans="2:3" ht="15">
      <c r="B201" s="199" t="s">
        <v>2868</v>
      </c>
      <c r="C201" s="273">
        <v>3</v>
      </c>
    </row>
    <row r="202" spans="2:3" ht="15">
      <c r="B202" s="199" t="s">
        <v>2869</v>
      </c>
      <c r="C202" s="273">
        <v>1</v>
      </c>
    </row>
    <row r="203" spans="2:3" ht="15">
      <c r="B203" s="199" t="s">
        <v>2870</v>
      </c>
      <c r="C203" s="273">
        <v>1</v>
      </c>
    </row>
    <row r="206" spans="2:3" ht="15.75">
      <c r="B206" s="152" t="s">
        <v>2481</v>
      </c>
      <c r="C206" s="164" t="s">
        <v>2482</v>
      </c>
    </row>
    <row r="207" spans="2:3" ht="15">
      <c r="B207" s="199" t="s">
        <v>2654</v>
      </c>
      <c r="C207" s="216">
        <v>72615500</v>
      </c>
    </row>
    <row r="208" spans="2:3" ht="15">
      <c r="B208" s="199" t="s">
        <v>2657</v>
      </c>
      <c r="C208" s="216">
        <v>11518500</v>
      </c>
    </row>
    <row r="209" spans="2:3" ht="15">
      <c r="B209" s="199" t="s">
        <v>2666</v>
      </c>
      <c r="C209" s="216">
        <v>42906750.079999998</v>
      </c>
    </row>
    <row r="210" spans="2:3" ht="15">
      <c r="B210" s="199" t="s">
        <v>2711</v>
      </c>
      <c r="C210" s="216">
        <v>24245410.059999999</v>
      </c>
    </row>
    <row r="211" spans="2:3" ht="15">
      <c r="B211" s="199" t="s">
        <v>2734</v>
      </c>
      <c r="C211" s="216">
        <v>31223011.260000002</v>
      </c>
    </row>
    <row r="212" spans="2:3" ht="15">
      <c r="B212" s="199" t="s">
        <v>2738</v>
      </c>
      <c r="C212" s="216">
        <v>57907589.520000003</v>
      </c>
    </row>
    <row r="213" spans="2:3" ht="15">
      <c r="B213" s="199" t="s">
        <v>2744</v>
      </c>
      <c r="C213" s="216">
        <v>47243610.659999996</v>
      </c>
    </row>
    <row r="214" spans="2:3" ht="15">
      <c r="B214" s="199" t="s">
        <v>2748</v>
      </c>
      <c r="C214" s="216">
        <v>49942258.289999999</v>
      </c>
    </row>
    <row r="215" spans="2:3" ht="15">
      <c r="B215" s="199" t="s">
        <v>2763</v>
      </c>
      <c r="C215" s="216">
        <v>2391975</v>
      </c>
    </row>
    <row r="216" spans="2:3" ht="15">
      <c r="B216" s="199" t="s">
        <v>2791</v>
      </c>
      <c r="C216" s="216">
        <v>5465750</v>
      </c>
    </row>
    <row r="217" spans="2:3" ht="15">
      <c r="B217" s="199" t="s">
        <v>2792</v>
      </c>
      <c r="C217" s="216">
        <v>5488406.25</v>
      </c>
    </row>
    <row r="218" spans="2:3" ht="15">
      <c r="B218" s="199" t="s">
        <v>2905</v>
      </c>
      <c r="C218" s="216">
        <v>136483439.94999999</v>
      </c>
    </row>
    <row r="219" spans="2:3" ht="15">
      <c r="B219" s="199" t="s">
        <v>2855</v>
      </c>
      <c r="C219" s="216">
        <v>36953887.770000003</v>
      </c>
    </row>
    <row r="220" spans="2:3" ht="15">
      <c r="B220" s="199" t="s">
        <v>2859</v>
      </c>
      <c r="C220" s="216">
        <v>47284968.75</v>
      </c>
    </row>
    <row r="221" spans="2:3" ht="15">
      <c r="B221" s="199" t="s">
        <v>2861</v>
      </c>
      <c r="C221" s="216">
        <v>40262332.409999996</v>
      </c>
    </row>
    <row r="222" spans="2:3" ht="15">
      <c r="B222" s="199" t="s">
        <v>2862</v>
      </c>
      <c r="C222" s="216">
        <v>29654639.82</v>
      </c>
    </row>
    <row r="223" spans="2:3" ht="15">
      <c r="B223" s="199" t="s">
        <v>2868</v>
      </c>
      <c r="C223" s="216">
        <v>40572400</v>
      </c>
    </row>
    <row r="224" spans="2:3" ht="15">
      <c r="B224" s="199" t="s">
        <v>2869</v>
      </c>
      <c r="C224" s="216">
        <v>47737431.039999999</v>
      </c>
    </row>
    <row r="225" spans="2:3" ht="15">
      <c r="B225" s="199" t="s">
        <v>2870</v>
      </c>
      <c r="C225" s="216">
        <v>1073930</v>
      </c>
    </row>
    <row r="226" spans="2:3" ht="15.75">
      <c r="C226" s="153">
        <f>SUM(C207:C225)</f>
        <v>730971790.8599999</v>
      </c>
    </row>
    <row r="229" spans="2:3" ht="15.75">
      <c r="B229" s="152" t="s">
        <v>2481</v>
      </c>
      <c r="C229" s="164" t="s">
        <v>2482</v>
      </c>
    </row>
    <row r="230" spans="2:3" ht="15">
      <c r="B230" s="199" t="s">
        <v>2654</v>
      </c>
      <c r="C230" s="216">
        <v>61888356.759999998</v>
      </c>
    </row>
    <row r="231" spans="2:3" ht="15">
      <c r="B231" s="199" t="s">
        <v>2657</v>
      </c>
      <c r="C231" s="216">
        <v>9242174.370000001</v>
      </c>
    </row>
    <row r="232" spans="2:3" ht="15">
      <c r="B232" s="199" t="s">
        <v>2666</v>
      </c>
      <c r="C232" s="216">
        <v>45779877.659999996</v>
      </c>
    </row>
    <row r="233" spans="2:3" ht="15">
      <c r="B233" s="199" t="s">
        <v>2711</v>
      </c>
      <c r="C233" s="216">
        <v>24363768.919999998</v>
      </c>
    </row>
    <row r="234" spans="2:3" ht="15">
      <c r="B234" s="199" t="s">
        <v>2734</v>
      </c>
      <c r="C234" s="216">
        <v>34197502.260000005</v>
      </c>
    </row>
    <row r="235" spans="2:3" ht="15">
      <c r="B235" s="199" t="s">
        <v>2738</v>
      </c>
      <c r="C235" s="216">
        <v>61134025.160000004</v>
      </c>
    </row>
    <row r="236" spans="2:3" ht="15">
      <c r="B236" s="199" t="s">
        <v>2744</v>
      </c>
      <c r="C236" s="216">
        <v>42721229.659999996</v>
      </c>
    </row>
    <row r="237" spans="2:3" ht="15">
      <c r="B237" s="199" t="s">
        <v>2748</v>
      </c>
      <c r="C237" s="216">
        <v>47767660.659999996</v>
      </c>
    </row>
    <row r="238" spans="2:3" ht="15">
      <c r="B238" s="199" t="s">
        <v>2763</v>
      </c>
      <c r="C238" s="216">
        <v>2828747.9</v>
      </c>
    </row>
    <row r="239" spans="2:3" ht="15">
      <c r="B239" s="199" t="s">
        <v>2791</v>
      </c>
      <c r="C239" s="216">
        <v>5665883</v>
      </c>
    </row>
    <row r="240" spans="2:3" ht="15">
      <c r="B240" s="199" t="s">
        <v>2792</v>
      </c>
      <c r="C240" s="216">
        <v>5483729.1200000001</v>
      </c>
    </row>
    <row r="241" spans="2:8" ht="15">
      <c r="B241" s="199" t="s">
        <v>2905</v>
      </c>
      <c r="C241" s="216">
        <v>126905343.09999999</v>
      </c>
    </row>
    <row r="242" spans="2:8" ht="15">
      <c r="B242" s="199" t="s">
        <v>2855</v>
      </c>
      <c r="C242" s="216">
        <v>33197847.030000005</v>
      </c>
    </row>
    <row r="243" spans="2:8" ht="15">
      <c r="B243" s="199" t="s">
        <v>2859</v>
      </c>
      <c r="C243" s="216">
        <v>49141048.32</v>
      </c>
    </row>
    <row r="244" spans="2:8" ht="15">
      <c r="B244" s="199" t="s">
        <v>2861</v>
      </c>
      <c r="C244" s="216">
        <v>42258159.280000001</v>
      </c>
    </row>
    <row r="245" spans="2:8" ht="15">
      <c r="B245" s="199" t="s">
        <v>2862</v>
      </c>
      <c r="C245" s="216">
        <v>35963321.520000003</v>
      </c>
    </row>
    <row r="246" spans="2:8" ht="15">
      <c r="B246" s="199" t="s">
        <v>2868</v>
      </c>
      <c r="C246" s="216">
        <v>38921455.369999997</v>
      </c>
    </row>
    <row r="247" spans="2:8" ht="15">
      <c r="B247" s="199" t="s">
        <v>2869</v>
      </c>
      <c r="C247" s="216">
        <v>48307473.589999996</v>
      </c>
    </row>
    <row r="248" spans="2:8" ht="15">
      <c r="B248" s="199" t="s">
        <v>2870</v>
      </c>
      <c r="C248" s="216">
        <v>1044172.49</v>
      </c>
    </row>
    <row r="249" spans="2:8" ht="15.75">
      <c r="C249" s="153">
        <f>SUM(C230:C248)</f>
        <v>716811776.16999996</v>
      </c>
    </row>
    <row r="251" spans="2:8" ht="15.75">
      <c r="B251" s="180" t="s">
        <v>2484</v>
      </c>
      <c r="C251" s="153">
        <f>+C249-C226</f>
        <v>-14160014.689999938</v>
      </c>
    </row>
    <row r="254" spans="2:8" s="1" customFormat="1" ht="15">
      <c r="B254" s="117" t="s">
        <v>2485</v>
      </c>
      <c r="C254" s="118">
        <v>44681</v>
      </c>
      <c r="D254" s="122"/>
      <c r="E254" s="122"/>
      <c r="F254" s="330"/>
      <c r="G254" s="4"/>
      <c r="H254" s="4"/>
    </row>
    <row r="255" spans="2:8" s="1" customFormat="1" ht="51">
      <c r="B255" s="201" t="s">
        <v>2471</v>
      </c>
      <c r="C255" s="201" t="s">
        <v>2472</v>
      </c>
      <c r="D255" s="123" t="s">
        <v>2473</v>
      </c>
      <c r="E255" s="201" t="s">
        <v>2474</v>
      </c>
      <c r="F255" s="201" t="s">
        <v>2475</v>
      </c>
      <c r="G255" s="4"/>
      <c r="H255" s="4"/>
    </row>
    <row r="256" spans="2:8" s="1" customFormat="1" ht="15">
      <c r="B256" s="331" t="s">
        <v>3124</v>
      </c>
      <c r="C256" s="332">
        <v>-2040</v>
      </c>
      <c r="D256" s="333">
        <v>67712.032399999996</v>
      </c>
      <c r="E256" s="333">
        <v>64349</v>
      </c>
      <c r="F256" s="334" t="s">
        <v>2486</v>
      </c>
      <c r="G256" s="4"/>
      <c r="H256" s="4"/>
    </row>
    <row r="257" spans="2:8" s="12" customFormat="1">
      <c r="B257" s="124" t="s">
        <v>2487</v>
      </c>
      <c r="C257" s="125"/>
      <c r="D257" s="125"/>
      <c r="E257" s="125"/>
      <c r="F257" s="126"/>
      <c r="G257" s="18"/>
      <c r="H257" s="18"/>
    </row>
    <row r="258" spans="2:8" s="1" customFormat="1">
      <c r="C258" s="5"/>
      <c r="F258" s="4"/>
      <c r="G258" s="4"/>
      <c r="H258" s="4"/>
    </row>
    <row r="259" spans="2:8" s="1" customFormat="1" ht="25.5">
      <c r="B259" s="335" t="s">
        <v>2488</v>
      </c>
      <c r="C259" s="336">
        <v>7.46E-2</v>
      </c>
      <c r="F259" s="4"/>
      <c r="G259" s="4"/>
      <c r="H259" s="4"/>
    </row>
    <row r="260" spans="2:8" s="1" customFormat="1">
      <c r="C260" s="5"/>
      <c r="F260" s="4"/>
      <c r="G260" s="4"/>
      <c r="H260" s="4"/>
    </row>
    <row r="261" spans="2:8" s="1" customFormat="1" ht="15">
      <c r="B261" s="122" t="s">
        <v>2489</v>
      </c>
      <c r="C261" s="118">
        <v>44681</v>
      </c>
      <c r="D261" s="127"/>
      <c r="E261" s="337"/>
      <c r="F261" s="330"/>
      <c r="G261" s="4"/>
      <c r="H261" s="4"/>
    </row>
    <row r="262" spans="2:8" s="1" customFormat="1" ht="51">
      <c r="B262" s="128" t="s">
        <v>2471</v>
      </c>
      <c r="C262" s="128" t="s">
        <v>2490</v>
      </c>
      <c r="D262" s="129" t="s">
        <v>2473</v>
      </c>
      <c r="E262" s="130" t="s">
        <v>2474</v>
      </c>
      <c r="F262" s="201" t="s">
        <v>2475</v>
      </c>
      <c r="G262" s="4"/>
      <c r="H262" s="4"/>
    </row>
    <row r="263" spans="2:8" s="1" customFormat="1">
      <c r="B263" s="202" t="s">
        <v>131</v>
      </c>
      <c r="C263" s="202" t="s">
        <v>131</v>
      </c>
      <c r="D263" s="202" t="s">
        <v>131</v>
      </c>
      <c r="E263" s="202" t="s">
        <v>131</v>
      </c>
      <c r="F263" s="202" t="s">
        <v>131</v>
      </c>
      <c r="G263" s="4"/>
      <c r="H263" s="4"/>
    </row>
    <row r="264" spans="2:8" s="1" customFormat="1">
      <c r="C264" s="5"/>
      <c r="F264" s="4"/>
      <c r="G264" s="4"/>
      <c r="H264" s="4"/>
    </row>
    <row r="265" spans="2:8" s="1" customFormat="1">
      <c r="C265" s="5"/>
      <c r="F265" s="4"/>
      <c r="G265" s="4"/>
      <c r="H265" s="4"/>
    </row>
    <row r="266" spans="2:8" s="1" customFormat="1" ht="25.5">
      <c r="B266" s="338" t="s">
        <v>2491</v>
      </c>
      <c r="C266" s="336" t="s">
        <v>131</v>
      </c>
      <c r="F266" s="4"/>
      <c r="G266" s="4"/>
      <c r="H266" s="4"/>
    </row>
    <row r="267" spans="2:8" s="1" customFormat="1">
      <c r="C267" s="5"/>
      <c r="F267" s="4"/>
      <c r="G267" s="4"/>
      <c r="H267" s="4"/>
    </row>
    <row r="268" spans="2:8" s="1" customFormat="1">
      <c r="C268" s="5"/>
      <c r="F268" s="4"/>
      <c r="G268" s="4"/>
      <c r="H268" s="4"/>
    </row>
    <row r="269" spans="2:8" s="1" customFormat="1" ht="15.75">
      <c r="B269" s="339" t="s">
        <v>2928</v>
      </c>
      <c r="C269" s="164" t="s">
        <v>2478</v>
      </c>
      <c r="F269" s="4"/>
      <c r="G269" s="4"/>
      <c r="H269" s="4"/>
    </row>
    <row r="270" spans="2:8" s="1" customFormat="1">
      <c r="B270" s="202" t="s">
        <v>131</v>
      </c>
      <c r="C270" s="202" t="s">
        <v>131</v>
      </c>
      <c r="F270" s="4"/>
      <c r="G270" s="4"/>
      <c r="H270" s="4"/>
    </row>
    <row r="271" spans="2:8" s="1" customFormat="1">
      <c r="C271" s="5"/>
      <c r="F271" s="4"/>
      <c r="G271" s="4"/>
      <c r="H271" s="4"/>
    </row>
    <row r="272" spans="2:8" s="1" customFormat="1" ht="15.75">
      <c r="B272" s="339" t="s">
        <v>2929</v>
      </c>
      <c r="C272" s="164" t="s">
        <v>2478</v>
      </c>
      <c r="F272" s="4"/>
      <c r="G272" s="4"/>
      <c r="H272" s="4"/>
    </row>
    <row r="273" spans="2:8" s="1" customFormat="1">
      <c r="B273" s="202" t="s">
        <v>131</v>
      </c>
      <c r="C273" s="202" t="s">
        <v>131</v>
      </c>
      <c r="F273" s="4"/>
      <c r="G273" s="4"/>
      <c r="H273" s="4"/>
    </row>
    <row r="274" spans="2:8" s="1" customFormat="1">
      <c r="C274" s="5"/>
      <c r="F274" s="4"/>
      <c r="G274" s="4"/>
      <c r="H274" s="4"/>
    </row>
    <row r="275" spans="2:8" s="1" customFormat="1" ht="15.75">
      <c r="B275" s="340" t="s">
        <v>2930</v>
      </c>
      <c r="C275" s="164" t="s">
        <v>2482</v>
      </c>
      <c r="F275" s="4"/>
      <c r="G275" s="4"/>
      <c r="H275" s="4"/>
    </row>
    <row r="276" spans="2:8" s="1" customFormat="1">
      <c r="B276" s="202" t="s">
        <v>131</v>
      </c>
      <c r="C276" s="202" t="s">
        <v>131</v>
      </c>
      <c r="F276" s="4"/>
      <c r="G276" s="4"/>
      <c r="H276" s="4"/>
    </row>
    <row r="277" spans="2:8" s="1" customFormat="1">
      <c r="C277" s="5"/>
      <c r="F277" s="4"/>
      <c r="G277" s="4"/>
      <c r="H277" s="4"/>
    </row>
    <row r="278" spans="2:8" s="1" customFormat="1" ht="15.75">
      <c r="B278" s="340" t="s">
        <v>2931</v>
      </c>
      <c r="C278" s="164" t="s">
        <v>2482</v>
      </c>
      <c r="F278" s="4"/>
      <c r="G278" s="4"/>
      <c r="H278" s="4"/>
    </row>
    <row r="279" spans="2:8" s="1" customFormat="1">
      <c r="B279" s="202" t="s">
        <v>131</v>
      </c>
      <c r="C279" s="202" t="s">
        <v>131</v>
      </c>
      <c r="F279" s="4"/>
      <c r="G279" s="4"/>
      <c r="H279" s="4"/>
    </row>
    <row r="280" spans="2:8" s="1" customFormat="1">
      <c r="C280" s="5"/>
      <c r="F280" s="4"/>
      <c r="G280" s="4"/>
      <c r="H280" s="4"/>
    </row>
    <row r="281" spans="2:8" s="1" customFormat="1" ht="15.75">
      <c r="B281" s="341" t="s">
        <v>2484</v>
      </c>
      <c r="C281" s="202" t="s">
        <v>131</v>
      </c>
      <c r="F281" s="4"/>
      <c r="G281" s="4"/>
      <c r="H281" s="4"/>
    </row>
    <row r="284" spans="2:8" s="1" customFormat="1" ht="15">
      <c r="B284" s="122" t="s">
        <v>2489</v>
      </c>
      <c r="C284" s="118">
        <v>44681</v>
      </c>
      <c r="D284" s="127"/>
      <c r="E284" s="337"/>
      <c r="F284" s="330"/>
      <c r="G284" s="4"/>
      <c r="H284" s="4"/>
    </row>
    <row r="285" spans="2:8" s="1" customFormat="1" ht="51">
      <c r="B285" s="128" t="s">
        <v>2471</v>
      </c>
      <c r="C285" s="128" t="s">
        <v>2490</v>
      </c>
      <c r="D285" s="129" t="s">
        <v>2473</v>
      </c>
      <c r="E285" s="130" t="s">
        <v>2474</v>
      </c>
      <c r="F285" s="201" t="s">
        <v>2475</v>
      </c>
      <c r="G285" s="4"/>
      <c r="H285" s="4"/>
    </row>
    <row r="286" spans="2:8" s="1" customFormat="1">
      <c r="B286" s="202" t="s">
        <v>131</v>
      </c>
      <c r="C286" s="202" t="s">
        <v>131</v>
      </c>
      <c r="D286" s="202" t="s">
        <v>131</v>
      </c>
      <c r="E286" s="202" t="s">
        <v>131</v>
      </c>
      <c r="F286" s="202" t="s">
        <v>131</v>
      </c>
      <c r="G286" s="4"/>
      <c r="H286" s="4"/>
    </row>
    <row r="287" spans="2:8" s="1" customFormat="1">
      <c r="C287" s="5"/>
      <c r="F287" s="4"/>
      <c r="G287" s="4"/>
      <c r="H287" s="4"/>
    </row>
    <row r="288" spans="2:8" s="1" customFormat="1">
      <c r="C288" s="5"/>
      <c r="F288" s="4"/>
      <c r="G288" s="4"/>
      <c r="H288" s="4"/>
    </row>
    <row r="289" spans="2:8" s="1" customFormat="1" ht="25.5">
      <c r="B289" s="338" t="s">
        <v>2491</v>
      </c>
      <c r="C289" s="336" t="s">
        <v>131</v>
      </c>
      <c r="F289" s="4"/>
      <c r="G289" s="4"/>
      <c r="H289" s="4"/>
    </row>
    <row r="290" spans="2:8" s="1" customFormat="1">
      <c r="C290" s="5"/>
      <c r="F290" s="4"/>
      <c r="G290" s="4"/>
      <c r="H290" s="4"/>
    </row>
    <row r="291" spans="2:8" s="1" customFormat="1">
      <c r="C291" s="5"/>
      <c r="F291" s="4"/>
      <c r="G291" s="4"/>
      <c r="H291" s="4"/>
    </row>
    <row r="292" spans="2:8" s="1" customFormat="1" ht="15.75">
      <c r="B292" s="339" t="s">
        <v>2928</v>
      </c>
      <c r="C292" s="164" t="s">
        <v>2478</v>
      </c>
      <c r="F292" s="4"/>
      <c r="G292" s="4"/>
      <c r="H292" s="4"/>
    </row>
    <row r="293" spans="2:8" s="1" customFormat="1">
      <c r="B293" s="202" t="s">
        <v>131</v>
      </c>
      <c r="C293" s="202" t="s">
        <v>131</v>
      </c>
      <c r="F293" s="4"/>
      <c r="G293" s="4"/>
      <c r="H293" s="4"/>
    </row>
    <row r="294" spans="2:8" s="1" customFormat="1">
      <c r="C294" s="5"/>
      <c r="F294" s="4"/>
      <c r="G294" s="4"/>
      <c r="H294" s="4"/>
    </row>
    <row r="295" spans="2:8" s="1" customFormat="1" ht="15.75">
      <c r="B295" s="339" t="s">
        <v>2929</v>
      </c>
      <c r="C295" s="164" t="s">
        <v>2478</v>
      </c>
      <c r="F295" s="4"/>
      <c r="G295" s="4"/>
      <c r="H295" s="4"/>
    </row>
    <row r="296" spans="2:8" s="1" customFormat="1">
      <c r="B296" s="202" t="s">
        <v>131</v>
      </c>
      <c r="C296" s="202" t="s">
        <v>131</v>
      </c>
      <c r="F296" s="4"/>
      <c r="G296" s="4"/>
      <c r="H296" s="4"/>
    </row>
    <row r="297" spans="2:8" s="1" customFormat="1">
      <c r="C297" s="5"/>
      <c r="F297" s="4"/>
      <c r="G297" s="4"/>
      <c r="H297" s="4"/>
    </row>
    <row r="298" spans="2:8" s="1" customFormat="1" ht="15.75">
      <c r="B298" s="340" t="s">
        <v>2930</v>
      </c>
      <c r="C298" s="164" t="s">
        <v>2482</v>
      </c>
      <c r="F298" s="4"/>
      <c r="G298" s="4"/>
      <c r="H298" s="4"/>
    </row>
    <row r="299" spans="2:8" s="1" customFormat="1">
      <c r="B299" s="202" t="s">
        <v>131</v>
      </c>
      <c r="C299" s="202" t="s">
        <v>131</v>
      </c>
      <c r="F299" s="4"/>
      <c r="G299" s="4"/>
      <c r="H299" s="4"/>
    </row>
    <row r="300" spans="2:8" s="1" customFormat="1">
      <c r="C300" s="5"/>
      <c r="F300" s="4"/>
      <c r="G300" s="4"/>
      <c r="H300" s="4"/>
    </row>
    <row r="301" spans="2:8" s="1" customFormat="1" ht="15.75">
      <c r="B301" s="340" t="s">
        <v>2931</v>
      </c>
      <c r="C301" s="164" t="s">
        <v>2482</v>
      </c>
      <c r="F301" s="4"/>
      <c r="G301" s="4"/>
      <c r="H301" s="4"/>
    </row>
    <row r="302" spans="2:8" s="1" customFormat="1">
      <c r="B302" s="202" t="s">
        <v>131</v>
      </c>
      <c r="C302" s="202" t="s">
        <v>131</v>
      </c>
      <c r="F302" s="4"/>
      <c r="G302" s="4"/>
      <c r="H302" s="4"/>
    </row>
    <row r="303" spans="2:8" s="1" customFormat="1">
      <c r="C303" s="5"/>
      <c r="F303" s="4"/>
      <c r="G303" s="4"/>
      <c r="H303" s="4"/>
    </row>
    <row r="304" spans="2:8" s="1" customFormat="1" ht="15.75">
      <c r="B304" s="341" t="s">
        <v>2484</v>
      </c>
      <c r="C304" s="202" t="s">
        <v>131</v>
      </c>
      <c r="F304" s="4"/>
      <c r="G304" s="4"/>
      <c r="H304" s="4"/>
    </row>
  </sheetData>
  <mergeCells count="4">
    <mergeCell ref="B1:E1"/>
    <mergeCell ref="F144:F157"/>
    <mergeCell ref="C3:C7"/>
    <mergeCell ref="D3:D7"/>
  </mergeCells>
  <conditionalFormatting sqref="B138">
    <cfRule type="expression" dxfId="1313" priority="1">
      <formula>$A67112="Total"</formula>
    </cfRule>
  </conditionalFormatting>
  <hyperlinks>
    <hyperlink ref="A1" location="Index!A1" display="Index" xr:uid="{00000000-0004-0000-1A00-000000000000}"/>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402"/>
  <sheetViews>
    <sheetView workbookViewId="0"/>
  </sheetViews>
  <sheetFormatPr defaultRowHeight="12.75"/>
  <cols>
    <col min="1" max="1" width="5.42578125" style="24" bestFit="1" customWidth="1"/>
    <col min="2" max="2" width="85.5703125" style="24" bestFit="1" customWidth="1"/>
    <col min="3" max="3" width="25.7109375" style="25" customWidth="1"/>
    <col min="4" max="4" width="31.7109375" style="24" bestFit="1" customWidth="1"/>
    <col min="5" max="5" width="14" style="24" customWidth="1"/>
    <col min="6" max="6" width="12.42578125" style="14" customWidth="1"/>
    <col min="7" max="7" width="18.140625" style="14" bestFit="1" customWidth="1"/>
    <col min="8" max="8" width="9.140625" style="14" bestFit="1" customWidth="1"/>
    <col min="9" max="9" width="9.140625" style="24"/>
    <col min="10" max="10" width="30.7109375" style="24" bestFit="1" customWidth="1"/>
    <col min="11" max="16384" width="9.140625" style="24"/>
  </cols>
  <sheetData>
    <row r="1" spans="1:9" s="1" customFormat="1">
      <c r="A1" s="3" t="s">
        <v>0</v>
      </c>
      <c r="B1" s="367" t="s">
        <v>76</v>
      </c>
      <c r="C1" s="367"/>
      <c r="D1" s="367"/>
      <c r="E1" s="367"/>
      <c r="F1" s="4"/>
      <c r="G1" s="4"/>
      <c r="H1" s="4"/>
    </row>
    <row r="2" spans="1:9" s="1" customFormat="1" ht="13.5" thickBot="1">
      <c r="C2" s="5"/>
      <c r="F2" s="4"/>
      <c r="G2" s="4"/>
      <c r="H2" s="4"/>
    </row>
    <row r="3" spans="1:9" s="12" customFormat="1" ht="15">
      <c r="B3" s="45" t="s">
        <v>3038</v>
      </c>
      <c r="C3" s="371"/>
      <c r="D3" s="374"/>
      <c r="F3" s="18"/>
      <c r="G3" s="18"/>
      <c r="H3" s="18"/>
      <c r="I3" s="323"/>
    </row>
    <row r="4" spans="1:9" s="12" customFormat="1" ht="15">
      <c r="B4" s="44" t="s">
        <v>3039</v>
      </c>
      <c r="C4" s="372"/>
      <c r="D4" s="375"/>
      <c r="F4" s="18"/>
      <c r="G4" s="18"/>
      <c r="H4" s="18"/>
      <c r="I4" s="323"/>
    </row>
    <row r="5" spans="1:9" s="12" customFormat="1" ht="15">
      <c r="B5" s="44" t="s">
        <v>1529</v>
      </c>
      <c r="C5" s="372"/>
      <c r="D5" s="375"/>
      <c r="F5" s="18"/>
      <c r="G5" s="18"/>
      <c r="H5" s="18"/>
      <c r="I5" s="323"/>
    </row>
    <row r="6" spans="1:9" s="12" customFormat="1" ht="15">
      <c r="B6" s="44" t="s">
        <v>3040</v>
      </c>
      <c r="C6" s="372"/>
      <c r="D6" s="375"/>
      <c r="F6" s="18"/>
      <c r="G6" s="18"/>
      <c r="H6" s="18"/>
      <c r="I6" s="323"/>
    </row>
    <row r="7" spans="1:9" s="12" customFormat="1" ht="30.75" thickBot="1">
      <c r="B7" s="43" t="s">
        <v>3041</v>
      </c>
      <c r="C7" s="373"/>
      <c r="D7" s="376"/>
      <c r="F7" s="18"/>
      <c r="G7" s="18"/>
      <c r="H7" s="18"/>
      <c r="I7" s="323"/>
    </row>
    <row r="8" spans="1:9" s="12" customFormat="1">
      <c r="C8" s="20" t="s">
        <v>1527</v>
      </c>
      <c r="D8" s="20" t="s">
        <v>1526</v>
      </c>
      <c r="F8" s="18"/>
      <c r="G8" s="18"/>
      <c r="H8" s="18"/>
    </row>
    <row r="11" spans="1:9">
      <c r="B11" s="24" t="s">
        <v>100</v>
      </c>
    </row>
    <row r="13" spans="1:9">
      <c r="B13" s="203" t="s">
        <v>101</v>
      </c>
      <c r="C13" s="204" t="s">
        <v>102</v>
      </c>
      <c r="D13" s="203" t="s">
        <v>136</v>
      </c>
      <c r="E13" s="203" t="s">
        <v>104</v>
      </c>
      <c r="F13" s="23" t="s">
        <v>105</v>
      </c>
      <c r="G13" s="23" t="s">
        <v>106</v>
      </c>
      <c r="H13" s="23" t="s">
        <v>107</v>
      </c>
      <c r="I13" s="205" t="s">
        <v>137</v>
      </c>
    </row>
    <row r="14" spans="1:9">
      <c r="B14" s="205" t="s">
        <v>138</v>
      </c>
      <c r="C14" s="39"/>
    </row>
    <row r="15" spans="1:9">
      <c r="B15" s="205" t="s">
        <v>109</v>
      </c>
      <c r="C15" s="39"/>
    </row>
    <row r="16" spans="1:9">
      <c r="B16" s="24" t="s">
        <v>1025</v>
      </c>
      <c r="C16" s="39" t="s">
        <v>139</v>
      </c>
      <c r="D16" s="24" t="s">
        <v>140</v>
      </c>
      <c r="E16" s="24" t="s">
        <v>141</v>
      </c>
      <c r="F16" s="14">
        <v>937750</v>
      </c>
      <c r="G16" s="14">
        <v>6970.3</v>
      </c>
      <c r="H16" s="14">
        <v>5.0999999999999996</v>
      </c>
    </row>
    <row r="17" spans="2:8">
      <c r="B17" s="24" t="s">
        <v>993</v>
      </c>
      <c r="C17" s="39" t="s">
        <v>139</v>
      </c>
      <c r="D17" s="24" t="s">
        <v>142</v>
      </c>
      <c r="E17" s="24" t="s">
        <v>143</v>
      </c>
      <c r="F17" s="14">
        <v>217641</v>
      </c>
      <c r="G17" s="14">
        <v>6072.73</v>
      </c>
      <c r="H17" s="14">
        <v>4.45</v>
      </c>
    </row>
    <row r="18" spans="2:8">
      <c r="B18" s="24" t="s">
        <v>997</v>
      </c>
      <c r="C18" s="39" t="s">
        <v>139</v>
      </c>
      <c r="D18" s="24" t="s">
        <v>140</v>
      </c>
      <c r="E18" s="24" t="s">
        <v>144</v>
      </c>
      <c r="F18" s="14">
        <v>354400</v>
      </c>
      <c r="G18" s="14">
        <v>4907.0200000000004</v>
      </c>
      <c r="H18" s="14">
        <v>3.59</v>
      </c>
    </row>
    <row r="19" spans="2:8">
      <c r="B19" s="24" t="s">
        <v>454</v>
      </c>
      <c r="C19" s="39" t="s">
        <v>139</v>
      </c>
      <c r="D19" s="24" t="s">
        <v>140</v>
      </c>
      <c r="E19" s="24" t="s">
        <v>455</v>
      </c>
      <c r="F19" s="14">
        <v>915000</v>
      </c>
      <c r="G19" s="14">
        <v>4541.1499999999996</v>
      </c>
      <c r="H19" s="14">
        <v>3.32</v>
      </c>
    </row>
    <row r="20" spans="2:8">
      <c r="B20" s="24" t="s">
        <v>1022</v>
      </c>
      <c r="C20" s="39" t="s">
        <v>139</v>
      </c>
      <c r="D20" s="24" t="s">
        <v>156</v>
      </c>
      <c r="E20" s="24" t="s">
        <v>157</v>
      </c>
      <c r="F20" s="14">
        <v>193700</v>
      </c>
      <c r="G20" s="14">
        <v>4318.93</v>
      </c>
      <c r="H20" s="14">
        <v>3.16</v>
      </c>
    </row>
    <row r="21" spans="2:8">
      <c r="B21" s="24" t="s">
        <v>1070</v>
      </c>
      <c r="C21" s="39" t="s">
        <v>139</v>
      </c>
      <c r="D21" s="24" t="s">
        <v>145</v>
      </c>
      <c r="E21" s="24" t="s">
        <v>146</v>
      </c>
      <c r="F21" s="14">
        <v>243000</v>
      </c>
      <c r="G21" s="14">
        <v>3809.15</v>
      </c>
      <c r="H21" s="14">
        <v>2.79</v>
      </c>
    </row>
    <row r="22" spans="2:8">
      <c r="B22" s="24" t="s">
        <v>1045</v>
      </c>
      <c r="C22" s="39" t="s">
        <v>139</v>
      </c>
      <c r="D22" s="24" t="s">
        <v>184</v>
      </c>
      <c r="E22" s="24" t="s">
        <v>186</v>
      </c>
      <c r="F22" s="14">
        <v>57400</v>
      </c>
      <c r="G22" s="14">
        <v>3805.76</v>
      </c>
      <c r="H22" s="14">
        <v>2.79</v>
      </c>
    </row>
    <row r="23" spans="2:8">
      <c r="B23" s="24" t="s">
        <v>1012</v>
      </c>
      <c r="C23" s="39" t="s">
        <v>139</v>
      </c>
      <c r="D23" s="24" t="s">
        <v>145</v>
      </c>
      <c r="E23" s="24" t="s">
        <v>147</v>
      </c>
      <c r="F23" s="14">
        <v>101638</v>
      </c>
      <c r="G23" s="14">
        <v>3604.79</v>
      </c>
      <c r="H23" s="14">
        <v>2.64</v>
      </c>
    </row>
    <row r="24" spans="2:8">
      <c r="B24" s="24" t="s">
        <v>1279</v>
      </c>
      <c r="C24" s="39" t="s">
        <v>139</v>
      </c>
      <c r="D24" s="24" t="s">
        <v>151</v>
      </c>
      <c r="E24" s="24" t="s">
        <v>152</v>
      </c>
      <c r="F24" s="14">
        <v>487176</v>
      </c>
      <c r="G24" s="14">
        <v>3600.23</v>
      </c>
      <c r="H24" s="14">
        <v>2.64</v>
      </c>
    </row>
    <row r="25" spans="2:8">
      <c r="B25" s="24" t="s">
        <v>996</v>
      </c>
      <c r="C25" s="39" t="s">
        <v>139</v>
      </c>
      <c r="D25" s="24" t="s">
        <v>173</v>
      </c>
      <c r="E25" s="24" t="s">
        <v>174</v>
      </c>
      <c r="F25" s="14">
        <v>191236</v>
      </c>
      <c r="G25" s="14">
        <v>3240.21</v>
      </c>
      <c r="H25" s="14">
        <v>2.37</v>
      </c>
    </row>
    <row r="26" spans="2:8">
      <c r="B26" s="24" t="s">
        <v>1003</v>
      </c>
      <c r="C26" s="39" t="s">
        <v>139</v>
      </c>
      <c r="D26" s="24" t="s">
        <v>140</v>
      </c>
      <c r="E26" s="24" t="s">
        <v>155</v>
      </c>
      <c r="F26" s="14">
        <v>238300</v>
      </c>
      <c r="G26" s="14">
        <v>1736.25</v>
      </c>
      <c r="H26" s="14">
        <v>1.27</v>
      </c>
    </row>
    <row r="27" spans="2:8">
      <c r="B27" s="24" t="s">
        <v>1004</v>
      </c>
      <c r="C27" s="39" t="s">
        <v>139</v>
      </c>
      <c r="D27" s="24" t="s">
        <v>273</v>
      </c>
      <c r="E27" s="24" t="s">
        <v>377</v>
      </c>
      <c r="F27" s="14">
        <v>689750</v>
      </c>
      <c r="G27" s="14">
        <v>1671.61</v>
      </c>
      <c r="H27" s="14">
        <v>1.22</v>
      </c>
    </row>
    <row r="28" spans="2:8">
      <c r="B28" s="24" t="s">
        <v>1017</v>
      </c>
      <c r="C28" s="39" t="s">
        <v>139</v>
      </c>
      <c r="D28" s="24" t="s">
        <v>273</v>
      </c>
      <c r="E28" s="24" t="s">
        <v>286</v>
      </c>
      <c r="F28" s="14">
        <v>718666</v>
      </c>
      <c r="G28" s="14">
        <v>1636.76</v>
      </c>
      <c r="H28" s="14">
        <v>1.2</v>
      </c>
    </row>
    <row r="29" spans="2:8">
      <c r="B29" s="24" t="s">
        <v>994</v>
      </c>
      <c r="C29" s="39" t="s">
        <v>139</v>
      </c>
      <c r="D29" s="24" t="s">
        <v>145</v>
      </c>
      <c r="E29" s="24" t="s">
        <v>285</v>
      </c>
      <c r="F29" s="14">
        <v>133500</v>
      </c>
      <c r="G29" s="14">
        <v>1440.8</v>
      </c>
      <c r="H29" s="14">
        <v>1.05</v>
      </c>
    </row>
    <row r="30" spans="2:8">
      <c r="B30" s="24" t="s">
        <v>1124</v>
      </c>
      <c r="C30" s="39" t="s">
        <v>139</v>
      </c>
      <c r="D30" s="24" t="s">
        <v>164</v>
      </c>
      <c r="E30" s="24" t="s">
        <v>165</v>
      </c>
      <c r="F30" s="14">
        <v>155000</v>
      </c>
      <c r="G30" s="14">
        <v>1439.41</v>
      </c>
      <c r="H30" s="14">
        <v>1.05</v>
      </c>
    </row>
    <row r="31" spans="2:8">
      <c r="B31" s="24" t="s">
        <v>475</v>
      </c>
      <c r="C31" s="39" t="s">
        <v>139</v>
      </c>
      <c r="D31" s="24" t="s">
        <v>140</v>
      </c>
      <c r="E31" s="24" t="s">
        <v>476</v>
      </c>
      <c r="F31" s="14">
        <v>1270000</v>
      </c>
      <c r="G31" s="14">
        <v>1433.83</v>
      </c>
      <c r="H31" s="14">
        <v>1.05</v>
      </c>
    </row>
    <row r="32" spans="2:8">
      <c r="B32" s="24" t="s">
        <v>1115</v>
      </c>
      <c r="C32" s="39" t="s">
        <v>139</v>
      </c>
      <c r="D32" s="24" t="s">
        <v>230</v>
      </c>
      <c r="E32" s="24" t="s">
        <v>302</v>
      </c>
      <c r="F32" s="14">
        <v>29297</v>
      </c>
      <c r="G32" s="14">
        <v>1304.99</v>
      </c>
      <c r="H32" s="14">
        <v>0.96</v>
      </c>
    </row>
    <row r="33" spans="2:8">
      <c r="B33" s="24" t="s">
        <v>1034</v>
      </c>
      <c r="C33" s="39" t="s">
        <v>139</v>
      </c>
      <c r="D33" s="24" t="s">
        <v>184</v>
      </c>
      <c r="E33" s="24" t="s">
        <v>185</v>
      </c>
      <c r="F33" s="14">
        <v>50900</v>
      </c>
      <c r="G33" s="14">
        <v>1185.4100000000001</v>
      </c>
      <c r="H33" s="14">
        <v>0.87</v>
      </c>
    </row>
    <row r="34" spans="2:8">
      <c r="B34" s="24" t="s">
        <v>1330</v>
      </c>
      <c r="C34" s="39" t="s">
        <v>139</v>
      </c>
      <c r="D34" s="24" t="s">
        <v>160</v>
      </c>
      <c r="E34" s="24" t="s">
        <v>161</v>
      </c>
      <c r="F34" s="14">
        <v>55371</v>
      </c>
      <c r="G34" s="14">
        <v>1173.8699999999999</v>
      </c>
      <c r="H34" s="14">
        <v>0.86</v>
      </c>
    </row>
    <row r="35" spans="2:8">
      <c r="B35" s="24" t="s">
        <v>1018</v>
      </c>
      <c r="C35" s="39" t="s">
        <v>139</v>
      </c>
      <c r="D35" s="24" t="s">
        <v>153</v>
      </c>
      <c r="E35" s="24" t="s">
        <v>154</v>
      </c>
      <c r="F35" s="14">
        <v>445000</v>
      </c>
      <c r="G35" s="14">
        <v>1155</v>
      </c>
      <c r="H35" s="14">
        <v>0.85</v>
      </c>
    </row>
    <row r="36" spans="2:8">
      <c r="B36" s="24" t="s">
        <v>1029</v>
      </c>
      <c r="C36" s="39" t="s">
        <v>139</v>
      </c>
      <c r="D36" s="24" t="s">
        <v>477</v>
      </c>
      <c r="E36" s="24" t="s">
        <v>478</v>
      </c>
      <c r="F36" s="14">
        <v>307000</v>
      </c>
      <c r="G36" s="14">
        <v>1141.58</v>
      </c>
      <c r="H36" s="14">
        <v>0.84</v>
      </c>
    </row>
    <row r="37" spans="2:8">
      <c r="B37" s="24" t="s">
        <v>1331</v>
      </c>
      <c r="C37" s="39" t="s">
        <v>139</v>
      </c>
      <c r="D37" s="24" t="s">
        <v>477</v>
      </c>
      <c r="E37" s="24" t="s">
        <v>479</v>
      </c>
      <c r="F37" s="14">
        <v>246000</v>
      </c>
      <c r="G37" s="14">
        <v>1121.27</v>
      </c>
      <c r="H37" s="14">
        <v>0.82</v>
      </c>
    </row>
    <row r="38" spans="2:8">
      <c r="B38" s="24" t="s">
        <v>1007</v>
      </c>
      <c r="C38" s="39" t="s">
        <v>139</v>
      </c>
      <c r="D38" s="24" t="s">
        <v>145</v>
      </c>
      <c r="E38" s="24" t="s">
        <v>395</v>
      </c>
      <c r="F38" s="14">
        <v>86000</v>
      </c>
      <c r="G38" s="14">
        <v>1082.74</v>
      </c>
      <c r="H38" s="14">
        <v>0.79</v>
      </c>
    </row>
    <row r="39" spans="2:8">
      <c r="B39" s="24" t="s">
        <v>1032</v>
      </c>
      <c r="C39" s="39" t="s">
        <v>139</v>
      </c>
      <c r="D39" s="24" t="s">
        <v>164</v>
      </c>
      <c r="E39" s="24" t="s">
        <v>463</v>
      </c>
      <c r="F39" s="14">
        <v>109000</v>
      </c>
      <c r="G39" s="14">
        <v>1069.51</v>
      </c>
      <c r="H39" s="14">
        <v>0.78</v>
      </c>
    </row>
    <row r="40" spans="2:8">
      <c r="B40" s="24" t="s">
        <v>1099</v>
      </c>
      <c r="C40" s="39" t="s">
        <v>139</v>
      </c>
      <c r="D40" s="24" t="s">
        <v>300</v>
      </c>
      <c r="E40" s="24" t="s">
        <v>458</v>
      </c>
      <c r="F40" s="14">
        <v>110000</v>
      </c>
      <c r="G40" s="14">
        <v>1014.31</v>
      </c>
      <c r="H40" s="14">
        <v>0.74</v>
      </c>
    </row>
    <row r="41" spans="2:8">
      <c r="B41" s="24" t="s">
        <v>1106</v>
      </c>
      <c r="C41" s="39" t="s">
        <v>139</v>
      </c>
      <c r="D41" s="24" t="s">
        <v>166</v>
      </c>
      <c r="E41" s="24" t="s">
        <v>480</v>
      </c>
      <c r="F41" s="14">
        <v>98250</v>
      </c>
      <c r="G41" s="14">
        <v>1012.42</v>
      </c>
      <c r="H41" s="14">
        <v>0.74</v>
      </c>
    </row>
    <row r="42" spans="2:8">
      <c r="B42" s="24" t="s">
        <v>1116</v>
      </c>
      <c r="C42" s="39" t="s">
        <v>139</v>
      </c>
      <c r="D42" s="24" t="s">
        <v>273</v>
      </c>
      <c r="E42" s="24" t="s">
        <v>459</v>
      </c>
      <c r="F42" s="14">
        <v>635000</v>
      </c>
      <c r="G42" s="14">
        <v>991.87</v>
      </c>
      <c r="H42" s="14">
        <v>0.73</v>
      </c>
    </row>
    <row r="43" spans="2:8">
      <c r="B43" s="24" t="s">
        <v>1119</v>
      </c>
      <c r="C43" s="39" t="s">
        <v>139</v>
      </c>
      <c r="D43" s="24" t="s">
        <v>191</v>
      </c>
      <c r="E43" s="24" t="s">
        <v>192</v>
      </c>
      <c r="F43" s="14">
        <v>178500</v>
      </c>
      <c r="G43" s="14">
        <v>931.23</v>
      </c>
      <c r="H43" s="14">
        <v>0.68</v>
      </c>
    </row>
    <row r="44" spans="2:8">
      <c r="B44" s="24" t="s">
        <v>1026</v>
      </c>
      <c r="C44" s="39" t="s">
        <v>139</v>
      </c>
      <c r="D44" s="24" t="s">
        <v>300</v>
      </c>
      <c r="E44" s="24" t="s">
        <v>397</v>
      </c>
      <c r="F44" s="14">
        <v>11900</v>
      </c>
      <c r="G44" s="14">
        <v>918.42</v>
      </c>
      <c r="H44" s="14">
        <v>0.67</v>
      </c>
    </row>
    <row r="45" spans="2:8">
      <c r="B45" s="24" t="s">
        <v>1285</v>
      </c>
      <c r="C45" s="39" t="s">
        <v>139</v>
      </c>
      <c r="D45" s="24" t="s">
        <v>273</v>
      </c>
      <c r="E45" s="24" t="s">
        <v>481</v>
      </c>
      <c r="F45" s="14">
        <v>1070000</v>
      </c>
      <c r="G45" s="14">
        <v>916.46</v>
      </c>
      <c r="H45" s="14">
        <v>0.67</v>
      </c>
    </row>
    <row r="46" spans="2:8">
      <c r="B46" s="24" t="s">
        <v>1123</v>
      </c>
      <c r="C46" s="39" t="s">
        <v>139</v>
      </c>
      <c r="D46" s="24" t="s">
        <v>355</v>
      </c>
      <c r="E46" s="24" t="s">
        <v>394</v>
      </c>
      <c r="F46" s="14">
        <v>124200</v>
      </c>
      <c r="G46" s="14">
        <v>903.12</v>
      </c>
      <c r="H46" s="14">
        <v>0.66</v>
      </c>
    </row>
    <row r="47" spans="2:8">
      <c r="B47" s="24" t="s">
        <v>1332</v>
      </c>
      <c r="C47" s="39" t="s">
        <v>139</v>
      </c>
      <c r="D47" s="24" t="s">
        <v>203</v>
      </c>
      <c r="E47" s="24" t="s">
        <v>379</v>
      </c>
      <c r="F47" s="14">
        <v>197372</v>
      </c>
      <c r="G47" s="14">
        <v>903.08</v>
      </c>
      <c r="H47" s="14">
        <v>0.66</v>
      </c>
    </row>
    <row r="48" spans="2:8">
      <c r="B48" s="24" t="s">
        <v>1284</v>
      </c>
      <c r="C48" s="39" t="s">
        <v>139</v>
      </c>
      <c r="D48" s="24" t="s">
        <v>160</v>
      </c>
      <c r="E48" s="24" t="s">
        <v>482</v>
      </c>
      <c r="F48" s="14">
        <v>42000</v>
      </c>
      <c r="G48" s="14">
        <v>880.55</v>
      </c>
      <c r="H48" s="14">
        <v>0.64</v>
      </c>
    </row>
    <row r="49" spans="2:8">
      <c r="B49" s="24" t="s">
        <v>1102</v>
      </c>
      <c r="C49" s="39" t="s">
        <v>139</v>
      </c>
      <c r="D49" s="24" t="s">
        <v>380</v>
      </c>
      <c r="E49" s="24" t="s">
        <v>381</v>
      </c>
      <c r="F49" s="14">
        <v>545000</v>
      </c>
      <c r="G49" s="14">
        <v>875.54</v>
      </c>
      <c r="H49" s="14">
        <v>0.64</v>
      </c>
    </row>
    <row r="50" spans="2:8">
      <c r="B50" s="24" t="s">
        <v>1080</v>
      </c>
      <c r="C50" s="39" t="s">
        <v>139</v>
      </c>
      <c r="D50" s="24" t="s">
        <v>164</v>
      </c>
      <c r="E50" s="24" t="s">
        <v>181</v>
      </c>
      <c r="F50" s="14">
        <v>21050</v>
      </c>
      <c r="G50" s="14">
        <v>869.78</v>
      </c>
      <c r="H50" s="14">
        <v>0.64</v>
      </c>
    </row>
    <row r="51" spans="2:8">
      <c r="B51" s="24" t="s">
        <v>1089</v>
      </c>
      <c r="C51" s="39" t="s">
        <v>139</v>
      </c>
      <c r="D51" s="24" t="s">
        <v>166</v>
      </c>
      <c r="E51" s="24" t="s">
        <v>483</v>
      </c>
      <c r="F51" s="14">
        <v>111600</v>
      </c>
      <c r="G51" s="14">
        <v>783.15</v>
      </c>
      <c r="H51" s="14">
        <v>0.56999999999999995</v>
      </c>
    </row>
    <row r="52" spans="2:8">
      <c r="B52" s="24" t="s">
        <v>1063</v>
      </c>
      <c r="C52" s="39" t="s">
        <v>139</v>
      </c>
      <c r="D52" s="24" t="s">
        <v>360</v>
      </c>
      <c r="E52" s="24" t="s">
        <v>361</v>
      </c>
      <c r="F52" s="14">
        <v>160000</v>
      </c>
      <c r="G52" s="14">
        <v>772.24</v>
      </c>
      <c r="H52" s="14">
        <v>0.56999999999999995</v>
      </c>
    </row>
    <row r="53" spans="2:8">
      <c r="B53" s="24" t="s">
        <v>1286</v>
      </c>
      <c r="C53" s="39" t="s">
        <v>139</v>
      </c>
      <c r="D53" s="24" t="s">
        <v>160</v>
      </c>
      <c r="E53" s="24" t="s">
        <v>484</v>
      </c>
      <c r="F53" s="14">
        <v>193000</v>
      </c>
      <c r="G53" s="14">
        <v>766.89</v>
      </c>
      <c r="H53" s="14">
        <v>0.56000000000000005</v>
      </c>
    </row>
    <row r="54" spans="2:8">
      <c r="B54" s="24" t="s">
        <v>1082</v>
      </c>
      <c r="C54" s="39" t="s">
        <v>139</v>
      </c>
      <c r="D54" s="24" t="s">
        <v>203</v>
      </c>
      <c r="E54" s="24" t="s">
        <v>372</v>
      </c>
      <c r="F54" s="14">
        <v>26200</v>
      </c>
      <c r="G54" s="14">
        <v>746.16</v>
      </c>
      <c r="H54" s="14">
        <v>0.55000000000000004</v>
      </c>
    </row>
    <row r="55" spans="2:8">
      <c r="B55" s="24" t="s">
        <v>1112</v>
      </c>
      <c r="C55" s="39" t="s">
        <v>139</v>
      </c>
      <c r="D55" s="24" t="s">
        <v>196</v>
      </c>
      <c r="E55" s="24" t="s">
        <v>304</v>
      </c>
      <c r="F55" s="14">
        <v>141000</v>
      </c>
      <c r="G55" s="14">
        <v>741.31</v>
      </c>
      <c r="H55" s="14">
        <v>0.54</v>
      </c>
    </row>
    <row r="56" spans="2:8">
      <c r="B56" s="24" t="s">
        <v>1290</v>
      </c>
      <c r="C56" s="39" t="s">
        <v>139</v>
      </c>
      <c r="D56" s="24" t="s">
        <v>149</v>
      </c>
      <c r="E56" s="24" t="s">
        <v>485</v>
      </c>
      <c r="F56" s="14">
        <v>183000</v>
      </c>
      <c r="G56" s="14">
        <v>704.18</v>
      </c>
      <c r="H56" s="14">
        <v>0.52</v>
      </c>
    </row>
    <row r="57" spans="2:8">
      <c r="B57" s="24" t="s">
        <v>1048</v>
      </c>
      <c r="C57" s="39" t="s">
        <v>139</v>
      </c>
      <c r="D57" s="24" t="s">
        <v>196</v>
      </c>
      <c r="E57" s="24" t="s">
        <v>197</v>
      </c>
      <c r="F57" s="14">
        <v>55000</v>
      </c>
      <c r="G57" s="14">
        <v>704.11</v>
      </c>
      <c r="H57" s="14">
        <v>0.52</v>
      </c>
    </row>
    <row r="58" spans="2:8">
      <c r="B58" s="24" t="s">
        <v>1333</v>
      </c>
      <c r="C58" s="39" t="s">
        <v>139</v>
      </c>
      <c r="D58" s="24" t="s">
        <v>145</v>
      </c>
      <c r="E58" s="24" t="s">
        <v>486</v>
      </c>
      <c r="F58" s="14">
        <v>23156</v>
      </c>
      <c r="G58" s="14">
        <v>651.44000000000005</v>
      </c>
      <c r="H58" s="14">
        <v>0.48</v>
      </c>
    </row>
    <row r="59" spans="2:8">
      <c r="B59" s="24" t="s">
        <v>1044</v>
      </c>
      <c r="C59" s="39" t="s">
        <v>139</v>
      </c>
      <c r="D59" s="24" t="s">
        <v>355</v>
      </c>
      <c r="E59" s="24" t="s">
        <v>356</v>
      </c>
      <c r="F59" s="14">
        <v>51000</v>
      </c>
      <c r="G59" s="14">
        <v>648.24</v>
      </c>
      <c r="H59" s="14">
        <v>0.47</v>
      </c>
    </row>
    <row r="60" spans="2:8">
      <c r="B60" s="24" t="s">
        <v>1288</v>
      </c>
      <c r="C60" s="39" t="s">
        <v>139</v>
      </c>
      <c r="D60" s="24" t="s">
        <v>182</v>
      </c>
      <c r="E60" s="24" t="s">
        <v>312</v>
      </c>
      <c r="F60" s="14">
        <v>30500</v>
      </c>
      <c r="G60" s="14">
        <v>622.73</v>
      </c>
      <c r="H60" s="14">
        <v>0.46</v>
      </c>
    </row>
    <row r="61" spans="2:8">
      <c r="B61" s="24" t="s">
        <v>1052</v>
      </c>
      <c r="C61" s="39" t="s">
        <v>139</v>
      </c>
      <c r="D61" s="24" t="s">
        <v>164</v>
      </c>
      <c r="E61" s="24" t="s">
        <v>487</v>
      </c>
      <c r="F61" s="14">
        <v>82450</v>
      </c>
      <c r="G61" s="14">
        <v>613.96</v>
      </c>
      <c r="H61" s="14">
        <v>0.45</v>
      </c>
    </row>
    <row r="62" spans="2:8">
      <c r="B62" s="24" t="s">
        <v>998</v>
      </c>
      <c r="C62" s="39" t="s">
        <v>139</v>
      </c>
      <c r="D62" s="24" t="s">
        <v>200</v>
      </c>
      <c r="E62" s="24" t="s">
        <v>462</v>
      </c>
      <c r="F62" s="14">
        <v>71500</v>
      </c>
      <c r="G62" s="14">
        <v>612.33000000000004</v>
      </c>
      <c r="H62" s="14">
        <v>0.45</v>
      </c>
    </row>
    <row r="63" spans="2:8">
      <c r="B63" s="24" t="s">
        <v>1334</v>
      </c>
      <c r="C63" s="39" t="s">
        <v>139</v>
      </c>
      <c r="D63" s="24" t="s">
        <v>169</v>
      </c>
      <c r="E63" s="24" t="s">
        <v>367</v>
      </c>
      <c r="F63" s="14">
        <v>14933</v>
      </c>
      <c r="G63" s="14">
        <v>587.14</v>
      </c>
      <c r="H63" s="14">
        <v>0.43</v>
      </c>
    </row>
    <row r="64" spans="2:8">
      <c r="B64" s="24" t="s">
        <v>1283</v>
      </c>
      <c r="C64" s="39" t="s">
        <v>139</v>
      </c>
      <c r="D64" s="24" t="s">
        <v>166</v>
      </c>
      <c r="E64" s="24" t="s">
        <v>288</v>
      </c>
      <c r="F64" s="14">
        <v>23000</v>
      </c>
      <c r="G64" s="14">
        <v>571.80999999999995</v>
      </c>
      <c r="H64" s="14">
        <v>0.42</v>
      </c>
    </row>
    <row r="65" spans="2:8">
      <c r="B65" s="24" t="s">
        <v>213</v>
      </c>
      <c r="C65" s="39" t="s">
        <v>139</v>
      </c>
      <c r="D65" s="24" t="s">
        <v>214</v>
      </c>
      <c r="E65" s="24" t="s">
        <v>215</v>
      </c>
      <c r="F65" s="14">
        <v>132462</v>
      </c>
      <c r="G65" s="14">
        <v>566.01</v>
      </c>
      <c r="H65" s="14">
        <v>0.41</v>
      </c>
    </row>
    <row r="66" spans="2:8">
      <c r="B66" s="24" t="s">
        <v>1101</v>
      </c>
      <c r="C66" s="39" t="s">
        <v>139</v>
      </c>
      <c r="D66" s="24" t="s">
        <v>140</v>
      </c>
      <c r="E66" s="24" t="s">
        <v>420</v>
      </c>
      <c r="F66" s="14">
        <v>446583</v>
      </c>
      <c r="G66" s="14">
        <v>536.79</v>
      </c>
      <c r="H66" s="14">
        <v>0.39</v>
      </c>
    </row>
    <row r="67" spans="2:8">
      <c r="B67" s="24" t="s">
        <v>1098</v>
      </c>
      <c r="C67" s="39" t="s">
        <v>139</v>
      </c>
      <c r="D67" s="24" t="s">
        <v>360</v>
      </c>
      <c r="E67" s="24" t="s">
        <v>363</v>
      </c>
      <c r="F67" s="14">
        <v>485000</v>
      </c>
      <c r="G67" s="14">
        <v>509.49</v>
      </c>
      <c r="H67" s="14">
        <v>0.37</v>
      </c>
    </row>
    <row r="68" spans="2:8">
      <c r="B68" s="24" t="s">
        <v>1095</v>
      </c>
      <c r="C68" s="39" t="s">
        <v>139</v>
      </c>
      <c r="D68" s="24" t="s">
        <v>142</v>
      </c>
      <c r="E68" s="24" t="s">
        <v>373</v>
      </c>
      <c r="F68" s="14">
        <v>138000</v>
      </c>
      <c r="G68" s="14">
        <v>500.39</v>
      </c>
      <c r="H68" s="14">
        <v>0.37</v>
      </c>
    </row>
    <row r="69" spans="2:8">
      <c r="B69" s="24" t="s">
        <v>1291</v>
      </c>
      <c r="C69" s="39" t="s">
        <v>139</v>
      </c>
      <c r="D69" s="24" t="s">
        <v>149</v>
      </c>
      <c r="E69" s="24" t="s">
        <v>239</v>
      </c>
      <c r="F69" s="14">
        <v>26200</v>
      </c>
      <c r="G69" s="14">
        <v>492.15</v>
      </c>
      <c r="H69" s="14">
        <v>0.36</v>
      </c>
    </row>
    <row r="70" spans="2:8">
      <c r="B70" s="24" t="s">
        <v>1118</v>
      </c>
      <c r="C70" s="39" t="s">
        <v>139</v>
      </c>
      <c r="D70" s="24" t="s">
        <v>216</v>
      </c>
      <c r="E70" s="24" t="s">
        <v>251</v>
      </c>
      <c r="F70" s="14">
        <v>186500</v>
      </c>
      <c r="G70" s="14">
        <v>488.54</v>
      </c>
      <c r="H70" s="14">
        <v>0.36</v>
      </c>
    </row>
    <row r="71" spans="2:8">
      <c r="B71" s="24" t="s">
        <v>1335</v>
      </c>
      <c r="C71" s="39" t="s">
        <v>139</v>
      </c>
      <c r="D71" s="24" t="s">
        <v>241</v>
      </c>
      <c r="E71" s="24" t="s">
        <v>253</v>
      </c>
      <c r="F71" s="14">
        <v>65000</v>
      </c>
      <c r="G71" s="14">
        <v>463.42</v>
      </c>
      <c r="H71" s="14">
        <v>0.34</v>
      </c>
    </row>
    <row r="72" spans="2:8">
      <c r="B72" s="24" t="s">
        <v>1085</v>
      </c>
      <c r="C72" s="39" t="s">
        <v>139</v>
      </c>
      <c r="D72" s="24" t="s">
        <v>145</v>
      </c>
      <c r="E72" s="24" t="s">
        <v>162</v>
      </c>
      <c r="F72" s="14">
        <v>78400</v>
      </c>
      <c r="G72" s="14">
        <v>398.9</v>
      </c>
      <c r="H72" s="14">
        <v>0.28999999999999998</v>
      </c>
    </row>
    <row r="73" spans="2:8">
      <c r="B73" s="24" t="s">
        <v>1336</v>
      </c>
      <c r="C73" s="39" t="s">
        <v>139</v>
      </c>
      <c r="D73" s="24" t="s">
        <v>211</v>
      </c>
      <c r="E73" s="24" t="s">
        <v>212</v>
      </c>
      <c r="F73" s="14">
        <v>1940</v>
      </c>
      <c r="G73" s="14">
        <v>387.31</v>
      </c>
      <c r="H73" s="14">
        <v>0.28000000000000003</v>
      </c>
    </row>
    <row r="74" spans="2:8">
      <c r="B74" s="24" t="s">
        <v>1071</v>
      </c>
      <c r="C74" s="39" t="s">
        <v>139</v>
      </c>
      <c r="D74" s="24" t="s">
        <v>184</v>
      </c>
      <c r="E74" s="24" t="s">
        <v>368</v>
      </c>
      <c r="F74" s="14">
        <v>22000</v>
      </c>
      <c r="G74" s="14">
        <v>372.31</v>
      </c>
      <c r="H74" s="14">
        <v>0.27</v>
      </c>
    </row>
    <row r="75" spans="2:8">
      <c r="B75" s="24" t="s">
        <v>1337</v>
      </c>
      <c r="C75" s="39" t="s">
        <v>139</v>
      </c>
      <c r="D75" s="24" t="s">
        <v>156</v>
      </c>
      <c r="E75" s="24" t="s">
        <v>488</v>
      </c>
      <c r="F75" s="14">
        <v>80236</v>
      </c>
      <c r="G75" s="14">
        <v>303.20999999999998</v>
      </c>
      <c r="H75" s="14">
        <v>0.22</v>
      </c>
    </row>
    <row r="76" spans="2:8">
      <c r="B76" s="24" t="s">
        <v>1019</v>
      </c>
      <c r="C76" s="39" t="s">
        <v>139</v>
      </c>
      <c r="D76" s="24" t="s">
        <v>153</v>
      </c>
      <c r="E76" s="24" t="s">
        <v>163</v>
      </c>
      <c r="F76" s="14">
        <v>9600</v>
      </c>
      <c r="G76" s="14">
        <v>214.55</v>
      </c>
      <c r="H76" s="14">
        <v>0.16</v>
      </c>
    </row>
    <row r="77" spans="2:8">
      <c r="B77" s="24" t="s">
        <v>1031</v>
      </c>
      <c r="C77" s="39" t="s">
        <v>139</v>
      </c>
      <c r="D77" s="24" t="s">
        <v>184</v>
      </c>
      <c r="E77" s="24" t="s">
        <v>290</v>
      </c>
      <c r="F77" s="14">
        <v>40500</v>
      </c>
      <c r="G77" s="14">
        <v>150.74</v>
      </c>
      <c r="H77" s="14">
        <v>0.11</v>
      </c>
    </row>
    <row r="78" spans="2:8">
      <c r="B78" s="24" t="s">
        <v>1294</v>
      </c>
      <c r="C78" s="39" t="s">
        <v>139</v>
      </c>
      <c r="D78" s="24" t="s">
        <v>151</v>
      </c>
      <c r="E78" s="24" t="s">
        <v>489</v>
      </c>
      <c r="F78" s="14">
        <v>36562</v>
      </c>
      <c r="G78" s="14">
        <v>125.39</v>
      </c>
      <c r="H78" s="14">
        <v>0.09</v>
      </c>
    </row>
    <row r="79" spans="2:8">
      <c r="B79" s="24" t="s">
        <v>1234</v>
      </c>
      <c r="C79" s="39" t="s">
        <v>139</v>
      </c>
      <c r="D79" s="24" t="s">
        <v>184</v>
      </c>
      <c r="E79" s="24" t="s">
        <v>290</v>
      </c>
      <c r="F79" s="14">
        <v>-40500</v>
      </c>
      <c r="G79" s="14">
        <v>-151.53</v>
      </c>
      <c r="H79" s="14">
        <v>-0.11</v>
      </c>
    </row>
    <row r="80" spans="2:8">
      <c r="B80" s="24" t="s">
        <v>1338</v>
      </c>
      <c r="C80" s="39" t="s">
        <v>139</v>
      </c>
      <c r="D80" s="24" t="s">
        <v>151</v>
      </c>
      <c r="E80" s="24" t="s">
        <v>152</v>
      </c>
      <c r="F80" s="14">
        <v>-21850</v>
      </c>
      <c r="G80" s="14">
        <v>-161.93</v>
      </c>
      <c r="H80" s="14">
        <v>-0.12</v>
      </c>
    </row>
    <row r="81" spans="2:8">
      <c r="B81" s="24" t="s">
        <v>1213</v>
      </c>
      <c r="C81" s="39" t="s">
        <v>139</v>
      </c>
      <c r="D81" s="24" t="s">
        <v>164</v>
      </c>
      <c r="E81" s="24" t="s">
        <v>487</v>
      </c>
      <c r="F81" s="14">
        <v>-30600</v>
      </c>
      <c r="G81" s="14">
        <v>-228.6</v>
      </c>
      <c r="H81" s="14">
        <v>-0.17</v>
      </c>
    </row>
    <row r="82" spans="2:8">
      <c r="B82" s="24" t="s">
        <v>491</v>
      </c>
      <c r="C82" s="39" t="s">
        <v>139</v>
      </c>
      <c r="D82" s="24" t="s">
        <v>140</v>
      </c>
      <c r="E82" s="24" t="s">
        <v>455</v>
      </c>
      <c r="F82" s="14">
        <v>-54000</v>
      </c>
      <c r="G82" s="14">
        <v>-268.68</v>
      </c>
      <c r="H82" s="14">
        <v>-0.2</v>
      </c>
    </row>
    <row r="83" spans="2:8">
      <c r="B83" s="24" t="s">
        <v>1179</v>
      </c>
      <c r="C83" s="39" t="s">
        <v>139</v>
      </c>
      <c r="D83" s="24" t="s">
        <v>145</v>
      </c>
      <c r="E83" s="24" t="s">
        <v>162</v>
      </c>
      <c r="F83" s="14">
        <v>-78400</v>
      </c>
      <c r="G83" s="14">
        <v>-399.64</v>
      </c>
      <c r="H83" s="14">
        <v>-0.28999999999999998</v>
      </c>
    </row>
    <row r="84" spans="2:8">
      <c r="B84" s="24" t="s">
        <v>1270</v>
      </c>
      <c r="C84" s="39" t="s">
        <v>139</v>
      </c>
      <c r="D84" s="24" t="s">
        <v>142</v>
      </c>
      <c r="E84" s="24" t="s">
        <v>143</v>
      </c>
      <c r="F84" s="14">
        <v>-15250</v>
      </c>
      <c r="G84" s="14">
        <v>-427.34</v>
      </c>
      <c r="H84" s="14">
        <v>-0.31</v>
      </c>
    </row>
    <row r="85" spans="2:8">
      <c r="B85" s="24" t="s">
        <v>1267</v>
      </c>
      <c r="C85" s="39" t="s">
        <v>139</v>
      </c>
      <c r="D85" s="24" t="s">
        <v>173</v>
      </c>
      <c r="E85" s="24" t="s">
        <v>174</v>
      </c>
      <c r="F85" s="14">
        <v>-27600</v>
      </c>
      <c r="G85" s="14">
        <v>-469.7</v>
      </c>
      <c r="H85" s="14">
        <v>-0.34</v>
      </c>
    </row>
    <row r="86" spans="2:8">
      <c r="B86" s="24" t="s">
        <v>1240</v>
      </c>
      <c r="C86" s="39" t="s">
        <v>139</v>
      </c>
      <c r="D86" s="24" t="s">
        <v>140</v>
      </c>
      <c r="E86" s="24" t="s">
        <v>141</v>
      </c>
      <c r="F86" s="14">
        <v>-105875</v>
      </c>
      <c r="G86" s="14">
        <v>-790.83</v>
      </c>
      <c r="H86" s="14">
        <v>-0.57999999999999996</v>
      </c>
    </row>
    <row r="87" spans="2:8">
      <c r="B87" s="24" t="s">
        <v>1141</v>
      </c>
      <c r="C87" s="39" t="s">
        <v>139</v>
      </c>
      <c r="D87" s="24" t="s">
        <v>355</v>
      </c>
      <c r="E87" s="24" t="s">
        <v>394</v>
      </c>
      <c r="F87" s="14">
        <v>-124200</v>
      </c>
      <c r="G87" s="14">
        <v>-906.04</v>
      </c>
      <c r="H87" s="14">
        <v>-0.66</v>
      </c>
    </row>
    <row r="88" spans="2:8">
      <c r="B88" s="24" t="s">
        <v>1239</v>
      </c>
      <c r="C88" s="39" t="s">
        <v>139</v>
      </c>
      <c r="D88" s="24" t="s">
        <v>300</v>
      </c>
      <c r="E88" s="24" t="s">
        <v>397</v>
      </c>
      <c r="F88" s="14">
        <v>-11900</v>
      </c>
      <c r="G88" s="14">
        <v>-922.49</v>
      </c>
      <c r="H88" s="14">
        <v>-0.68</v>
      </c>
    </row>
    <row r="89" spans="2:8">
      <c r="B89" s="24" t="s">
        <v>1137</v>
      </c>
      <c r="C89" s="39" t="s">
        <v>139</v>
      </c>
      <c r="D89" s="24" t="s">
        <v>145</v>
      </c>
      <c r="E89" s="24" t="s">
        <v>147</v>
      </c>
      <c r="F89" s="14">
        <v>-34200</v>
      </c>
      <c r="G89" s="14">
        <v>-1216.49</v>
      </c>
      <c r="H89" s="14">
        <v>-0.89</v>
      </c>
    </row>
    <row r="90" spans="2:8">
      <c r="B90" s="24" t="s">
        <v>1266</v>
      </c>
      <c r="C90" s="39" t="s">
        <v>139</v>
      </c>
      <c r="D90" s="24" t="s">
        <v>140</v>
      </c>
      <c r="E90" s="24" t="s">
        <v>144</v>
      </c>
      <c r="F90" s="14">
        <v>-117150</v>
      </c>
      <c r="G90" s="14">
        <v>-1608.82</v>
      </c>
      <c r="H90" s="14">
        <v>-1.18</v>
      </c>
    </row>
    <row r="91" spans="2:8">
      <c r="B91" s="24" t="s">
        <v>1259</v>
      </c>
      <c r="C91" s="39" t="s">
        <v>139</v>
      </c>
      <c r="D91" s="24" t="s">
        <v>273</v>
      </c>
      <c r="E91" s="24" t="s">
        <v>377</v>
      </c>
      <c r="F91" s="14">
        <v>-688500</v>
      </c>
      <c r="G91" s="14">
        <v>-1671.33</v>
      </c>
      <c r="H91" s="14">
        <v>-1.22</v>
      </c>
    </row>
    <row r="92" spans="2:8">
      <c r="B92" s="24" t="s">
        <v>1220</v>
      </c>
      <c r="C92" s="39" t="s">
        <v>139</v>
      </c>
      <c r="D92" s="24" t="s">
        <v>184</v>
      </c>
      <c r="E92" s="24" t="s">
        <v>186</v>
      </c>
      <c r="F92" s="14">
        <v>-30500</v>
      </c>
      <c r="G92" s="14">
        <v>-2028.11</v>
      </c>
      <c r="H92" s="14">
        <v>-1.48</v>
      </c>
    </row>
    <row r="93" spans="2:8">
      <c r="B93" s="24" t="s">
        <v>1198</v>
      </c>
      <c r="C93" s="39" t="s">
        <v>139</v>
      </c>
      <c r="D93" s="24" t="s">
        <v>156</v>
      </c>
      <c r="E93" s="24" t="s">
        <v>157</v>
      </c>
      <c r="F93" s="14">
        <v>-104700</v>
      </c>
      <c r="G93" s="14">
        <v>-2336.59</v>
      </c>
      <c r="H93" s="14">
        <v>-1.71</v>
      </c>
    </row>
    <row r="94" spans="2:8">
      <c r="B94" s="205" t="s">
        <v>218</v>
      </c>
      <c r="C94" s="206"/>
      <c r="D94" s="205"/>
      <c r="E94" s="205"/>
      <c r="F94" s="15"/>
      <c r="G94" s="15">
        <f>SUM(G16:G78)</f>
        <v>88714.969999999987</v>
      </c>
      <c r="H94" s="15">
        <f>SUM(H16:H78)</f>
        <v>64.94</v>
      </c>
    </row>
    <row r="95" spans="2:8">
      <c r="B95" s="207" t="s">
        <v>1504</v>
      </c>
      <c r="C95" s="206"/>
      <c r="D95" s="205"/>
      <c r="E95" s="205"/>
      <c r="F95" s="15"/>
      <c r="G95" s="15"/>
      <c r="H95" s="15"/>
    </row>
    <row r="96" spans="2:8">
      <c r="B96" s="207" t="s">
        <v>1505</v>
      </c>
      <c r="C96" s="206"/>
      <c r="D96" s="205"/>
      <c r="E96" s="205"/>
      <c r="F96" s="15"/>
      <c r="G96" s="15"/>
      <c r="H96" s="15"/>
    </row>
    <row r="97" spans="2:8">
      <c r="B97" s="24" t="s">
        <v>2432</v>
      </c>
      <c r="C97" s="39" t="s">
        <v>139</v>
      </c>
      <c r="D97" s="140" t="s">
        <v>2454</v>
      </c>
      <c r="E97" s="24" t="s">
        <v>471</v>
      </c>
      <c r="F97" s="14">
        <v>155</v>
      </c>
      <c r="G97" s="14">
        <v>3033.5437499999998</v>
      </c>
      <c r="H97" s="14">
        <v>2.2205089999999998</v>
      </c>
    </row>
    <row r="98" spans="2:8">
      <c r="B98" s="24" t="s">
        <v>2433</v>
      </c>
      <c r="C98" s="39" t="s">
        <v>139</v>
      </c>
      <c r="D98" s="140" t="s">
        <v>1508</v>
      </c>
      <c r="E98" s="140" t="s">
        <v>470</v>
      </c>
      <c r="F98" s="14">
        <v>300</v>
      </c>
      <c r="G98" s="14">
        <v>5720.04</v>
      </c>
      <c r="H98" s="14">
        <v>4.1869839999999998</v>
      </c>
    </row>
    <row r="99" spans="2:8">
      <c r="B99" s="24" t="s">
        <v>2434</v>
      </c>
      <c r="C99" s="39" t="s">
        <v>139</v>
      </c>
      <c r="D99" s="140" t="s">
        <v>1508</v>
      </c>
      <c r="E99" s="140" t="s">
        <v>470</v>
      </c>
      <c r="F99" s="14">
        <v>775</v>
      </c>
      <c r="G99" s="14">
        <v>2506.1950000000002</v>
      </c>
      <c r="H99" s="14">
        <v>1.834498</v>
      </c>
    </row>
    <row r="100" spans="2:8">
      <c r="B100" s="24" t="s">
        <v>2435</v>
      </c>
      <c r="C100" s="39" t="s">
        <v>139</v>
      </c>
      <c r="D100" s="140" t="s">
        <v>1508</v>
      </c>
      <c r="E100" s="24" t="s">
        <v>472</v>
      </c>
      <c r="F100" s="14">
        <v>4663</v>
      </c>
      <c r="G100" s="14">
        <v>3013.9300499999999</v>
      </c>
      <c r="H100" s="14">
        <v>2.2061519999999999</v>
      </c>
    </row>
    <row r="101" spans="2:8">
      <c r="B101" s="207" t="s">
        <v>1506</v>
      </c>
      <c r="C101" s="206"/>
      <c r="D101" s="205"/>
      <c r="E101" s="205"/>
      <c r="F101" s="15"/>
      <c r="H101" s="15"/>
    </row>
    <row r="102" spans="2:8">
      <c r="B102" s="131" t="s">
        <v>2440</v>
      </c>
      <c r="C102" s="39" t="s">
        <v>139</v>
      </c>
      <c r="D102" s="140" t="s">
        <v>2457</v>
      </c>
      <c r="E102" s="140" t="s">
        <v>2458</v>
      </c>
      <c r="F102" s="14">
        <v>30</v>
      </c>
      <c r="G102" s="14">
        <v>85.53</v>
      </c>
      <c r="H102" s="14">
        <v>6.2606999999999996E-2</v>
      </c>
    </row>
    <row r="103" spans="2:8">
      <c r="B103" s="131" t="s">
        <v>2441</v>
      </c>
      <c r="C103" s="39" t="s">
        <v>139</v>
      </c>
      <c r="D103" s="140" t="s">
        <v>2457</v>
      </c>
      <c r="E103" s="140" t="s">
        <v>2458</v>
      </c>
      <c r="F103" s="14">
        <v>-30</v>
      </c>
      <c r="G103" s="14">
        <v>-83.73</v>
      </c>
      <c r="H103" s="14">
        <v>-6.1289000000000003E-2</v>
      </c>
    </row>
    <row r="104" spans="2:8">
      <c r="B104" s="131" t="s">
        <v>2438</v>
      </c>
      <c r="C104" s="39" t="s">
        <v>139</v>
      </c>
      <c r="D104" s="140" t="s">
        <v>2454</v>
      </c>
      <c r="E104" s="24" t="s">
        <v>471</v>
      </c>
      <c r="F104" s="14">
        <v>7</v>
      </c>
      <c r="G104" s="14">
        <v>137.5675</v>
      </c>
      <c r="H104" s="14">
        <v>0.10069699999999999</v>
      </c>
    </row>
    <row r="105" spans="2:8">
      <c r="B105" s="131" t="s">
        <v>2439</v>
      </c>
      <c r="C105" s="39" t="s">
        <v>139</v>
      </c>
      <c r="D105" s="140" t="s">
        <v>2454</v>
      </c>
      <c r="E105" s="24" t="s">
        <v>471</v>
      </c>
      <c r="F105" s="14">
        <v>-7</v>
      </c>
      <c r="G105" s="14">
        <v>-136.99875</v>
      </c>
      <c r="H105" s="14">
        <v>-0.1002814814814815</v>
      </c>
    </row>
    <row r="106" spans="2:8">
      <c r="B106" s="131" t="s">
        <v>2439</v>
      </c>
      <c r="C106" s="39" t="s">
        <v>139</v>
      </c>
      <c r="D106" s="140" t="s">
        <v>2454</v>
      </c>
      <c r="E106" s="24" t="s">
        <v>471</v>
      </c>
      <c r="F106" s="14">
        <v>-155</v>
      </c>
      <c r="G106" s="14">
        <v>-3033.5437499999998</v>
      </c>
      <c r="H106" s="14">
        <v>-2.2205185185185186</v>
      </c>
    </row>
    <row r="107" spans="2:8">
      <c r="B107" s="131" t="s">
        <v>2442</v>
      </c>
      <c r="C107" s="39" t="s">
        <v>139</v>
      </c>
      <c r="D107" s="140" t="s">
        <v>2451</v>
      </c>
      <c r="E107" s="140" t="s">
        <v>2452</v>
      </c>
      <c r="F107" s="14">
        <v>40</v>
      </c>
      <c r="G107" s="14">
        <v>2070.16</v>
      </c>
      <c r="H107" s="14">
        <v>1.515326</v>
      </c>
    </row>
    <row r="108" spans="2:8">
      <c r="B108" s="131" t="s">
        <v>2443</v>
      </c>
      <c r="C108" s="39" t="s">
        <v>139</v>
      </c>
      <c r="D108" s="140" t="s">
        <v>2453</v>
      </c>
      <c r="E108" s="24" t="s">
        <v>490</v>
      </c>
      <c r="F108" s="14">
        <v>50</v>
      </c>
      <c r="G108" s="14">
        <v>259.32</v>
      </c>
      <c r="H108" s="14">
        <v>0.18981920475754546</v>
      </c>
    </row>
    <row r="109" spans="2:8">
      <c r="B109" s="131" t="s">
        <v>2443</v>
      </c>
      <c r="C109" s="39" t="s">
        <v>139</v>
      </c>
      <c r="D109" s="140" t="s">
        <v>2453</v>
      </c>
      <c r="E109" s="24" t="s">
        <v>490</v>
      </c>
      <c r="F109" s="14">
        <v>110</v>
      </c>
      <c r="G109" s="14">
        <v>570.50400000000002</v>
      </c>
      <c r="H109" s="14">
        <v>0.41760225046659999</v>
      </c>
    </row>
    <row r="110" spans="2:8">
      <c r="B110" s="131" t="s">
        <v>2444</v>
      </c>
      <c r="C110" s="39" t="s">
        <v>139</v>
      </c>
      <c r="D110" s="140" t="s">
        <v>2453</v>
      </c>
      <c r="E110" s="24" t="s">
        <v>490</v>
      </c>
      <c r="F110" s="14">
        <v>-110</v>
      </c>
      <c r="G110" s="14">
        <v>-569.39300000000003</v>
      </c>
      <c r="H110" s="14">
        <v>-0.41678700000000002</v>
      </c>
    </row>
    <row r="111" spans="2:8">
      <c r="B111" s="131" t="s">
        <v>2445</v>
      </c>
      <c r="C111" s="39" t="s">
        <v>139</v>
      </c>
      <c r="D111" s="200" t="s">
        <v>2459</v>
      </c>
      <c r="E111" s="200" t="s">
        <v>2460</v>
      </c>
      <c r="F111" s="14">
        <v>10</v>
      </c>
      <c r="G111" s="14">
        <v>66.375</v>
      </c>
      <c r="H111" s="14">
        <v>4.8585999999999997E-2</v>
      </c>
    </row>
    <row r="112" spans="2:8">
      <c r="B112" s="131" t="s">
        <v>2446</v>
      </c>
      <c r="C112" s="39" t="s">
        <v>139</v>
      </c>
      <c r="D112" s="200" t="s">
        <v>2459</v>
      </c>
      <c r="E112" s="200" t="s">
        <v>2460</v>
      </c>
      <c r="F112" s="14">
        <v>-10</v>
      </c>
      <c r="G112" s="14">
        <v>-65.655000000000001</v>
      </c>
      <c r="H112" s="14">
        <v>-4.8057999999999997E-2</v>
      </c>
    </row>
    <row r="113" spans="2:8">
      <c r="B113" s="131" t="s">
        <v>2447</v>
      </c>
      <c r="C113" s="39" t="s">
        <v>139</v>
      </c>
      <c r="D113" s="24" t="s">
        <v>2455</v>
      </c>
      <c r="E113" s="24" t="s">
        <v>2456</v>
      </c>
      <c r="F113" s="14">
        <v>5750</v>
      </c>
      <c r="G113" s="14">
        <v>852.495</v>
      </c>
      <c r="H113" s="14">
        <v>0.62401399999999996</v>
      </c>
    </row>
    <row r="114" spans="2:8">
      <c r="B114" s="131" t="s">
        <v>1509</v>
      </c>
      <c r="C114" s="39" t="s">
        <v>139</v>
      </c>
      <c r="D114" s="140" t="s">
        <v>1508</v>
      </c>
      <c r="E114" s="140" t="s">
        <v>470</v>
      </c>
      <c r="F114" s="14">
        <v>-300</v>
      </c>
      <c r="G114" s="14">
        <v>-5791.41</v>
      </c>
      <c r="H114" s="14">
        <v>-4.2392443337378385</v>
      </c>
    </row>
    <row r="115" spans="2:8">
      <c r="B115" s="131" t="s">
        <v>1509</v>
      </c>
      <c r="C115" s="39" t="s">
        <v>139</v>
      </c>
      <c r="D115" s="140" t="s">
        <v>1508</v>
      </c>
      <c r="E115" s="140" t="s">
        <v>470</v>
      </c>
      <c r="F115" s="14">
        <v>-55</v>
      </c>
      <c r="G115" s="14">
        <v>-1061.7584999999999</v>
      </c>
      <c r="H115" s="14">
        <v>-0.77719479451860374</v>
      </c>
    </row>
    <row r="116" spans="2:8">
      <c r="B116" s="131" t="s">
        <v>2448</v>
      </c>
      <c r="C116" s="39" t="s">
        <v>139</v>
      </c>
      <c r="D116" s="140" t="s">
        <v>1508</v>
      </c>
      <c r="E116" s="140" t="s">
        <v>470</v>
      </c>
      <c r="F116" s="14">
        <v>55</v>
      </c>
      <c r="G116" s="14">
        <v>1048.674</v>
      </c>
      <c r="H116" s="14">
        <v>0.76761400000000002</v>
      </c>
    </row>
    <row r="117" spans="2:8">
      <c r="B117" s="131" t="s">
        <v>2450</v>
      </c>
      <c r="C117" s="39" t="s">
        <v>139</v>
      </c>
      <c r="D117" s="24" t="s">
        <v>473</v>
      </c>
      <c r="E117" s="200" t="s">
        <v>474</v>
      </c>
      <c r="F117" s="14">
        <v>-565</v>
      </c>
      <c r="G117" s="14">
        <v>-1827.097</v>
      </c>
      <c r="H117" s="14">
        <v>-1.3374079999999999</v>
      </c>
    </row>
    <row r="118" spans="2:8">
      <c r="B118" s="131" t="s">
        <v>2449</v>
      </c>
      <c r="C118" s="39" t="s">
        <v>139</v>
      </c>
      <c r="D118" s="140" t="s">
        <v>1508</v>
      </c>
      <c r="E118" s="24" t="s">
        <v>472</v>
      </c>
      <c r="F118" s="14">
        <v>-4663</v>
      </c>
      <c r="G118" s="14">
        <v>-3016.4480699999999</v>
      </c>
      <c r="H118" s="14">
        <v>-2.2079949999999999</v>
      </c>
    </row>
    <row r="119" spans="2:8">
      <c r="B119" s="207" t="s">
        <v>1507</v>
      </c>
      <c r="C119" s="206"/>
      <c r="D119" s="205"/>
      <c r="E119" s="205"/>
      <c r="F119" s="15"/>
      <c r="G119" s="208">
        <f>+SUMIF(G97:G118,"&gt;0",G97:G118)</f>
        <v>19364.334299999999</v>
      </c>
      <c r="H119" s="208">
        <f>+SUMIF(H97:H118,"&gt;0",H97:H118)</f>
        <v>14.174408455224146</v>
      </c>
    </row>
    <row r="120" spans="2:8">
      <c r="B120" s="203" t="s">
        <v>101</v>
      </c>
      <c r="C120" s="204" t="s">
        <v>102</v>
      </c>
      <c r="D120" s="203" t="s">
        <v>103</v>
      </c>
      <c r="E120" s="203" t="s">
        <v>104</v>
      </c>
      <c r="F120" s="23" t="s">
        <v>105</v>
      </c>
      <c r="G120" s="23" t="s">
        <v>106</v>
      </c>
      <c r="H120" s="23" t="s">
        <v>107</v>
      </c>
    </row>
    <row r="121" spans="2:8">
      <c r="B121" s="205" t="s">
        <v>108</v>
      </c>
      <c r="C121" s="39"/>
    </row>
    <row r="122" spans="2:8">
      <c r="B122" s="205" t="s">
        <v>109</v>
      </c>
      <c r="C122" s="39"/>
    </row>
    <row r="123" spans="2:8">
      <c r="B123" s="205" t="s">
        <v>110</v>
      </c>
      <c r="C123" s="39"/>
    </row>
    <row r="124" spans="2:8">
      <c r="B124" s="24" t="s">
        <v>492</v>
      </c>
      <c r="C124" s="39">
        <v>5.07</v>
      </c>
      <c r="D124" s="24" t="s">
        <v>112</v>
      </c>
      <c r="E124" s="24" t="s">
        <v>493</v>
      </c>
      <c r="F124" s="14">
        <v>2500000</v>
      </c>
      <c r="G124" s="14">
        <v>2552.71</v>
      </c>
      <c r="H124" s="14">
        <v>1.87</v>
      </c>
    </row>
    <row r="125" spans="2:8">
      <c r="B125" s="24" t="s">
        <v>494</v>
      </c>
      <c r="C125" s="39">
        <v>6.49</v>
      </c>
      <c r="D125" s="24" t="s">
        <v>112</v>
      </c>
      <c r="E125" s="24" t="s">
        <v>495</v>
      </c>
      <c r="F125" s="14">
        <v>2500000</v>
      </c>
      <c r="G125" s="14">
        <v>2425.7199999999998</v>
      </c>
      <c r="H125" s="14">
        <v>1.78</v>
      </c>
    </row>
    <row r="126" spans="2:8">
      <c r="B126" s="24" t="s">
        <v>320</v>
      </c>
      <c r="C126" s="39">
        <v>6.61</v>
      </c>
      <c r="D126" s="24" t="s">
        <v>112</v>
      </c>
      <c r="E126" s="24" t="s">
        <v>321</v>
      </c>
      <c r="F126" s="14">
        <v>1800000</v>
      </c>
      <c r="G126" s="14">
        <v>1840.64</v>
      </c>
      <c r="H126" s="14">
        <v>1.35</v>
      </c>
    </row>
    <row r="127" spans="2:8">
      <c r="B127" s="24" t="s">
        <v>496</v>
      </c>
      <c r="C127" s="39">
        <v>5.49</v>
      </c>
      <c r="D127" s="24" t="s">
        <v>112</v>
      </c>
      <c r="E127" s="24" t="s">
        <v>497</v>
      </c>
      <c r="F127" s="14">
        <v>1500000</v>
      </c>
      <c r="G127" s="14">
        <v>1544.73</v>
      </c>
      <c r="H127" s="14">
        <v>1.1299999999999999</v>
      </c>
    </row>
    <row r="128" spans="2:8">
      <c r="B128" s="24" t="s">
        <v>498</v>
      </c>
      <c r="C128" s="39">
        <v>7.09</v>
      </c>
      <c r="D128" s="24" t="s">
        <v>112</v>
      </c>
      <c r="E128" s="24" t="s">
        <v>499</v>
      </c>
      <c r="F128" s="14">
        <v>79500</v>
      </c>
      <c r="G128" s="14">
        <v>73.02</v>
      </c>
      <c r="H128" s="14">
        <v>0.05</v>
      </c>
    </row>
    <row r="129" spans="2:11">
      <c r="B129" s="205" t="s">
        <v>116</v>
      </c>
      <c r="C129" s="285"/>
      <c r="D129" s="205"/>
      <c r="E129" s="205"/>
      <c r="F129" s="15"/>
      <c r="G129" s="15">
        <f>SUM(G124:G128)</f>
        <v>8436.8200000000015</v>
      </c>
      <c r="H129" s="15">
        <f>SUM(H124:H128)</f>
        <v>6.18</v>
      </c>
    </row>
    <row r="130" spans="2:11">
      <c r="B130" s="205" t="s">
        <v>117</v>
      </c>
      <c r="C130" s="39"/>
    </row>
    <row r="131" spans="2:11">
      <c r="B131" s="24" t="s">
        <v>1339</v>
      </c>
      <c r="C131" s="39">
        <v>6.3</v>
      </c>
      <c r="D131" s="24" t="s">
        <v>118</v>
      </c>
      <c r="E131" s="24" t="s">
        <v>500</v>
      </c>
      <c r="F131" s="14">
        <v>250</v>
      </c>
      <c r="G131" s="14">
        <v>2513.9299999999998</v>
      </c>
      <c r="H131" s="14">
        <v>1.84</v>
      </c>
    </row>
    <row r="132" spans="2:11">
      <c r="B132" s="24" t="s">
        <v>501</v>
      </c>
      <c r="C132" s="39">
        <v>5.09</v>
      </c>
      <c r="D132" s="24" t="s">
        <v>118</v>
      </c>
      <c r="E132" s="24" t="s">
        <v>502</v>
      </c>
      <c r="F132" s="14">
        <v>50</v>
      </c>
      <c r="G132" s="14">
        <v>511.98</v>
      </c>
      <c r="H132" s="14">
        <v>0.37</v>
      </c>
    </row>
    <row r="133" spans="2:11">
      <c r="B133" s="24" t="s">
        <v>1340</v>
      </c>
      <c r="C133" s="39">
        <v>7.16</v>
      </c>
      <c r="D133" s="24" t="s">
        <v>118</v>
      </c>
      <c r="E133" s="24" t="s">
        <v>333</v>
      </c>
      <c r="F133" s="14">
        <v>50</v>
      </c>
      <c r="G133" s="14">
        <v>482.88</v>
      </c>
      <c r="H133" s="14">
        <v>0.35</v>
      </c>
    </row>
    <row r="134" spans="2:11">
      <c r="B134" s="24" t="s">
        <v>503</v>
      </c>
      <c r="C134" s="39">
        <v>5.46</v>
      </c>
      <c r="D134" s="24" t="s">
        <v>118</v>
      </c>
      <c r="E134" s="24" t="s">
        <v>504</v>
      </c>
      <c r="F134" s="14">
        <v>30</v>
      </c>
      <c r="G134" s="14">
        <v>303.24</v>
      </c>
      <c r="H134" s="14">
        <v>0.22</v>
      </c>
    </row>
    <row r="135" spans="2:11">
      <c r="B135" s="205" t="s">
        <v>120</v>
      </c>
      <c r="C135" s="285"/>
      <c r="D135" s="205"/>
      <c r="E135" s="205"/>
      <c r="F135" s="15"/>
      <c r="G135" s="15">
        <f>SUM(G130:G134)</f>
        <v>3812.0299999999997</v>
      </c>
      <c r="H135" s="15">
        <f>SUM(H130:H134)</f>
        <v>2.7800000000000002</v>
      </c>
    </row>
    <row r="136" spans="2:11">
      <c r="B136" s="205" t="s">
        <v>121</v>
      </c>
      <c r="C136" s="39"/>
    </row>
    <row r="137" spans="2:11">
      <c r="B137" s="24" t="s">
        <v>505</v>
      </c>
      <c r="C137" s="39">
        <v>3.94</v>
      </c>
      <c r="D137" s="24" t="s">
        <v>112</v>
      </c>
      <c r="E137" s="24" t="s">
        <v>506</v>
      </c>
      <c r="F137" s="14">
        <v>1000000</v>
      </c>
      <c r="G137" s="14">
        <v>992.18</v>
      </c>
      <c r="H137" s="14">
        <v>0.73</v>
      </c>
    </row>
    <row r="138" spans="2:11">
      <c r="B138" s="24" t="s">
        <v>507</v>
      </c>
      <c r="C138" s="39">
        <v>4.22</v>
      </c>
      <c r="D138" s="24" t="s">
        <v>112</v>
      </c>
      <c r="E138" s="24" t="s">
        <v>508</v>
      </c>
      <c r="F138" s="14">
        <v>1000000</v>
      </c>
      <c r="G138" s="14">
        <v>983.62</v>
      </c>
      <c r="H138" s="14">
        <v>0.72</v>
      </c>
    </row>
    <row r="139" spans="2:11">
      <c r="B139" s="205" t="s">
        <v>123</v>
      </c>
      <c r="C139" s="206"/>
      <c r="D139" s="205"/>
      <c r="E139" s="205"/>
      <c r="F139" s="15"/>
      <c r="G139" s="15">
        <f>SUM(G136:G138)</f>
        <v>1975.8</v>
      </c>
      <c r="H139" s="15">
        <f>SUM(H136:H138)</f>
        <v>1.45</v>
      </c>
    </row>
    <row r="140" spans="2:11">
      <c r="B140" s="205" t="s">
        <v>349</v>
      </c>
      <c r="C140" s="206"/>
      <c r="D140" s="205"/>
      <c r="E140" s="205"/>
      <c r="F140" s="15"/>
      <c r="G140" s="15">
        <v>17998.060000000001</v>
      </c>
      <c r="H140" s="15">
        <v>13.17</v>
      </c>
    </row>
    <row r="141" spans="2:11">
      <c r="B141" s="205" t="s">
        <v>350</v>
      </c>
      <c r="C141" s="206"/>
      <c r="D141" s="205"/>
      <c r="E141" s="205"/>
      <c r="F141" s="15"/>
      <c r="G141" s="15">
        <v>1115.5</v>
      </c>
      <c r="H141" s="15">
        <v>0.82</v>
      </c>
    </row>
    <row r="142" spans="2:11">
      <c r="B142" s="205" t="s">
        <v>124</v>
      </c>
      <c r="C142" s="206"/>
      <c r="D142" s="205"/>
      <c r="E142" s="205"/>
      <c r="F142" s="15"/>
      <c r="G142" s="15">
        <f>+G94+G119+G129+G135+G139+G140+G141</f>
        <v>141417.51430000001</v>
      </c>
      <c r="H142" s="15">
        <f>+H94+H119+H129+H135+H139+H140+H141</f>
        <v>103.51440845522416</v>
      </c>
      <c r="J142" s="15"/>
      <c r="K142" s="15"/>
    </row>
    <row r="143" spans="2:11">
      <c r="B143" s="205" t="s">
        <v>125</v>
      </c>
      <c r="C143" s="206"/>
      <c r="D143" s="205"/>
      <c r="E143" s="205"/>
      <c r="F143" s="15"/>
      <c r="G143" s="15">
        <f>+G144-G142</f>
        <v>-4802.7252246900171</v>
      </c>
      <c r="H143" s="15">
        <f>+H144-H142</f>
        <v>-3.5144084552241566</v>
      </c>
      <c r="J143" s="15"/>
      <c r="K143" s="15"/>
    </row>
    <row r="144" spans="2:11">
      <c r="B144" s="205" t="s">
        <v>126</v>
      </c>
      <c r="C144" s="206"/>
      <c r="D144" s="205"/>
      <c r="E144" s="205"/>
      <c r="F144" s="15"/>
      <c r="G144" s="15">
        <v>136614.78907530999</v>
      </c>
      <c r="H144" s="15">
        <v>100</v>
      </c>
      <c r="J144" s="15"/>
      <c r="K144" s="15"/>
    </row>
    <row r="145" spans="2:3">
      <c r="B145" s="24" t="s">
        <v>127</v>
      </c>
    </row>
    <row r="146" spans="2:3">
      <c r="B146" s="24" t="s">
        <v>128</v>
      </c>
    </row>
    <row r="147" spans="2:3">
      <c r="B147" s="24" t="s">
        <v>129</v>
      </c>
      <c r="C147" s="254">
        <v>44681</v>
      </c>
    </row>
    <row r="148" spans="2:3" ht="25.5">
      <c r="B148" s="209" t="s">
        <v>130</v>
      </c>
      <c r="C148" s="25" t="s">
        <v>131</v>
      </c>
    </row>
    <row r="149" spans="2:3">
      <c r="B149" s="205"/>
    </row>
    <row r="150" spans="2:3">
      <c r="B150" s="205" t="s">
        <v>132</v>
      </c>
    </row>
    <row r="151" spans="2:3">
      <c r="B151" s="205" t="s">
        <v>221</v>
      </c>
    </row>
    <row r="152" spans="2:3">
      <c r="B152" s="205" t="s">
        <v>133</v>
      </c>
    </row>
    <row r="153" spans="2:3">
      <c r="B153" s="205" t="s">
        <v>509</v>
      </c>
      <c r="C153" s="206"/>
    </row>
    <row r="154" spans="2:3">
      <c r="B154" s="205" t="s">
        <v>510</v>
      </c>
      <c r="C154" s="206"/>
    </row>
    <row r="155" spans="2:3">
      <c r="B155" s="205" t="s">
        <v>511</v>
      </c>
      <c r="C155" s="206"/>
    </row>
    <row r="156" spans="2:3">
      <c r="B156" s="205" t="s">
        <v>512</v>
      </c>
      <c r="C156" s="206"/>
    </row>
    <row r="157" spans="2:3">
      <c r="B157" s="205" t="s">
        <v>513</v>
      </c>
      <c r="C157" s="206"/>
    </row>
    <row r="158" spans="2:3">
      <c r="B158" s="205" t="s">
        <v>514</v>
      </c>
      <c r="C158" s="206"/>
    </row>
    <row r="159" spans="2:3">
      <c r="B159" s="205" t="s">
        <v>515</v>
      </c>
      <c r="C159" s="206"/>
    </row>
    <row r="160" spans="2:3">
      <c r="B160" s="205" t="s">
        <v>516</v>
      </c>
      <c r="C160" s="206"/>
    </row>
    <row r="161" spans="2:6">
      <c r="B161" s="205" t="s">
        <v>2960</v>
      </c>
      <c r="C161" s="206"/>
    </row>
    <row r="162" spans="2:6">
      <c r="B162" s="205" t="s">
        <v>134</v>
      </c>
    </row>
    <row r="163" spans="2:6">
      <c r="B163" s="205" t="s">
        <v>2976</v>
      </c>
    </row>
    <row r="164" spans="2:6">
      <c r="B164" s="205" t="s">
        <v>135</v>
      </c>
    </row>
    <row r="165" spans="2:6">
      <c r="B165" s="205"/>
    </row>
    <row r="166" spans="2:6" ht="63" customHeight="1">
      <c r="B166" s="377" t="s">
        <v>1828</v>
      </c>
      <c r="C166" s="377"/>
      <c r="D166" s="377"/>
      <c r="E166" s="377"/>
      <c r="F166" s="377"/>
    </row>
    <row r="167" spans="2:6">
      <c r="B167" s="205"/>
    </row>
    <row r="168" spans="2:6">
      <c r="B168" s="205"/>
    </row>
    <row r="170" spans="2:6" ht="14.25">
      <c r="B170" s="139" t="s">
        <v>2469</v>
      </c>
      <c r="C170" s="140"/>
    </row>
    <row r="171" spans="2:6" ht="25.5">
      <c r="B171" s="141" t="s">
        <v>2461</v>
      </c>
      <c r="C171" s="141" t="s">
        <v>2462</v>
      </c>
    </row>
    <row r="172" spans="2:6">
      <c r="B172" s="142" t="s">
        <v>2463</v>
      </c>
      <c r="C172" s="143">
        <v>209</v>
      </c>
    </row>
    <row r="173" spans="2:6">
      <c r="B173" s="142" t="s">
        <v>2464</v>
      </c>
      <c r="C173" s="143">
        <v>0</v>
      </c>
    </row>
    <row r="174" spans="2:6">
      <c r="B174" s="142" t="s">
        <v>2465</v>
      </c>
      <c r="C174" s="143">
        <v>8300</v>
      </c>
    </row>
    <row r="175" spans="2:6">
      <c r="B175" s="142" t="s">
        <v>2466</v>
      </c>
      <c r="C175" s="143">
        <v>0</v>
      </c>
    </row>
    <row r="176" spans="2:6">
      <c r="B176" s="32" t="s">
        <v>2467</v>
      </c>
      <c r="C176" s="143">
        <v>0</v>
      </c>
    </row>
    <row r="177" spans="2:6">
      <c r="B177" s="144" t="s">
        <v>2468</v>
      </c>
      <c r="C177" s="145">
        <f>SUM(C172:C176)</f>
        <v>8509</v>
      </c>
    </row>
    <row r="179" spans="2:6" ht="15">
      <c r="B179" s="210" t="s">
        <v>2470</v>
      </c>
      <c r="C179" s="211">
        <v>44681</v>
      </c>
      <c r="D179" s="212"/>
      <c r="E179" s="212"/>
      <c r="F179" s="213"/>
    </row>
    <row r="180" spans="2:6" ht="45">
      <c r="B180" s="214" t="s">
        <v>2471</v>
      </c>
      <c r="C180" s="214" t="s">
        <v>2472</v>
      </c>
      <c r="D180" s="147" t="s">
        <v>2473</v>
      </c>
      <c r="E180" s="214" t="s">
        <v>2474</v>
      </c>
      <c r="F180" s="214" t="s">
        <v>2475</v>
      </c>
    </row>
    <row r="181" spans="2:6" ht="15">
      <c r="B181" s="199" t="s">
        <v>2510</v>
      </c>
      <c r="C181" s="215">
        <v>-40500</v>
      </c>
      <c r="D181" s="216">
        <v>371.52019999999999</v>
      </c>
      <c r="E181" s="216">
        <v>374.15</v>
      </c>
      <c r="F181" s="368">
        <v>8509</v>
      </c>
    </row>
    <row r="182" spans="2:6" ht="15">
      <c r="B182" s="199" t="s">
        <v>2906</v>
      </c>
      <c r="C182" s="215">
        <v>-21850</v>
      </c>
      <c r="D182" s="216">
        <v>743.70129999999995</v>
      </c>
      <c r="E182" s="216">
        <v>741.1</v>
      </c>
      <c r="F182" s="369"/>
    </row>
    <row r="183" spans="2:6" ht="15">
      <c r="B183" s="199" t="s">
        <v>2556</v>
      </c>
      <c r="C183" s="215">
        <v>-117150</v>
      </c>
      <c r="D183" s="216">
        <v>1362.65</v>
      </c>
      <c r="E183" s="216">
        <v>1373.3</v>
      </c>
      <c r="F183" s="369"/>
    </row>
    <row r="184" spans="2:6" ht="15">
      <c r="B184" s="199" t="s">
        <v>2561</v>
      </c>
      <c r="C184" s="215">
        <v>-104700</v>
      </c>
      <c r="D184" s="216">
        <v>2223.4189000000001</v>
      </c>
      <c r="E184" s="216">
        <v>2231.6999999999998</v>
      </c>
      <c r="F184" s="369"/>
    </row>
    <row r="185" spans="2:6" ht="15">
      <c r="B185" s="199" t="s">
        <v>2563</v>
      </c>
      <c r="C185" s="215">
        <v>-105875</v>
      </c>
      <c r="D185" s="216">
        <v>759.78440000000001</v>
      </c>
      <c r="E185" s="216">
        <v>746.95</v>
      </c>
      <c r="F185" s="369"/>
    </row>
    <row r="186" spans="2:6" ht="15">
      <c r="B186" s="199" t="s">
        <v>2578</v>
      </c>
      <c r="C186" s="215">
        <v>-124200</v>
      </c>
      <c r="D186" s="216">
        <v>719.89020000000005</v>
      </c>
      <c r="E186" s="216">
        <v>729.5</v>
      </c>
      <c r="F186" s="369"/>
    </row>
    <row r="187" spans="2:6" ht="15">
      <c r="B187" s="199" t="s">
        <v>2584</v>
      </c>
      <c r="C187" s="215">
        <v>-27600</v>
      </c>
      <c r="D187" s="216">
        <v>1697.4407000000001</v>
      </c>
      <c r="E187" s="216">
        <v>1701.8</v>
      </c>
      <c r="F187" s="369"/>
    </row>
    <row r="188" spans="2:6" ht="15">
      <c r="B188" s="199" t="s">
        <v>2587</v>
      </c>
      <c r="C188" s="215">
        <v>-30600</v>
      </c>
      <c r="D188" s="216">
        <v>764.82069999999999</v>
      </c>
      <c r="E188" s="216">
        <v>747.05</v>
      </c>
      <c r="F188" s="369"/>
    </row>
    <row r="189" spans="2:6" ht="15">
      <c r="B189" s="199" t="s">
        <v>2592</v>
      </c>
      <c r="C189" s="215">
        <v>-11900</v>
      </c>
      <c r="D189" s="216">
        <v>7955.1902</v>
      </c>
      <c r="E189" s="216">
        <v>7752.05</v>
      </c>
      <c r="F189" s="369"/>
    </row>
    <row r="190" spans="2:6" ht="15">
      <c r="B190" s="199" t="s">
        <v>2614</v>
      </c>
      <c r="C190" s="215">
        <v>-15250</v>
      </c>
      <c r="D190" s="216">
        <v>2733.5138999999999</v>
      </c>
      <c r="E190" s="216">
        <v>2802.25</v>
      </c>
      <c r="F190" s="369"/>
    </row>
    <row r="191" spans="2:6" ht="15">
      <c r="B191" s="199" t="s">
        <v>2620</v>
      </c>
      <c r="C191" s="215">
        <v>-54000</v>
      </c>
      <c r="D191" s="216">
        <v>499.27109999999999</v>
      </c>
      <c r="E191" s="216">
        <v>497.55</v>
      </c>
      <c r="F191" s="369"/>
    </row>
    <row r="192" spans="2:6" ht="15">
      <c r="B192" s="199" t="s">
        <v>2626</v>
      </c>
      <c r="C192" s="215">
        <v>-34200</v>
      </c>
      <c r="D192" s="216">
        <v>3530.0275000000001</v>
      </c>
      <c r="E192" s="216">
        <v>3557</v>
      </c>
      <c r="F192" s="369"/>
    </row>
    <row r="193" spans="1:9" ht="15">
      <c r="B193" s="199" t="s">
        <v>2630</v>
      </c>
      <c r="C193" s="215">
        <v>-688500</v>
      </c>
      <c r="D193" s="216">
        <v>250.42009999999999</v>
      </c>
      <c r="E193" s="216">
        <v>242.75</v>
      </c>
      <c r="F193" s="369"/>
    </row>
    <row r="194" spans="1:9" ht="15">
      <c r="B194" s="199" t="s">
        <v>2638</v>
      </c>
      <c r="C194" s="215">
        <v>-30500</v>
      </c>
      <c r="D194" s="216">
        <v>6678.4135999999999</v>
      </c>
      <c r="E194" s="216">
        <v>6649.55</v>
      </c>
      <c r="F194" s="369"/>
    </row>
    <row r="195" spans="1:9" ht="15">
      <c r="B195" s="199" t="s">
        <v>2645</v>
      </c>
      <c r="C195" s="215">
        <v>-78400</v>
      </c>
      <c r="D195" s="216">
        <v>519.76909999999998</v>
      </c>
      <c r="E195" s="216">
        <v>509.75</v>
      </c>
      <c r="F195" s="370"/>
    </row>
    <row r="197" spans="1:9" s="14" customFormat="1">
      <c r="A197" s="24"/>
      <c r="B197" s="217" t="s">
        <v>2476</v>
      </c>
      <c r="C197" s="218">
        <v>9.9400000000000002E-2</v>
      </c>
      <c r="D197" s="212"/>
      <c r="E197" s="212"/>
      <c r="F197" s="213"/>
      <c r="I197" s="24"/>
    </row>
    <row r="198" spans="1:9" s="14" customFormat="1">
      <c r="A198" s="24"/>
      <c r="B198" s="212"/>
      <c r="C198" s="219"/>
      <c r="D198" s="212"/>
      <c r="E198" s="212"/>
      <c r="F198" s="213"/>
      <c r="I198" s="24"/>
    </row>
    <row r="199" spans="1:9" s="15" customFormat="1" ht="15">
      <c r="A199" s="205"/>
      <c r="B199" s="220" t="s">
        <v>2479</v>
      </c>
      <c r="C199" s="218"/>
      <c r="D199" s="221"/>
      <c r="E199" s="221"/>
      <c r="F199" s="222"/>
      <c r="I199" s="205"/>
    </row>
    <row r="200" spans="1:9" s="14" customFormat="1" ht="15">
      <c r="A200" s="24"/>
      <c r="B200" s="223"/>
      <c r="C200" s="224"/>
      <c r="D200" s="225"/>
      <c r="E200" s="225"/>
      <c r="F200" s="226"/>
      <c r="I200" s="24"/>
    </row>
    <row r="201" spans="1:9" s="14" customFormat="1" ht="15.75">
      <c r="A201" s="24"/>
      <c r="B201" s="179" t="s">
        <v>2477</v>
      </c>
      <c r="C201" s="164" t="s">
        <v>2478</v>
      </c>
      <c r="D201" s="221"/>
      <c r="E201" s="221"/>
      <c r="F201" s="222"/>
      <c r="I201" s="24"/>
    </row>
    <row r="202" spans="1:9" s="14" customFormat="1" ht="15">
      <c r="A202" s="24"/>
      <c r="B202" s="227" t="s">
        <v>2683</v>
      </c>
      <c r="C202" s="228">
        <v>2</v>
      </c>
      <c r="D202" s="225"/>
      <c r="E202" s="225"/>
      <c r="F202" s="226"/>
      <c r="I202" s="24"/>
    </row>
    <row r="203" spans="1:9" s="14" customFormat="1" ht="15">
      <c r="A203" s="24"/>
      <c r="B203" s="227" t="s">
        <v>2744</v>
      </c>
      <c r="C203" s="228">
        <v>1</v>
      </c>
      <c r="D203" s="225"/>
      <c r="E203" s="225"/>
      <c r="F203" s="226"/>
      <c r="I203" s="24"/>
    </row>
    <row r="204" spans="1:9" s="14" customFormat="1" ht="15">
      <c r="A204" s="24"/>
      <c r="B204" s="227" t="s">
        <v>2738</v>
      </c>
      <c r="C204" s="228">
        <v>2</v>
      </c>
      <c r="D204" s="225"/>
      <c r="E204" s="225"/>
      <c r="F204" s="226"/>
      <c r="I204" s="24"/>
    </row>
    <row r="205" spans="1:9" s="14" customFormat="1" ht="15">
      <c r="A205" s="24"/>
      <c r="B205" s="227" t="s">
        <v>2751</v>
      </c>
      <c r="C205" s="228">
        <v>2</v>
      </c>
      <c r="D205" s="225"/>
      <c r="E205" s="225"/>
      <c r="F205" s="226"/>
      <c r="I205" s="24"/>
    </row>
    <row r="206" spans="1:9" s="14" customFormat="1" ht="15">
      <c r="A206" s="24"/>
      <c r="B206" s="227" t="s">
        <v>2766</v>
      </c>
      <c r="C206" s="228">
        <v>1</v>
      </c>
      <c r="D206" s="225"/>
      <c r="E206" s="225"/>
      <c r="F206" s="226"/>
      <c r="I206" s="24"/>
    </row>
    <row r="207" spans="1:9" s="14" customFormat="1" ht="15">
      <c r="A207" s="24"/>
      <c r="B207" s="227" t="s">
        <v>2779</v>
      </c>
      <c r="C207" s="228">
        <v>1</v>
      </c>
      <c r="D207" s="225"/>
      <c r="E207" s="225"/>
      <c r="F207" s="226"/>
      <c r="I207" s="24"/>
    </row>
    <row r="208" spans="1:9" s="14" customFormat="1" ht="15">
      <c r="A208" s="24"/>
      <c r="B208" s="227" t="s">
        <v>2782</v>
      </c>
      <c r="C208" s="228">
        <v>2</v>
      </c>
      <c r="D208" s="225"/>
      <c r="E208" s="225"/>
      <c r="F208" s="226"/>
      <c r="I208" s="24"/>
    </row>
    <row r="209" spans="1:9" s="14" customFormat="1" ht="15">
      <c r="A209" s="24"/>
      <c r="B209" s="227" t="s">
        <v>2786</v>
      </c>
      <c r="C209" s="228">
        <v>1</v>
      </c>
      <c r="D209" s="225"/>
      <c r="E209" s="225"/>
      <c r="F209" s="226"/>
      <c r="I209" s="24"/>
    </row>
    <row r="210" spans="1:9" s="14" customFormat="1" ht="15">
      <c r="A210" s="24"/>
      <c r="B210" s="227" t="s">
        <v>2920</v>
      </c>
      <c r="C210" s="228">
        <v>6</v>
      </c>
      <c r="D210" s="225"/>
      <c r="E210" s="225"/>
      <c r="F210" s="226"/>
      <c r="I210" s="24"/>
    </row>
    <row r="211" spans="1:9" s="14" customFormat="1" ht="15">
      <c r="A211" s="24"/>
      <c r="B211" s="227" t="s">
        <v>2921</v>
      </c>
      <c r="C211" s="228">
        <v>2</v>
      </c>
      <c r="D211" s="225"/>
      <c r="E211" s="225"/>
      <c r="F211" s="226"/>
      <c r="I211" s="24"/>
    </row>
    <row r="212" spans="1:9" s="14" customFormat="1" ht="15">
      <c r="A212" s="24"/>
      <c r="B212" s="227" t="s">
        <v>2833</v>
      </c>
      <c r="C212" s="228">
        <v>2</v>
      </c>
      <c r="D212" s="225"/>
      <c r="E212" s="225"/>
      <c r="F212" s="226"/>
      <c r="I212" s="24"/>
    </row>
    <row r="213" spans="1:9" s="14" customFormat="1" ht="15">
      <c r="A213" s="24"/>
      <c r="B213" s="227" t="s">
        <v>2842</v>
      </c>
      <c r="C213" s="228">
        <v>3</v>
      </c>
      <c r="D213" s="225"/>
      <c r="E213" s="225"/>
      <c r="F213" s="226"/>
      <c r="I213" s="24"/>
    </row>
    <row r="214" spans="1:9" s="14" customFormat="1" ht="15">
      <c r="A214" s="24"/>
      <c r="B214" s="227" t="s">
        <v>2861</v>
      </c>
      <c r="C214" s="228">
        <v>2</v>
      </c>
      <c r="D214" s="225"/>
      <c r="E214" s="225"/>
      <c r="F214" s="226"/>
      <c r="I214" s="24"/>
    </row>
    <row r="215" spans="1:9" s="14" customFormat="1" ht="15">
      <c r="A215" s="24"/>
      <c r="B215" s="227" t="s">
        <v>2857</v>
      </c>
      <c r="C215" s="228">
        <v>1</v>
      </c>
      <c r="D215" s="225"/>
      <c r="E215" s="225"/>
      <c r="F215" s="226"/>
      <c r="I215" s="24"/>
    </row>
    <row r="216" spans="1:9" s="14" customFormat="1" ht="15">
      <c r="A216" s="24"/>
      <c r="B216" s="227" t="s">
        <v>2868</v>
      </c>
      <c r="C216" s="228">
        <v>2</v>
      </c>
      <c r="D216" s="225"/>
      <c r="E216" s="225"/>
      <c r="F216" s="226"/>
      <c r="I216" s="24"/>
    </row>
    <row r="217" spans="1:9" s="14" customFormat="1" ht="15">
      <c r="A217" s="24"/>
      <c r="B217" s="227" t="s">
        <v>2875</v>
      </c>
      <c r="C217" s="228">
        <v>1</v>
      </c>
      <c r="D217" s="225"/>
      <c r="E217" s="225"/>
      <c r="F217" s="226"/>
      <c r="I217" s="24"/>
    </row>
    <row r="220" spans="1:9" s="14" customFormat="1" ht="15.75">
      <c r="A220" s="24"/>
      <c r="B220" s="179" t="s">
        <v>2480</v>
      </c>
      <c r="C220" s="164" t="s">
        <v>2478</v>
      </c>
      <c r="D220" s="221"/>
      <c r="E220" s="221"/>
      <c r="F220" s="222"/>
      <c r="I220" s="24"/>
    </row>
    <row r="221" spans="1:9" s="14" customFormat="1" ht="15">
      <c r="A221" s="24"/>
      <c r="B221" s="227" t="s">
        <v>2683</v>
      </c>
      <c r="C221" s="228">
        <v>2</v>
      </c>
      <c r="D221" s="225"/>
      <c r="E221" s="225"/>
      <c r="F221" s="226"/>
      <c r="I221" s="24"/>
    </row>
    <row r="222" spans="1:9" s="14" customFormat="1" ht="15">
      <c r="A222" s="24"/>
      <c r="B222" s="227" t="s">
        <v>2744</v>
      </c>
      <c r="C222" s="228">
        <v>1</v>
      </c>
      <c r="D222" s="225"/>
      <c r="E222" s="225"/>
      <c r="F222" s="226"/>
      <c r="I222" s="24"/>
    </row>
    <row r="223" spans="1:9" s="14" customFormat="1" ht="15">
      <c r="A223" s="24"/>
      <c r="B223" s="227" t="s">
        <v>2738</v>
      </c>
      <c r="C223" s="228">
        <v>2</v>
      </c>
      <c r="D223" s="225"/>
      <c r="E223" s="225"/>
      <c r="F223" s="226"/>
      <c r="I223" s="24"/>
    </row>
    <row r="224" spans="1:9" s="14" customFormat="1" ht="15">
      <c r="A224" s="24"/>
      <c r="B224" s="227" t="s">
        <v>2751</v>
      </c>
      <c r="C224" s="228">
        <v>2</v>
      </c>
      <c r="D224" s="225"/>
      <c r="E224" s="225"/>
      <c r="F224" s="226"/>
      <c r="I224" s="24"/>
    </row>
    <row r="225" spans="1:9" s="14" customFormat="1" ht="15">
      <c r="A225" s="24"/>
      <c r="B225" s="227" t="s">
        <v>2766</v>
      </c>
      <c r="C225" s="228">
        <v>1</v>
      </c>
      <c r="D225" s="225"/>
      <c r="E225" s="225"/>
      <c r="F225" s="226"/>
      <c r="I225" s="24"/>
    </row>
    <row r="226" spans="1:9" s="14" customFormat="1" ht="15">
      <c r="A226" s="24"/>
      <c r="B226" s="227" t="s">
        <v>2779</v>
      </c>
      <c r="C226" s="228">
        <v>1</v>
      </c>
      <c r="D226" s="225"/>
      <c r="E226" s="225"/>
      <c r="F226" s="226"/>
      <c r="I226" s="24"/>
    </row>
    <row r="227" spans="1:9" s="14" customFormat="1" ht="15">
      <c r="A227" s="24"/>
      <c r="B227" s="227" t="s">
        <v>2782</v>
      </c>
      <c r="C227" s="228">
        <v>2</v>
      </c>
      <c r="D227" s="225"/>
      <c r="E227" s="225"/>
      <c r="F227" s="226"/>
      <c r="I227" s="24"/>
    </row>
    <row r="228" spans="1:9" s="14" customFormat="1" ht="15">
      <c r="A228" s="24"/>
      <c r="B228" s="227" t="s">
        <v>2786</v>
      </c>
      <c r="C228" s="228">
        <v>1</v>
      </c>
      <c r="D228" s="225"/>
      <c r="E228" s="225"/>
      <c r="F228" s="226"/>
      <c r="I228" s="24"/>
    </row>
    <row r="229" spans="1:9" s="14" customFormat="1" ht="15">
      <c r="A229" s="24"/>
      <c r="B229" s="227" t="s">
        <v>2920</v>
      </c>
      <c r="C229" s="228">
        <v>6</v>
      </c>
      <c r="D229" s="225"/>
      <c r="E229" s="225"/>
      <c r="F229" s="226"/>
      <c r="I229" s="24"/>
    </row>
    <row r="230" spans="1:9" s="14" customFormat="1" ht="15">
      <c r="A230" s="24"/>
      <c r="B230" s="227" t="s">
        <v>2921</v>
      </c>
      <c r="C230" s="228">
        <v>2</v>
      </c>
      <c r="D230" s="225"/>
      <c r="E230" s="225"/>
      <c r="F230" s="226"/>
      <c r="I230" s="24"/>
    </row>
    <row r="231" spans="1:9" s="14" customFormat="1" ht="15">
      <c r="A231" s="24"/>
      <c r="B231" s="227" t="s">
        <v>2833</v>
      </c>
      <c r="C231" s="228">
        <v>2</v>
      </c>
      <c r="D231" s="225"/>
      <c r="E231" s="225"/>
      <c r="F231" s="226"/>
      <c r="I231" s="24"/>
    </row>
    <row r="232" spans="1:9" s="14" customFormat="1" ht="15">
      <c r="A232" s="24"/>
      <c r="B232" s="227" t="s">
        <v>2842</v>
      </c>
      <c r="C232" s="228">
        <v>3</v>
      </c>
      <c r="D232" s="225"/>
      <c r="E232" s="225"/>
      <c r="F232" s="226"/>
      <c r="I232" s="24"/>
    </row>
    <row r="233" spans="1:9" s="14" customFormat="1" ht="15">
      <c r="A233" s="24"/>
      <c r="B233" s="227" t="s">
        <v>2861</v>
      </c>
      <c r="C233" s="228">
        <v>2</v>
      </c>
      <c r="D233" s="225"/>
      <c r="E233" s="225"/>
      <c r="F233" s="226"/>
      <c r="I233" s="24"/>
    </row>
    <row r="234" spans="1:9" s="14" customFormat="1" ht="15">
      <c r="A234" s="24"/>
      <c r="B234" s="227" t="s">
        <v>2857</v>
      </c>
      <c r="C234" s="228">
        <v>1</v>
      </c>
      <c r="D234" s="225"/>
      <c r="E234" s="225"/>
      <c r="F234" s="226"/>
      <c r="I234" s="24"/>
    </row>
    <row r="235" spans="1:9" s="14" customFormat="1" ht="15">
      <c r="A235" s="24"/>
      <c r="B235" s="227" t="s">
        <v>2868</v>
      </c>
      <c r="C235" s="228">
        <v>2</v>
      </c>
      <c r="D235" s="225"/>
      <c r="E235" s="225"/>
      <c r="F235" s="226"/>
      <c r="I235" s="24"/>
    </row>
    <row r="236" spans="1:9" s="14" customFormat="1" ht="15">
      <c r="A236" s="24"/>
      <c r="B236" s="227" t="s">
        <v>2875</v>
      </c>
      <c r="C236" s="228">
        <v>1</v>
      </c>
      <c r="D236" s="225"/>
      <c r="E236" s="225"/>
      <c r="F236" s="226"/>
      <c r="I236" s="24"/>
    </row>
    <row r="237" spans="1:9" s="14" customFormat="1" ht="15">
      <c r="A237" s="24"/>
      <c r="B237" s="229"/>
      <c r="C237" s="230"/>
      <c r="D237" s="225"/>
      <c r="E237" s="225"/>
      <c r="F237" s="226"/>
      <c r="I237" s="24"/>
    </row>
    <row r="239" spans="1:9" ht="15.75">
      <c r="B239" s="152" t="s">
        <v>2481</v>
      </c>
      <c r="C239" s="231" t="s">
        <v>2482</v>
      </c>
    </row>
    <row r="240" spans="1:9" ht="15">
      <c r="B240" s="227" t="s">
        <v>2683</v>
      </c>
      <c r="C240" s="184">
        <v>55872825.859999999</v>
      </c>
    </row>
    <row r="241" spans="2:3" ht="15">
      <c r="B241" s="227" t="s">
        <v>2744</v>
      </c>
      <c r="C241" s="184">
        <v>20237460.48</v>
      </c>
    </row>
    <row r="242" spans="2:3" ht="15">
      <c r="B242" s="227" t="s">
        <v>2738</v>
      </c>
      <c r="C242" s="184">
        <v>232457427.66</v>
      </c>
    </row>
    <row r="243" spans="2:3" ht="15">
      <c r="B243" s="227" t="s">
        <v>2751</v>
      </c>
      <c r="C243" s="184">
        <v>64657658.18</v>
      </c>
    </row>
    <row r="244" spans="2:3" ht="15">
      <c r="B244" s="227" t="s">
        <v>2766</v>
      </c>
      <c r="C244" s="184">
        <v>89105327.640000001</v>
      </c>
    </row>
    <row r="245" spans="2:3" ht="15">
      <c r="B245" s="227" t="s">
        <v>2779</v>
      </c>
      <c r="C245" s="184">
        <v>10423197.5</v>
      </c>
    </row>
    <row r="246" spans="2:3" ht="15">
      <c r="B246" s="227" t="s">
        <v>2782</v>
      </c>
      <c r="C246" s="184">
        <v>56353684.200000003</v>
      </c>
    </row>
    <row r="247" spans="2:3" ht="15">
      <c r="B247" s="227" t="s">
        <v>2786</v>
      </c>
      <c r="C247" s="184">
        <v>94387295.450000003</v>
      </c>
    </row>
    <row r="248" spans="2:3" ht="15">
      <c r="B248" s="227" t="s">
        <v>2920</v>
      </c>
      <c r="C248" s="184">
        <v>78642000.019999996</v>
      </c>
    </row>
    <row r="249" spans="2:3" ht="15">
      <c r="B249" s="227" t="s">
        <v>2921</v>
      </c>
      <c r="C249" s="184">
        <v>23293050</v>
      </c>
    </row>
    <row r="250" spans="2:3" ht="15">
      <c r="B250" s="227" t="s">
        <v>2833</v>
      </c>
      <c r="C250" s="184">
        <v>81493412.729999989</v>
      </c>
    </row>
    <row r="251" spans="2:3" ht="15">
      <c r="B251" s="227" t="s">
        <v>2842</v>
      </c>
      <c r="C251" s="184">
        <v>67024577.399999999</v>
      </c>
    </row>
    <row r="252" spans="2:3" ht="15">
      <c r="B252" s="227" t="s">
        <v>2861</v>
      </c>
      <c r="C252" s="184">
        <v>160478930.73000002</v>
      </c>
    </row>
    <row r="253" spans="2:3" ht="15">
      <c r="B253" s="227" t="s">
        <v>2857</v>
      </c>
      <c r="C253" s="184">
        <v>171900549</v>
      </c>
    </row>
    <row r="254" spans="2:3" ht="15">
      <c r="B254" s="227" t="s">
        <v>2868</v>
      </c>
      <c r="C254" s="184">
        <v>237260279.63999999</v>
      </c>
    </row>
    <row r="255" spans="2:3" ht="15">
      <c r="B255" s="227" t="s">
        <v>2875</v>
      </c>
      <c r="C255" s="184">
        <v>40681320.960000001</v>
      </c>
    </row>
    <row r="256" spans="2:3" ht="15.75">
      <c r="C256" s="232">
        <f>SUM(C240:C255)</f>
        <v>1484268997.4499998</v>
      </c>
    </row>
    <row r="258" spans="2:3" ht="15.75">
      <c r="B258" s="152" t="s">
        <v>2483</v>
      </c>
      <c r="C258" s="164" t="s">
        <v>2482</v>
      </c>
    </row>
    <row r="259" spans="2:3" ht="15">
      <c r="B259" s="227" t="s">
        <v>2683</v>
      </c>
      <c r="C259" s="181">
        <v>52758072.209999993</v>
      </c>
    </row>
    <row r="260" spans="2:3" ht="15">
      <c r="B260" s="227" t="s">
        <v>2744</v>
      </c>
      <c r="C260" s="181">
        <v>18686211.629999999</v>
      </c>
    </row>
    <row r="261" spans="2:3" ht="15">
      <c r="B261" s="227" t="s">
        <v>2738</v>
      </c>
      <c r="C261" s="181">
        <v>236506690.56</v>
      </c>
    </row>
    <row r="262" spans="2:3" ht="15">
      <c r="B262" s="227" t="s">
        <v>2751</v>
      </c>
      <c r="C262" s="181">
        <v>61747615.270000003</v>
      </c>
    </row>
    <row r="263" spans="2:3" ht="15">
      <c r="B263" s="227" t="s">
        <v>2766</v>
      </c>
      <c r="C263" s="181">
        <v>90741080.920000002</v>
      </c>
    </row>
    <row r="264" spans="2:3" ht="15">
      <c r="B264" s="227" t="s">
        <v>2779</v>
      </c>
      <c r="C264" s="181">
        <v>10057527.07</v>
      </c>
    </row>
    <row r="265" spans="2:3" ht="15">
      <c r="B265" s="227" t="s">
        <v>2782</v>
      </c>
      <c r="C265" s="181">
        <v>55537157.630000003</v>
      </c>
    </row>
    <row r="266" spans="2:3" ht="15">
      <c r="B266" s="227" t="s">
        <v>2786</v>
      </c>
      <c r="C266" s="181">
        <v>89546632.620000005</v>
      </c>
    </row>
    <row r="267" spans="2:3" ht="15">
      <c r="B267" s="227" t="s">
        <v>2920</v>
      </c>
      <c r="C267" s="181">
        <v>79240008.120000005</v>
      </c>
    </row>
    <row r="268" spans="2:3" ht="15">
      <c r="B268" s="227" t="s">
        <v>2921</v>
      </c>
      <c r="C268" s="181">
        <v>23424209.129999999</v>
      </c>
    </row>
    <row r="269" spans="2:3" ht="15">
      <c r="B269" s="227" t="s">
        <v>2833</v>
      </c>
      <c r="C269" s="181">
        <v>79039048.069999993</v>
      </c>
    </row>
    <row r="270" spans="2:3" ht="15">
      <c r="B270" s="227" t="s">
        <v>2842</v>
      </c>
      <c r="C270" s="181">
        <v>64502119</v>
      </c>
    </row>
    <row r="271" spans="2:3" ht="15">
      <c r="B271" s="227" t="s">
        <v>2861</v>
      </c>
      <c r="C271" s="181">
        <v>164830447.53</v>
      </c>
    </row>
    <row r="272" spans="2:3" ht="15">
      <c r="B272" s="227" t="s">
        <v>2857</v>
      </c>
      <c r="C272" s="181">
        <v>164884833.84999999</v>
      </c>
    </row>
    <row r="273" spans="2:6" ht="15">
      <c r="B273" s="227" t="s">
        <v>2868</v>
      </c>
      <c r="C273" s="181">
        <v>225477201.56</v>
      </c>
    </row>
    <row r="274" spans="2:6" ht="15">
      <c r="B274" s="227" t="s">
        <v>2875</v>
      </c>
      <c r="C274" s="181">
        <v>46682961.200000003</v>
      </c>
    </row>
    <row r="275" spans="2:6" ht="15.75">
      <c r="C275" s="232">
        <f>SUM(C259:C274)</f>
        <v>1463661816.3699999</v>
      </c>
    </row>
    <row r="277" spans="2:6" ht="15.75">
      <c r="B277" s="233" t="s">
        <v>2484</v>
      </c>
      <c r="C277" s="234">
        <f>+C275-C256</f>
        <v>-20607181.079999924</v>
      </c>
    </row>
    <row r="279" spans="2:6" ht="15">
      <c r="B279" s="210" t="s">
        <v>2485</v>
      </c>
      <c r="C279" s="211">
        <v>44681</v>
      </c>
      <c r="D279" s="235"/>
      <c r="E279" s="235"/>
      <c r="F279" s="236"/>
    </row>
    <row r="280" spans="2:6" ht="38.25">
      <c r="B280" s="141" t="s">
        <v>2471</v>
      </c>
      <c r="C280" s="141" t="s">
        <v>2472</v>
      </c>
      <c r="D280" s="123" t="s">
        <v>2473</v>
      </c>
      <c r="E280" s="141" t="s">
        <v>2474</v>
      </c>
      <c r="F280" s="141" t="s">
        <v>2475</v>
      </c>
    </row>
    <row r="281" spans="2:6" ht="15">
      <c r="B281" s="199" t="s">
        <v>2432</v>
      </c>
      <c r="C281" s="237">
        <v>155</v>
      </c>
      <c r="D281" s="238">
        <v>785.23059999999998</v>
      </c>
      <c r="E281" s="238">
        <v>782.85</v>
      </c>
      <c r="F281" s="381" t="s">
        <v>2486</v>
      </c>
    </row>
    <row r="282" spans="2:6" ht="15">
      <c r="B282" s="199" t="s">
        <v>2436</v>
      </c>
      <c r="C282" s="239">
        <v>-155</v>
      </c>
      <c r="D282" s="238">
        <v>817.63599999999997</v>
      </c>
      <c r="E282" s="238">
        <v>782.85</v>
      </c>
      <c r="F282" s="381"/>
    </row>
    <row r="283" spans="2:6" ht="15">
      <c r="B283" s="199" t="s">
        <v>2433</v>
      </c>
      <c r="C283" s="237">
        <v>300</v>
      </c>
      <c r="D283" s="238">
        <v>64100</v>
      </c>
      <c r="E283" s="238">
        <v>63556</v>
      </c>
      <c r="F283" s="381"/>
    </row>
    <row r="284" spans="2:6" ht="15">
      <c r="B284" s="199" t="s">
        <v>1509</v>
      </c>
      <c r="C284" s="239">
        <v>-300</v>
      </c>
      <c r="D284" s="238">
        <v>67145.414900000003</v>
      </c>
      <c r="E284" s="238">
        <v>64349</v>
      </c>
      <c r="F284" s="381"/>
    </row>
    <row r="285" spans="2:6" ht="15">
      <c r="B285" s="199" t="s">
        <v>2434</v>
      </c>
      <c r="C285" s="237">
        <v>565</v>
      </c>
      <c r="D285" s="238">
        <v>65160.816800000001</v>
      </c>
      <c r="E285" s="238">
        <v>64676</v>
      </c>
      <c r="F285" s="381"/>
    </row>
    <row r="286" spans="2:6" ht="15">
      <c r="B286" s="199" t="s">
        <v>2450</v>
      </c>
      <c r="C286" s="239">
        <v>-565</v>
      </c>
      <c r="D286" s="238">
        <v>68549.160999999993</v>
      </c>
      <c r="E286" s="238">
        <v>64676</v>
      </c>
      <c r="F286" s="381"/>
    </row>
    <row r="287" spans="2:6" ht="15">
      <c r="B287" s="199" t="s">
        <v>2435</v>
      </c>
      <c r="C287" s="237">
        <v>4663</v>
      </c>
      <c r="D287" s="238">
        <v>65383.302000000003</v>
      </c>
      <c r="E287" s="238">
        <v>64635</v>
      </c>
      <c r="F287" s="381"/>
    </row>
    <row r="288" spans="2:6" ht="15">
      <c r="B288" s="199" t="s">
        <v>2449</v>
      </c>
      <c r="C288" s="239">
        <v>-4663</v>
      </c>
      <c r="D288" s="238">
        <v>70082.206999999995</v>
      </c>
      <c r="E288" s="238">
        <v>64689</v>
      </c>
      <c r="F288" s="381"/>
    </row>
    <row r="289" spans="2:9" ht="15">
      <c r="B289" s="199" t="s">
        <v>2440</v>
      </c>
      <c r="C289" s="239">
        <v>30</v>
      </c>
      <c r="D289" s="238">
        <v>2977.9319999999998</v>
      </c>
      <c r="E289" s="238">
        <v>2851</v>
      </c>
      <c r="F289" s="381"/>
    </row>
    <row r="290" spans="2:9" ht="15">
      <c r="B290" s="199" t="s">
        <v>2441</v>
      </c>
      <c r="C290" s="239">
        <v>-30</v>
      </c>
      <c r="D290" s="238">
        <v>2910.3114999999998</v>
      </c>
      <c r="E290" s="238">
        <v>2791</v>
      </c>
      <c r="F290" s="381"/>
    </row>
    <row r="291" spans="2:9" ht="15">
      <c r="B291" s="199" t="s">
        <v>2438</v>
      </c>
      <c r="C291" s="239">
        <v>7</v>
      </c>
      <c r="D291" s="238">
        <v>792.23509999999999</v>
      </c>
      <c r="E291" s="238">
        <v>786.1</v>
      </c>
      <c r="F291" s="381"/>
    </row>
    <row r="292" spans="2:9" ht="15">
      <c r="B292" s="199" t="s">
        <v>2439</v>
      </c>
      <c r="C292" s="239">
        <v>-7</v>
      </c>
      <c r="D292" s="238">
        <v>817.63599999999997</v>
      </c>
      <c r="E292" s="238">
        <v>782.85</v>
      </c>
      <c r="F292" s="381"/>
    </row>
    <row r="293" spans="2:9" ht="15">
      <c r="B293" s="199" t="s">
        <v>2443</v>
      </c>
      <c r="C293" s="239">
        <v>110</v>
      </c>
      <c r="D293" s="238">
        <v>51705.073100000001</v>
      </c>
      <c r="E293" s="238">
        <v>51864</v>
      </c>
      <c r="F293" s="381"/>
    </row>
    <row r="294" spans="2:9" ht="15">
      <c r="B294" s="199" t="s">
        <v>2444</v>
      </c>
      <c r="C294" s="239">
        <v>-110</v>
      </c>
      <c r="D294" s="238">
        <v>51266.044300000001</v>
      </c>
      <c r="E294" s="238">
        <v>51763</v>
      </c>
      <c r="F294" s="381"/>
    </row>
    <row r="295" spans="2:9" ht="15">
      <c r="B295" s="199" t="s">
        <v>2445</v>
      </c>
      <c r="C295" s="239">
        <v>10</v>
      </c>
      <c r="D295" s="238">
        <v>22653.820599999999</v>
      </c>
      <c r="E295" s="238">
        <v>22125</v>
      </c>
      <c r="F295" s="381"/>
    </row>
    <row r="296" spans="2:9" ht="15">
      <c r="B296" s="199" t="s">
        <v>2446</v>
      </c>
      <c r="C296" s="239">
        <v>-10</v>
      </c>
      <c r="D296" s="238">
        <v>22431.664400000001</v>
      </c>
      <c r="E296" s="238">
        <v>21885</v>
      </c>
      <c r="F296" s="381"/>
    </row>
    <row r="297" spans="2:9" ht="15">
      <c r="B297" s="199" t="s">
        <v>2448</v>
      </c>
      <c r="C297" s="239">
        <v>55</v>
      </c>
      <c r="D297" s="238">
        <v>64572.906799999997</v>
      </c>
      <c r="E297" s="238">
        <v>63556</v>
      </c>
      <c r="F297" s="381"/>
    </row>
    <row r="298" spans="2:9" ht="15">
      <c r="B298" s="199" t="s">
        <v>1509</v>
      </c>
      <c r="C298" s="239">
        <v>-55</v>
      </c>
      <c r="D298" s="238">
        <v>67145.414900000003</v>
      </c>
      <c r="E298" s="238">
        <v>64349</v>
      </c>
      <c r="F298" s="381"/>
      <c r="I298" s="208"/>
    </row>
    <row r="299" spans="2:9" s="212" customFormat="1">
      <c r="B299" s="240" t="s">
        <v>2487</v>
      </c>
      <c r="C299" s="241"/>
      <c r="D299" s="241"/>
      <c r="E299" s="241"/>
      <c r="F299" s="242"/>
      <c r="G299" s="213"/>
    </row>
    <row r="301" spans="2:9" ht="25.5">
      <c r="B301" s="243" t="s">
        <v>2488</v>
      </c>
      <c r="C301" s="244">
        <v>0.1135</v>
      </c>
    </row>
    <row r="303" spans="2:9" ht="15">
      <c r="B303" s="235" t="s">
        <v>2489</v>
      </c>
      <c r="C303" s="211">
        <v>44681</v>
      </c>
      <c r="D303" s="127"/>
      <c r="E303" s="245"/>
      <c r="F303" s="236"/>
    </row>
    <row r="304" spans="2:9" ht="45">
      <c r="B304" s="246" t="s">
        <v>2471</v>
      </c>
      <c r="C304" s="246" t="s">
        <v>2490</v>
      </c>
      <c r="D304" s="129" t="s">
        <v>2473</v>
      </c>
      <c r="E304" s="247" t="s">
        <v>2474</v>
      </c>
      <c r="F304" s="141" t="s">
        <v>2475</v>
      </c>
    </row>
    <row r="305" spans="1:9" ht="15">
      <c r="B305" s="199" t="s">
        <v>2442</v>
      </c>
      <c r="C305" s="239">
        <v>40</v>
      </c>
      <c r="D305" s="239">
        <v>52520.895600000003</v>
      </c>
      <c r="E305" s="239">
        <v>51754</v>
      </c>
      <c r="F305" s="381" t="s">
        <v>2486</v>
      </c>
    </row>
    <row r="306" spans="1:9" ht="15">
      <c r="B306" s="199" t="s">
        <v>2443</v>
      </c>
      <c r="C306" s="239">
        <v>50</v>
      </c>
      <c r="D306" s="239">
        <v>51705.073100000001</v>
      </c>
      <c r="E306" s="239">
        <v>51864</v>
      </c>
      <c r="F306" s="381"/>
    </row>
    <row r="307" spans="1:9" ht="15">
      <c r="B307" s="199" t="s">
        <v>2437</v>
      </c>
      <c r="C307" s="239">
        <v>5750</v>
      </c>
      <c r="D307" s="239">
        <v>15318.4241</v>
      </c>
      <c r="E307" s="239">
        <v>14826</v>
      </c>
      <c r="F307" s="381"/>
    </row>
    <row r="308" spans="1:9" ht="15">
      <c r="B308" s="199" t="s">
        <v>2450</v>
      </c>
      <c r="C308" s="239">
        <v>210</v>
      </c>
      <c r="D308" s="238">
        <v>65160.816800000001</v>
      </c>
      <c r="E308" s="238">
        <v>64676</v>
      </c>
      <c r="F308" s="381"/>
      <c r="I308" s="25"/>
    </row>
    <row r="309" spans="1:9" s="212" customFormat="1">
      <c r="B309" s="240" t="s">
        <v>2487</v>
      </c>
      <c r="C309" s="241"/>
      <c r="D309" s="241"/>
      <c r="E309" s="241"/>
      <c r="F309" s="242"/>
      <c r="G309" s="213"/>
      <c r="H309" s="213"/>
    </row>
    <row r="310" spans="1:9" s="14" customFormat="1">
      <c r="A310" s="24"/>
      <c r="B310" s="248"/>
      <c r="C310" s="244"/>
      <c r="D310" s="225"/>
      <c r="E310" s="225"/>
      <c r="F310" s="226"/>
      <c r="I310" s="24"/>
    </row>
    <row r="311" spans="1:9">
      <c r="B311" s="248" t="s">
        <v>2491</v>
      </c>
      <c r="C311" s="244">
        <v>2.8299999999999999E-2</v>
      </c>
    </row>
    <row r="313" spans="1:9" ht="15.75">
      <c r="B313" s="249" t="s">
        <v>2928</v>
      </c>
      <c r="C313" s="164" t="s">
        <v>2478</v>
      </c>
    </row>
    <row r="314" spans="1:9" ht="15">
      <c r="B314" s="182" t="s">
        <v>2907</v>
      </c>
      <c r="C314" s="183">
        <v>1</v>
      </c>
    </row>
    <row r="315" spans="1:9" ht="15">
      <c r="B315" s="182" t="s">
        <v>2909</v>
      </c>
      <c r="C315" s="183">
        <v>1</v>
      </c>
    </row>
    <row r="316" spans="1:9" ht="15">
      <c r="B316" s="182" t="s">
        <v>2908</v>
      </c>
      <c r="C316" s="183">
        <v>3</v>
      </c>
    </row>
    <row r="317" spans="1:9" ht="15">
      <c r="B317" s="182" t="s">
        <v>2910</v>
      </c>
      <c r="C317" s="183">
        <v>5</v>
      </c>
    </row>
    <row r="318" spans="1:9" ht="15">
      <c r="B318" s="182" t="s">
        <v>2911</v>
      </c>
      <c r="C318" s="183">
        <v>1</v>
      </c>
    </row>
    <row r="319" spans="1:9" ht="15">
      <c r="B319" s="182" t="s">
        <v>2912</v>
      </c>
      <c r="C319" s="183">
        <v>1</v>
      </c>
    </row>
    <row r="320" spans="1:9" ht="15">
      <c r="B320" s="182" t="s">
        <v>2913</v>
      </c>
      <c r="C320" s="183">
        <v>1</v>
      </c>
    </row>
    <row r="321" spans="2:3" ht="15">
      <c r="B321" s="182" t="s">
        <v>2914</v>
      </c>
      <c r="C321" s="183">
        <v>1</v>
      </c>
    </row>
    <row r="322" spans="2:3" ht="15">
      <c r="B322" s="182" t="s">
        <v>2915</v>
      </c>
      <c r="C322" s="183">
        <v>2</v>
      </c>
    </row>
    <row r="323" spans="2:3" ht="15">
      <c r="B323" s="182" t="s">
        <v>2916</v>
      </c>
      <c r="C323" s="183">
        <v>3</v>
      </c>
    </row>
    <row r="324" spans="2:3" ht="15">
      <c r="B324" s="182" t="s">
        <v>2917</v>
      </c>
      <c r="C324" s="183">
        <v>9</v>
      </c>
    </row>
    <row r="325" spans="2:3" ht="15">
      <c r="B325" s="182" t="s">
        <v>2918</v>
      </c>
      <c r="C325" s="183">
        <v>2</v>
      </c>
    </row>
    <row r="326" spans="2:3" ht="15">
      <c r="B326" s="182" t="s">
        <v>2919</v>
      </c>
      <c r="C326" s="183">
        <v>2</v>
      </c>
    </row>
    <row r="327" spans="2:3" ht="15">
      <c r="B327" s="182" t="s">
        <v>2923</v>
      </c>
      <c r="C327" s="183">
        <v>10</v>
      </c>
    </row>
    <row r="328" spans="2:3" ht="15">
      <c r="B328" s="182" t="s">
        <v>2922</v>
      </c>
      <c r="C328" s="183">
        <v>3</v>
      </c>
    </row>
    <row r="329" spans="2:3" ht="15">
      <c r="B329" s="182" t="s">
        <v>2926</v>
      </c>
      <c r="C329" s="183">
        <v>8</v>
      </c>
    </row>
    <row r="330" spans="2:3" ht="15">
      <c r="B330" s="182" t="s">
        <v>2925</v>
      </c>
      <c r="C330" s="183">
        <v>2</v>
      </c>
    </row>
    <row r="331" spans="2:3" ht="15">
      <c r="B331" s="182" t="s">
        <v>2927</v>
      </c>
      <c r="C331" s="183">
        <v>7</v>
      </c>
    </row>
    <row r="332" spans="2:3" ht="15">
      <c r="B332" s="182" t="s">
        <v>2924</v>
      </c>
      <c r="C332" s="183">
        <v>1</v>
      </c>
    </row>
    <row r="335" spans="2:3" ht="15.75">
      <c r="B335" s="249" t="s">
        <v>2929</v>
      </c>
      <c r="C335" s="164" t="s">
        <v>2478</v>
      </c>
    </row>
    <row r="336" spans="2:3" ht="15">
      <c r="B336" s="182" t="s">
        <v>2907</v>
      </c>
      <c r="C336" s="183">
        <v>1</v>
      </c>
    </row>
    <row r="337" spans="2:3" ht="15">
      <c r="B337" s="182" t="s">
        <v>2909</v>
      </c>
      <c r="C337" s="183">
        <v>1</v>
      </c>
    </row>
    <row r="338" spans="2:3" ht="15">
      <c r="B338" s="182" t="s">
        <v>2908</v>
      </c>
      <c r="C338" s="183">
        <v>3</v>
      </c>
    </row>
    <row r="339" spans="2:3" ht="15">
      <c r="B339" s="182" t="s">
        <v>2910</v>
      </c>
      <c r="C339" s="183">
        <v>5</v>
      </c>
    </row>
    <row r="340" spans="2:3" ht="15">
      <c r="B340" s="182" t="s">
        <v>2911</v>
      </c>
      <c r="C340" s="183">
        <v>1</v>
      </c>
    </row>
    <row r="341" spans="2:3" ht="15">
      <c r="B341" s="182" t="s">
        <v>2912</v>
      </c>
      <c r="C341" s="183">
        <v>1</v>
      </c>
    </row>
    <row r="342" spans="2:3" ht="15">
      <c r="B342" s="182" t="s">
        <v>2913</v>
      </c>
      <c r="C342" s="183">
        <v>1</v>
      </c>
    </row>
    <row r="343" spans="2:3" ht="15">
      <c r="B343" s="182" t="s">
        <v>2914</v>
      </c>
      <c r="C343" s="183">
        <v>1</v>
      </c>
    </row>
    <row r="344" spans="2:3" ht="15">
      <c r="B344" s="182" t="s">
        <v>2915</v>
      </c>
      <c r="C344" s="183">
        <v>2</v>
      </c>
    </row>
    <row r="345" spans="2:3" ht="15">
      <c r="B345" s="182" t="s">
        <v>2916</v>
      </c>
      <c r="C345" s="183">
        <v>3</v>
      </c>
    </row>
    <row r="346" spans="2:3" ht="15">
      <c r="B346" s="182" t="s">
        <v>2917</v>
      </c>
      <c r="C346" s="183">
        <v>9</v>
      </c>
    </row>
    <row r="347" spans="2:3" ht="15">
      <c r="B347" s="182" t="s">
        <v>2918</v>
      </c>
      <c r="C347" s="183">
        <v>2</v>
      </c>
    </row>
    <row r="348" spans="2:3" ht="15">
      <c r="B348" s="182" t="s">
        <v>2919</v>
      </c>
      <c r="C348" s="183">
        <v>2</v>
      </c>
    </row>
    <row r="349" spans="2:3" ht="15">
      <c r="B349" s="182" t="s">
        <v>2923</v>
      </c>
      <c r="C349" s="183">
        <v>10</v>
      </c>
    </row>
    <row r="350" spans="2:3" ht="15">
      <c r="B350" s="182" t="s">
        <v>2922</v>
      </c>
      <c r="C350" s="183">
        <v>3</v>
      </c>
    </row>
    <row r="351" spans="2:3" ht="15">
      <c r="B351" s="182" t="s">
        <v>2926</v>
      </c>
      <c r="C351" s="183">
        <v>8</v>
      </c>
    </row>
    <row r="352" spans="2:3" ht="15">
      <c r="B352" s="182" t="s">
        <v>2925</v>
      </c>
      <c r="C352" s="183">
        <v>2</v>
      </c>
    </row>
    <row r="353" spans="2:3" ht="15">
      <c r="B353" s="182" t="s">
        <v>2927</v>
      </c>
      <c r="C353" s="183">
        <v>7</v>
      </c>
    </row>
    <row r="354" spans="2:3" ht="15">
      <c r="B354" s="182" t="s">
        <v>2924</v>
      </c>
      <c r="C354" s="183">
        <v>1</v>
      </c>
    </row>
    <row r="357" spans="2:3" ht="15.75">
      <c r="B357" s="250" t="s">
        <v>2930</v>
      </c>
      <c r="C357" s="164" t="s">
        <v>2482</v>
      </c>
    </row>
    <row r="358" spans="2:3" ht="15">
      <c r="B358" s="182" t="s">
        <v>2907</v>
      </c>
      <c r="C358" s="184">
        <v>471565000</v>
      </c>
    </row>
    <row r="359" spans="2:3" ht="15">
      <c r="B359" s="182" t="s">
        <v>2909</v>
      </c>
      <c r="C359" s="184">
        <v>18434376</v>
      </c>
    </row>
    <row r="360" spans="2:3" ht="15">
      <c r="B360" s="182" t="s">
        <v>2908</v>
      </c>
      <c r="C360" s="184">
        <v>322614375</v>
      </c>
    </row>
    <row r="361" spans="2:3" ht="15">
      <c r="B361" s="182" t="s">
        <v>2910</v>
      </c>
      <c r="C361" s="184">
        <v>72651250</v>
      </c>
    </row>
    <row r="362" spans="2:3" ht="15">
      <c r="B362" s="182" t="s">
        <v>2911</v>
      </c>
      <c r="C362" s="184">
        <v>2184750</v>
      </c>
    </row>
    <row r="363" spans="2:3" ht="15">
      <c r="B363" s="182" t="s">
        <v>2912</v>
      </c>
      <c r="C363" s="184">
        <v>12361999.949999999</v>
      </c>
    </row>
    <row r="364" spans="2:3" ht="15">
      <c r="B364" s="182" t="s">
        <v>2913</v>
      </c>
      <c r="C364" s="184">
        <v>12332800.050000001</v>
      </c>
    </row>
    <row r="365" spans="2:3" ht="15">
      <c r="B365" s="182" t="s">
        <v>2914</v>
      </c>
      <c r="C365" s="184">
        <v>42762400</v>
      </c>
    </row>
    <row r="366" spans="2:3" ht="15">
      <c r="B366" s="182" t="s">
        <v>2915</v>
      </c>
      <c r="C366" s="184">
        <v>316049600</v>
      </c>
    </row>
    <row r="367" spans="2:3" ht="15">
      <c r="B367" s="182" t="s">
        <v>2916</v>
      </c>
      <c r="C367" s="184">
        <v>71055510</v>
      </c>
    </row>
    <row r="368" spans="2:3" ht="15">
      <c r="B368" s="182" t="s">
        <v>2917</v>
      </c>
      <c r="C368" s="184">
        <v>973980050.16999996</v>
      </c>
    </row>
    <row r="369" spans="2:3" ht="15">
      <c r="B369" s="182" t="s">
        <v>2918</v>
      </c>
      <c r="C369" s="184">
        <v>50796996</v>
      </c>
    </row>
    <row r="370" spans="2:3" ht="15">
      <c r="B370" s="182" t="s">
        <v>2919</v>
      </c>
      <c r="C370" s="184">
        <v>51336501</v>
      </c>
    </row>
    <row r="371" spans="2:3" ht="15">
      <c r="B371" s="182" t="s">
        <v>2923</v>
      </c>
      <c r="C371" s="184">
        <v>632801430.15999997</v>
      </c>
    </row>
    <row r="372" spans="2:3" ht="15">
      <c r="B372" s="182" t="s">
        <v>2922</v>
      </c>
      <c r="C372" s="184">
        <v>74062079.969999999</v>
      </c>
    </row>
    <row r="373" spans="2:3" ht="15">
      <c r="B373" s="182" t="s">
        <v>2926</v>
      </c>
      <c r="C373" s="184">
        <v>323268151.03000003</v>
      </c>
    </row>
    <row r="374" spans="2:3" ht="15">
      <c r="B374" s="182" t="s">
        <v>2925</v>
      </c>
      <c r="C374" s="184">
        <v>693316</v>
      </c>
    </row>
    <row r="375" spans="2:3" ht="15">
      <c r="B375" s="182" t="s">
        <v>2927</v>
      </c>
      <c r="C375" s="184">
        <v>323946390</v>
      </c>
    </row>
    <row r="376" spans="2:3" ht="15">
      <c r="B376" s="182" t="s">
        <v>2924</v>
      </c>
      <c r="C376" s="184">
        <v>21377045.010000002</v>
      </c>
    </row>
    <row r="377" spans="2:3" ht="15.75">
      <c r="C377" s="153">
        <f>SUM(C358:C376)</f>
        <v>3794274020.3400002</v>
      </c>
    </row>
    <row r="380" spans="2:3" ht="15.75">
      <c r="B380" s="250" t="s">
        <v>2931</v>
      </c>
      <c r="C380" s="164" t="s">
        <v>2482</v>
      </c>
    </row>
    <row r="381" spans="2:3" ht="15">
      <c r="B381" s="182" t="s">
        <v>2907</v>
      </c>
      <c r="C381" s="181">
        <v>534968780.34000003</v>
      </c>
    </row>
    <row r="382" spans="2:3" ht="15">
      <c r="B382" s="182" t="s">
        <v>2909</v>
      </c>
      <c r="C382" s="181">
        <v>18271359.559999999</v>
      </c>
    </row>
    <row r="383" spans="2:3" ht="15">
      <c r="B383" s="182" t="s">
        <v>2908</v>
      </c>
      <c r="C383" s="181">
        <v>311844531.89999998</v>
      </c>
    </row>
    <row r="384" spans="2:3" ht="15">
      <c r="B384" s="182" t="s">
        <v>2910</v>
      </c>
      <c r="C384" s="181">
        <v>65540567.520000003</v>
      </c>
    </row>
    <row r="385" spans="2:3" ht="15">
      <c r="B385" s="182" t="s">
        <v>2911</v>
      </c>
      <c r="C385" s="181">
        <v>2172704.62</v>
      </c>
    </row>
    <row r="386" spans="2:3" ht="15">
      <c r="B386" s="182" t="s">
        <v>2912</v>
      </c>
      <c r="C386" s="181">
        <v>13778577.57</v>
      </c>
    </row>
    <row r="387" spans="2:3" ht="15">
      <c r="B387" s="182" t="s">
        <v>2913</v>
      </c>
      <c r="C387" s="181">
        <v>10927197.470000001</v>
      </c>
    </row>
    <row r="388" spans="2:3" ht="15">
      <c r="B388" s="182" t="s">
        <v>2914</v>
      </c>
      <c r="C388" s="181">
        <v>42626111.890000001</v>
      </c>
    </row>
    <row r="389" spans="2:3" ht="15">
      <c r="B389" s="182" t="s">
        <v>2915</v>
      </c>
      <c r="C389" s="181">
        <v>311258442.85000002</v>
      </c>
    </row>
    <row r="390" spans="2:3" ht="15">
      <c r="B390" s="182" t="s">
        <v>2916</v>
      </c>
      <c r="C390" s="181">
        <v>71915573.229999989</v>
      </c>
    </row>
    <row r="391" spans="2:3" ht="15">
      <c r="B391" s="182" t="s">
        <v>2917</v>
      </c>
      <c r="C391" s="181">
        <v>986263765.21000004</v>
      </c>
    </row>
    <row r="392" spans="2:3" ht="15">
      <c r="B392" s="182" t="s">
        <v>2918</v>
      </c>
      <c r="C392" s="181">
        <v>51035447.260000005</v>
      </c>
    </row>
    <row r="393" spans="2:3" ht="15">
      <c r="B393" s="182" t="s">
        <v>2919</v>
      </c>
      <c r="C393" s="181">
        <v>51206286.010000005</v>
      </c>
    </row>
    <row r="394" spans="2:3" ht="15">
      <c r="B394" s="182" t="s">
        <v>2923</v>
      </c>
      <c r="C394" s="181">
        <v>642400406.50999999</v>
      </c>
    </row>
    <row r="395" spans="2:3" ht="15">
      <c r="B395" s="182" t="s">
        <v>2922</v>
      </c>
      <c r="C395" s="181">
        <v>74392812.081</v>
      </c>
    </row>
    <row r="396" spans="2:3" ht="15">
      <c r="B396" s="182" t="s">
        <v>2926</v>
      </c>
      <c r="C396" s="181">
        <v>297772835.60000002</v>
      </c>
    </row>
    <row r="397" spans="2:3" ht="15">
      <c r="B397" s="182" t="s">
        <v>2925</v>
      </c>
      <c r="C397" s="181">
        <v>704931.73</v>
      </c>
    </row>
    <row r="398" spans="2:3" ht="15">
      <c r="B398" s="182" t="s">
        <v>2927</v>
      </c>
      <c r="C398" s="181">
        <v>311784017.71000004</v>
      </c>
    </row>
    <row r="399" spans="2:3" ht="15">
      <c r="B399" s="182" t="s">
        <v>2924</v>
      </c>
      <c r="C399" s="181">
        <v>22275602.990000002</v>
      </c>
    </row>
    <row r="400" spans="2:3" ht="15.75">
      <c r="C400" s="153">
        <f>SUM(C381:C399)</f>
        <v>3821139952.0510001</v>
      </c>
    </row>
    <row r="402" spans="1:9" s="14" customFormat="1" ht="15.75">
      <c r="A402" s="24"/>
      <c r="B402" s="185" t="s">
        <v>2484</v>
      </c>
      <c r="C402" s="186">
        <f>+C400-C377</f>
        <v>26865931.710999966</v>
      </c>
      <c r="D402" s="187"/>
      <c r="E402" s="188"/>
      <c r="F402" s="189"/>
      <c r="I402" s="24"/>
    </row>
  </sheetData>
  <mergeCells count="7">
    <mergeCell ref="B1:E1"/>
    <mergeCell ref="F281:F298"/>
    <mergeCell ref="F305:F308"/>
    <mergeCell ref="B166:F166"/>
    <mergeCell ref="C3:C7"/>
    <mergeCell ref="D3:D7"/>
    <mergeCell ref="F181:F195"/>
  </mergeCells>
  <conditionalFormatting sqref="B176">
    <cfRule type="expression" dxfId="1312" priority="1364">
      <formula>$A67067="Total"</formula>
    </cfRule>
  </conditionalFormatting>
  <conditionalFormatting sqref="C202:C217">
    <cfRule type="expression" dxfId="1311" priority="1309">
      <formula>#REF!="Total"</formula>
    </cfRule>
  </conditionalFormatting>
  <conditionalFormatting sqref="C202:C217">
    <cfRule type="expression" dxfId="1310" priority="1308">
      <formula>#REF!="Total"</formula>
    </cfRule>
  </conditionalFormatting>
  <conditionalFormatting sqref="C202:C217">
    <cfRule type="expression" dxfId="1309" priority="1307">
      <formula>#REF!="Total"</formula>
    </cfRule>
  </conditionalFormatting>
  <conditionalFormatting sqref="C202:C217">
    <cfRule type="expression" dxfId="1308" priority="1306">
      <formula>#REF!="Total"</formula>
    </cfRule>
  </conditionalFormatting>
  <conditionalFormatting sqref="C202:C217">
    <cfRule type="expression" dxfId="1307" priority="1305">
      <formula>$A201="Total"</formula>
    </cfRule>
  </conditionalFormatting>
  <conditionalFormatting sqref="C202:C207 C210:C217">
    <cfRule type="expression" dxfId="1306" priority="1304">
      <formula>$A200="Total"</formula>
    </cfRule>
  </conditionalFormatting>
  <conditionalFormatting sqref="C202:C217">
    <cfRule type="expression" dxfId="1305" priority="1303">
      <formula>#REF!="Total"</formula>
    </cfRule>
  </conditionalFormatting>
  <conditionalFormatting sqref="C205:C207 C211:C212 C216:C217">
    <cfRule type="expression" dxfId="1304" priority="1302">
      <formula>$A202="Total"</formula>
    </cfRule>
  </conditionalFormatting>
  <conditionalFormatting sqref="C202:C217">
    <cfRule type="expression" dxfId="1303" priority="1301">
      <formula>#REF!="Total"</formula>
    </cfRule>
  </conditionalFormatting>
  <conditionalFormatting sqref="C202:C217">
    <cfRule type="expression" dxfId="1302" priority="1300">
      <formula>$A202="Total"</formula>
    </cfRule>
  </conditionalFormatting>
  <conditionalFormatting sqref="C203:C206 C208:C211 C213:C216">
    <cfRule type="expression" dxfId="1301" priority="1299" stopIfTrue="1">
      <formula>$C204="Total"</formula>
    </cfRule>
  </conditionalFormatting>
  <conditionalFormatting sqref="C202:C217">
    <cfRule type="expression" dxfId="1300" priority="1298">
      <formula>#REF!="Total"</formula>
    </cfRule>
  </conditionalFormatting>
  <conditionalFormatting sqref="C202:C212 C214:C217 C315:C332">
    <cfRule type="expression" dxfId="1299" priority="1297">
      <formula>$A196="Total"</formula>
    </cfRule>
  </conditionalFormatting>
  <conditionalFormatting sqref="C202:C217">
    <cfRule type="expression" dxfId="1298" priority="1296">
      <formula>#REF!="Total"</formula>
    </cfRule>
  </conditionalFormatting>
  <conditionalFormatting sqref="C202:C217">
    <cfRule type="expression" dxfId="1297" priority="1295" stopIfTrue="1">
      <formula>#REF!="Total"</formula>
    </cfRule>
  </conditionalFormatting>
  <conditionalFormatting sqref="C208:C217">
    <cfRule type="expression" dxfId="1296" priority="1294">
      <formula>#REF!="Total"</formula>
    </cfRule>
  </conditionalFormatting>
  <conditionalFormatting sqref="C202:C217">
    <cfRule type="expression" dxfId="1295" priority="1293">
      <formula>#REF!="Total"</formula>
    </cfRule>
  </conditionalFormatting>
  <conditionalFormatting sqref="C203:C209 C213:C217 C316:C332">
    <cfRule type="expression" dxfId="1294" priority="1292">
      <formula>$A196="Total"</formula>
    </cfRule>
  </conditionalFormatting>
  <conditionalFormatting sqref="C207:C217">
    <cfRule type="expression" dxfId="1293" priority="1291">
      <formula>#REF!="Total"</formula>
    </cfRule>
  </conditionalFormatting>
  <conditionalFormatting sqref="C202:C217">
    <cfRule type="expression" dxfId="1292" priority="1290">
      <formula>#REF!="Total"</formula>
    </cfRule>
  </conditionalFormatting>
  <conditionalFormatting sqref="C213:C217 C321:C332">
    <cfRule type="expression" dxfId="1291" priority="1289">
      <formula>$A201="Total"</formula>
    </cfRule>
  </conditionalFormatting>
  <conditionalFormatting sqref="C202:C217">
    <cfRule type="expression" dxfId="1290" priority="1288">
      <formula>#REF!="Total"</formula>
    </cfRule>
  </conditionalFormatting>
  <conditionalFormatting sqref="C204:C210 C213:C217">
    <cfRule type="expression" dxfId="1289" priority="1287">
      <formula>$A196="Total"</formula>
    </cfRule>
  </conditionalFormatting>
  <conditionalFormatting sqref="C202:C217">
    <cfRule type="expression" dxfId="1288" priority="1286">
      <formula>#REF!="Total"</formula>
    </cfRule>
  </conditionalFormatting>
  <conditionalFormatting sqref="C207 C213:C217 C320:C332">
    <cfRule type="expression" dxfId="1287" priority="1285">
      <formula>$A196="Total"</formula>
    </cfRule>
  </conditionalFormatting>
  <conditionalFormatting sqref="C202:C217">
    <cfRule type="expression" dxfId="1286" priority="1284">
      <formula>#REF!="Total"</formula>
    </cfRule>
  </conditionalFormatting>
  <conditionalFormatting sqref="C202:C217">
    <cfRule type="expression" dxfId="1285" priority="1283">
      <formula>#REF!="Total"</formula>
    </cfRule>
  </conditionalFormatting>
  <conditionalFormatting sqref="C202:C217">
    <cfRule type="expression" dxfId="1284" priority="1282">
      <formula>#REF!="Total"</formula>
    </cfRule>
  </conditionalFormatting>
  <conditionalFormatting sqref="C202:C217">
    <cfRule type="expression" dxfId="1283" priority="1281">
      <formula>#REF!="Total"</formula>
    </cfRule>
  </conditionalFormatting>
  <conditionalFormatting sqref="C202:C217">
    <cfRule type="expression" dxfId="1282" priority="1280">
      <formula>#REF!="Total"</formula>
    </cfRule>
  </conditionalFormatting>
  <conditionalFormatting sqref="C202:C217">
    <cfRule type="expression" dxfId="1281" priority="1279">
      <formula>#REF!="Total"</formula>
    </cfRule>
  </conditionalFormatting>
  <conditionalFormatting sqref="C202:C217">
    <cfRule type="expression" dxfId="1280" priority="1278" stopIfTrue="1">
      <formula>#REF!="Total"</formula>
    </cfRule>
  </conditionalFormatting>
  <conditionalFormatting sqref="C202:C217">
    <cfRule type="expression" dxfId="1279" priority="1277">
      <formula>#REF!="Total"</formula>
    </cfRule>
  </conditionalFormatting>
  <conditionalFormatting sqref="C202:C217">
    <cfRule type="expression" dxfId="1278" priority="1276">
      <formula>#REF!="Total"</formula>
    </cfRule>
  </conditionalFormatting>
  <conditionalFormatting sqref="C212:C217 C325:C330">
    <cfRule type="expression" dxfId="1277" priority="1275">
      <formula>$A196="Total"</formula>
    </cfRule>
  </conditionalFormatting>
  <conditionalFormatting sqref="C202:C217">
    <cfRule type="expression" dxfId="1276" priority="1274">
      <formula>#REF!="Total"</formula>
    </cfRule>
  </conditionalFormatting>
  <conditionalFormatting sqref="C202:C217">
    <cfRule type="expression" dxfId="1275" priority="1273">
      <formula>#REF!="Total"</formula>
    </cfRule>
  </conditionalFormatting>
  <conditionalFormatting sqref="C202:C217">
    <cfRule type="expression" dxfId="1274" priority="1272">
      <formula>#REF!="Total"</formula>
    </cfRule>
  </conditionalFormatting>
  <conditionalFormatting sqref="C202:C217">
    <cfRule type="expression" dxfId="1273" priority="1271">
      <formula>#REF!="Total"</formula>
    </cfRule>
  </conditionalFormatting>
  <conditionalFormatting sqref="C202:C217">
    <cfRule type="expression" dxfId="1272" priority="1270">
      <formula>#REF!="Total"</formula>
    </cfRule>
  </conditionalFormatting>
  <conditionalFormatting sqref="C202:C217">
    <cfRule type="expression" dxfId="1271" priority="1269">
      <formula>#REF!="Total"</formula>
    </cfRule>
  </conditionalFormatting>
  <conditionalFormatting sqref="C202:C217">
    <cfRule type="expression" dxfId="1270" priority="1268">
      <formula>#REF!="Total"</formula>
    </cfRule>
  </conditionalFormatting>
  <conditionalFormatting sqref="C202:C217">
    <cfRule type="expression" dxfId="1269" priority="1267">
      <formula>#REF!="Total"</formula>
    </cfRule>
  </conditionalFormatting>
  <conditionalFormatting sqref="C202:C217">
    <cfRule type="expression" dxfId="1268" priority="1266">
      <formula>#REF!="Total"</formula>
    </cfRule>
  </conditionalFormatting>
  <conditionalFormatting sqref="C202:C217">
    <cfRule type="expression" dxfId="1267" priority="1265" stopIfTrue="1">
      <formula>#REF!="Total"</formula>
    </cfRule>
  </conditionalFormatting>
  <conditionalFormatting sqref="C202:C217">
    <cfRule type="expression" dxfId="1266" priority="1264">
      <formula>#REF!="Total"</formula>
    </cfRule>
  </conditionalFormatting>
  <conditionalFormatting sqref="C213:C217">
    <cfRule type="expression" dxfId="1265" priority="1263">
      <formula>$A200="Total"</formula>
    </cfRule>
  </conditionalFormatting>
  <conditionalFormatting sqref="C203:C212">
    <cfRule type="expression" dxfId="1264" priority="1261">
      <formula>#REF!="Total"</formula>
    </cfRule>
  </conditionalFormatting>
  <conditionalFormatting sqref="C202 C212:C217">
    <cfRule type="expression" dxfId="1263" priority="1260">
      <formula>#REF!="Total"</formula>
    </cfRule>
  </conditionalFormatting>
  <conditionalFormatting sqref="C207:C217">
    <cfRule type="expression" dxfId="1262" priority="1258">
      <formula>#REF!="Total"</formula>
    </cfRule>
  </conditionalFormatting>
  <conditionalFormatting sqref="C211:C217 C324:C326">
    <cfRule type="expression" dxfId="1261" priority="1257">
      <formula>$A196="Total"</formula>
    </cfRule>
  </conditionalFormatting>
  <conditionalFormatting sqref="C213">
    <cfRule type="expression" dxfId="1260" priority="1256">
      <formula>#REF!="Total"</formula>
    </cfRule>
  </conditionalFormatting>
  <conditionalFormatting sqref="C208:C209">
    <cfRule type="expression" dxfId="1259" priority="1255">
      <formula>$A216="Total"</formula>
    </cfRule>
  </conditionalFormatting>
  <conditionalFormatting sqref="C202 C209:C217">
    <cfRule type="expression" dxfId="1258" priority="1253">
      <formula>#REF!="Total"</formula>
    </cfRule>
  </conditionalFormatting>
  <conditionalFormatting sqref="C202 C210:C217">
    <cfRule type="expression" dxfId="1257" priority="1252">
      <formula>#REF!="Total"</formula>
    </cfRule>
  </conditionalFormatting>
  <conditionalFormatting sqref="C202">
    <cfRule type="expression" dxfId="1256" priority="1230">
      <formula>#REF!="Total"</formula>
    </cfRule>
  </conditionalFormatting>
  <conditionalFormatting sqref="C210:C212">
    <cfRule type="expression" dxfId="1255" priority="1229">
      <formula>#REF!="Total"</formula>
    </cfRule>
  </conditionalFormatting>
  <conditionalFormatting sqref="C211:C212">
    <cfRule type="expression" dxfId="1254" priority="1228">
      <formula>#REF!="Total"</formula>
    </cfRule>
  </conditionalFormatting>
  <conditionalFormatting sqref="C202">
    <cfRule type="expression" dxfId="1253" priority="1226">
      <formula>#REF!="Total"</formula>
    </cfRule>
  </conditionalFormatting>
  <conditionalFormatting sqref="C212">
    <cfRule type="expression" dxfId="1252" priority="1225">
      <formula>#REF!="Total"</formula>
    </cfRule>
  </conditionalFormatting>
  <conditionalFormatting sqref="C216:C217">
    <cfRule type="expression" dxfId="1251" priority="1224">
      <formula>#REF!="Total"</formula>
    </cfRule>
  </conditionalFormatting>
  <conditionalFormatting sqref="C213">
    <cfRule type="expression" dxfId="1250" priority="1223">
      <formula>#REF!="Total"</formula>
    </cfRule>
  </conditionalFormatting>
  <conditionalFormatting sqref="C214">
    <cfRule type="expression" dxfId="1249" priority="1222">
      <formula>#REF!="Total"</formula>
    </cfRule>
  </conditionalFormatting>
  <conditionalFormatting sqref="C215">
    <cfRule type="expression" dxfId="1248" priority="1221">
      <formula>#REF!="Total"</formula>
    </cfRule>
  </conditionalFormatting>
  <conditionalFormatting sqref="C215:C217">
    <cfRule type="expression" dxfId="1247" priority="1220">
      <formula>#REF!="Total"</formula>
    </cfRule>
  </conditionalFormatting>
  <conditionalFormatting sqref="C217">
    <cfRule type="expression" dxfId="1246" priority="1219" stopIfTrue="1">
      <formula>#REF!="Total"</formula>
    </cfRule>
  </conditionalFormatting>
  <conditionalFormatting sqref="C213:C217">
    <cfRule type="expression" dxfId="1245" priority="1218">
      <formula>#REF!="Total"</formula>
    </cfRule>
  </conditionalFormatting>
  <conditionalFormatting sqref="C210:C212">
    <cfRule type="expression" dxfId="1244" priority="1217">
      <formula>#REF!="Total"</formula>
    </cfRule>
  </conditionalFormatting>
  <conditionalFormatting sqref="C210:C212">
    <cfRule type="expression" dxfId="1243" priority="1216">
      <formula>#REF!="Total"</formula>
    </cfRule>
  </conditionalFormatting>
  <conditionalFormatting sqref="C214:C215 C203:C207">
    <cfRule type="expression" dxfId="1242" priority="1215">
      <formula>#REF!="Total"</formula>
    </cfRule>
  </conditionalFormatting>
  <conditionalFormatting sqref="C211">
    <cfRule type="expression" dxfId="1241" priority="1214">
      <formula>#REF!="Total"</formula>
    </cfRule>
  </conditionalFormatting>
  <conditionalFormatting sqref="C215:C216">
    <cfRule type="expression" dxfId="1240" priority="1213" stopIfTrue="1">
      <formula>#REF!="Total"</formula>
    </cfRule>
  </conditionalFormatting>
  <conditionalFormatting sqref="C213:C217">
    <cfRule type="expression" dxfId="1239" priority="1212" stopIfTrue="1">
      <formula>#REF!="Total"</formula>
    </cfRule>
  </conditionalFormatting>
  <conditionalFormatting sqref="C206">
    <cfRule type="expression" dxfId="1238" priority="1211">
      <formula>#REF!="Total"</formula>
    </cfRule>
  </conditionalFormatting>
  <conditionalFormatting sqref="C208:C210">
    <cfRule type="expression" dxfId="1237" priority="1210">
      <formula>#REF!="Total"</formula>
    </cfRule>
  </conditionalFormatting>
  <conditionalFormatting sqref="C213:C214 C217">
    <cfRule type="expression" dxfId="1236" priority="1209">
      <formula>#REF!="Total"</formula>
    </cfRule>
  </conditionalFormatting>
  <conditionalFormatting sqref="C217">
    <cfRule type="expression" dxfId="1235" priority="1208">
      <formula>#REF!="Total"</formula>
    </cfRule>
  </conditionalFormatting>
  <conditionalFormatting sqref="C210 C214:C215">
    <cfRule type="expression" dxfId="1234" priority="1207">
      <formula>#REF!="Total"</formula>
    </cfRule>
  </conditionalFormatting>
  <conditionalFormatting sqref="C211:C212">
    <cfRule type="expression" dxfId="1233" priority="1206">
      <formula>#REF!="Total"</formula>
    </cfRule>
  </conditionalFormatting>
  <conditionalFormatting sqref="C213:C214">
    <cfRule type="expression" dxfId="1232" priority="1205" stopIfTrue="1">
      <formula>#REF!="Total"</formula>
    </cfRule>
  </conditionalFormatting>
  <conditionalFormatting sqref="C211:C212">
    <cfRule type="expression" dxfId="1231" priority="1204">
      <formula>#REF!="Total"</formula>
    </cfRule>
  </conditionalFormatting>
  <conditionalFormatting sqref="C214:C216">
    <cfRule type="expression" dxfId="1230" priority="1203">
      <formula>#REF!="Total"</formula>
    </cfRule>
  </conditionalFormatting>
  <conditionalFormatting sqref="C213">
    <cfRule type="expression" dxfId="1229" priority="1202">
      <formula>#REF!="Total"</formula>
    </cfRule>
  </conditionalFormatting>
  <conditionalFormatting sqref="C216:C217">
    <cfRule type="expression" dxfId="1228" priority="1201">
      <formula>#REF!="Total"</formula>
    </cfRule>
  </conditionalFormatting>
  <conditionalFormatting sqref="C212">
    <cfRule type="expression" dxfId="1227" priority="1200" stopIfTrue="1">
      <formula>#REF!="Total"</formula>
    </cfRule>
  </conditionalFormatting>
  <conditionalFormatting sqref="C214">
    <cfRule type="expression" dxfId="1226" priority="1199" stopIfTrue="1">
      <formula>#REF!="Total"</formula>
    </cfRule>
  </conditionalFormatting>
  <conditionalFormatting sqref="C217">
    <cfRule type="expression" dxfId="1225" priority="1198">
      <formula>#REF!="Total"</formula>
    </cfRule>
  </conditionalFormatting>
  <conditionalFormatting sqref="C216:C217">
    <cfRule type="expression" dxfId="1224" priority="1197">
      <formula>#REF!="Total"</formula>
    </cfRule>
  </conditionalFormatting>
  <conditionalFormatting sqref="C213:C217">
    <cfRule type="expression" dxfId="1223" priority="1196">
      <formula>#REF!="Total"</formula>
    </cfRule>
  </conditionalFormatting>
  <conditionalFormatting sqref="C215:C217">
    <cfRule type="expression" dxfId="1222" priority="1231">
      <formula>#REF!="Total"</formula>
    </cfRule>
  </conditionalFormatting>
  <conditionalFormatting sqref="C214:C217">
    <cfRule type="expression" dxfId="1221" priority="1232">
      <formula>#REF!="Total"</formula>
    </cfRule>
  </conditionalFormatting>
  <conditionalFormatting sqref="C216:C217">
    <cfRule type="expression" dxfId="1220" priority="1233">
      <formula>#REF!="Total"</formula>
    </cfRule>
  </conditionalFormatting>
  <conditionalFormatting sqref="C217">
    <cfRule type="expression" dxfId="1219" priority="1234">
      <formula>#REF!="Total"</formula>
    </cfRule>
  </conditionalFormatting>
  <conditionalFormatting sqref="C209">
    <cfRule type="expression" dxfId="1218" priority="1235">
      <formula>#REF!="Total"</formula>
    </cfRule>
  </conditionalFormatting>
  <conditionalFormatting sqref="C208:C210">
    <cfRule type="expression" dxfId="1217" priority="1236">
      <formula>#REF!="Total"</formula>
    </cfRule>
  </conditionalFormatting>
  <conditionalFormatting sqref="C216:C217">
    <cfRule type="expression" dxfId="1216" priority="1237">
      <formula>#REF!="Total"</formula>
    </cfRule>
  </conditionalFormatting>
  <conditionalFormatting sqref="C209">
    <cfRule type="expression" dxfId="1215" priority="1238">
      <formula>#REF!="Total"</formula>
    </cfRule>
  </conditionalFormatting>
  <conditionalFormatting sqref="C213:C217">
    <cfRule type="expression" dxfId="1214" priority="1239">
      <formula>#REF!="Total"</formula>
    </cfRule>
  </conditionalFormatting>
  <conditionalFormatting sqref="C214:C216">
    <cfRule type="expression" dxfId="1213" priority="1240">
      <formula>#REF!="Total"</formula>
    </cfRule>
  </conditionalFormatting>
  <conditionalFormatting sqref="C212">
    <cfRule type="expression" dxfId="1212" priority="1241">
      <formula>#REF!="Total"</formula>
    </cfRule>
  </conditionalFormatting>
  <conditionalFormatting sqref="C215">
    <cfRule type="expression" dxfId="1211" priority="1242">
      <formula>#REF!="Total"</formula>
    </cfRule>
  </conditionalFormatting>
  <conditionalFormatting sqref="C214:C217">
    <cfRule type="expression" dxfId="1210" priority="1243">
      <formula>#REF!="Total"</formula>
    </cfRule>
  </conditionalFormatting>
  <conditionalFormatting sqref="C215:C217">
    <cfRule type="expression" dxfId="1209" priority="1244">
      <formula>#REF!="Total"</formula>
    </cfRule>
  </conditionalFormatting>
  <conditionalFormatting sqref="C213:C217">
    <cfRule type="expression" dxfId="1208" priority="1245">
      <formula>#REF!="Total"</formula>
    </cfRule>
  </conditionalFormatting>
  <conditionalFormatting sqref="C215:C217">
    <cfRule type="expression" dxfId="1207" priority="1246" stopIfTrue="1">
      <formula>#REF!="Total"</formula>
    </cfRule>
  </conditionalFormatting>
  <conditionalFormatting sqref="C216">
    <cfRule type="expression" dxfId="1206" priority="1247">
      <formula>#REF!="Total"</formula>
    </cfRule>
  </conditionalFormatting>
  <conditionalFormatting sqref="C211:C212">
    <cfRule type="expression" dxfId="1205" priority="1248">
      <formula>#REF!="Total"</formula>
    </cfRule>
  </conditionalFormatting>
  <conditionalFormatting sqref="C207">
    <cfRule type="expression" dxfId="1204" priority="1249">
      <formula>#REF!="Total"</formula>
    </cfRule>
  </conditionalFormatting>
  <conditionalFormatting sqref="C217">
    <cfRule type="expression" dxfId="1203" priority="1250" stopIfTrue="1">
      <formula>#REF!="Total"</formula>
    </cfRule>
  </conditionalFormatting>
  <conditionalFormatting sqref="C205:C209 C246">
    <cfRule type="expression" dxfId="1202" priority="1311">
      <formula>#REF!="Total"</formula>
    </cfRule>
  </conditionalFormatting>
  <conditionalFormatting sqref="C213:C217">
    <cfRule type="expression" dxfId="1201" priority="1312">
      <formula>#REF!="Total"</formula>
    </cfRule>
  </conditionalFormatting>
  <conditionalFormatting sqref="C202:C203 C208 C213">
    <cfRule type="expression" dxfId="1200" priority="1314">
      <formula>#REF!="Total"</formula>
    </cfRule>
  </conditionalFormatting>
  <conditionalFormatting sqref="C203:C204 C208:C209 C213:C214">
    <cfRule type="expression" dxfId="1199" priority="1315">
      <formula>#REF!="Total"</formula>
    </cfRule>
  </conditionalFormatting>
  <conditionalFormatting sqref="C203:C205 C209:C210 C213:C215">
    <cfRule type="expression" dxfId="1198" priority="1316">
      <formula>#REF!="Total"</formula>
    </cfRule>
  </conditionalFormatting>
  <conditionalFormatting sqref="C202:C206 C208:C217">
    <cfRule type="expression" dxfId="1197" priority="1317">
      <formula>$A197="Total"</formula>
    </cfRule>
  </conditionalFormatting>
  <conditionalFormatting sqref="C203:C207 C212:C217">
    <cfRule type="expression" dxfId="1196" priority="1318">
      <formula>#REF!="Total"</formula>
    </cfRule>
  </conditionalFormatting>
  <conditionalFormatting sqref="C203:C207 C214:C217">
    <cfRule type="expression" dxfId="1195" priority="1319">
      <formula>#REF!="Total"</formula>
    </cfRule>
  </conditionalFormatting>
  <conditionalFormatting sqref="C203 C205:C213">
    <cfRule type="expression" dxfId="1194" priority="1320">
      <formula>#REF!="Total"</formula>
    </cfRule>
  </conditionalFormatting>
  <conditionalFormatting sqref="C203:C208 C215:C217">
    <cfRule type="expression" dxfId="1193" priority="1321">
      <formula>#REF!="Total"</formula>
    </cfRule>
  </conditionalFormatting>
  <conditionalFormatting sqref="C206:C217 C319:C324">
    <cfRule type="expression" dxfId="1192" priority="1322">
      <formula>$A196="Total"</formula>
    </cfRule>
  </conditionalFormatting>
  <conditionalFormatting sqref="C204:C211">
    <cfRule type="expression" dxfId="1191" priority="1323">
      <formula>#REF!="Total"</formula>
    </cfRule>
  </conditionalFormatting>
  <conditionalFormatting sqref="C216">
    <cfRule type="expression" dxfId="1190" priority="1324">
      <formula>#REF!="Total"</formula>
    </cfRule>
  </conditionalFormatting>
  <conditionalFormatting sqref="C211 C213:C216">
    <cfRule type="expression" dxfId="1189" priority="1325">
      <formula>#REF!="Total"</formula>
    </cfRule>
  </conditionalFormatting>
  <conditionalFormatting sqref="C215">
    <cfRule type="expression" dxfId="1188" priority="1326">
      <formula>#REF!="Total"</formula>
    </cfRule>
  </conditionalFormatting>
  <conditionalFormatting sqref="C207:C212">
    <cfRule type="expression" dxfId="1187" priority="1327">
      <formula>#REF!="Total"</formula>
    </cfRule>
  </conditionalFormatting>
  <conditionalFormatting sqref="C209:C212">
    <cfRule type="expression" dxfId="1186" priority="1328">
      <formula>#REF!="Total"</formula>
    </cfRule>
  </conditionalFormatting>
  <conditionalFormatting sqref="C208 C210:C213">
    <cfRule type="expression" dxfId="1185" priority="1329">
      <formula>#REF!="Total"</formula>
    </cfRule>
  </conditionalFormatting>
  <conditionalFormatting sqref="C210 C212:C215">
    <cfRule type="expression" dxfId="1184" priority="1330">
      <formula>#REF!="Total"</formula>
    </cfRule>
  </conditionalFormatting>
  <conditionalFormatting sqref="C209 C211:C214">
    <cfRule type="expression" dxfId="1183" priority="1331">
      <formula>#REF!="Total"</formula>
    </cfRule>
  </conditionalFormatting>
  <conditionalFormatting sqref="C213">
    <cfRule type="expression" dxfId="1182" priority="1332">
      <formula>#REF!="Total"</formula>
    </cfRule>
  </conditionalFormatting>
  <conditionalFormatting sqref="C214">
    <cfRule type="expression" dxfId="1181" priority="1333">
      <formula>#REF!="Total"</formula>
    </cfRule>
  </conditionalFormatting>
  <conditionalFormatting sqref="C208:C212">
    <cfRule type="expression" dxfId="1180" priority="1334">
      <formula>#REF!="Total"</formula>
    </cfRule>
  </conditionalFormatting>
  <conditionalFormatting sqref="C204 C206:C214">
    <cfRule type="expression" dxfId="1179" priority="1335">
      <formula>#REF!="Total"</formula>
    </cfRule>
  </conditionalFormatting>
  <conditionalFormatting sqref="C212">
    <cfRule type="expression" dxfId="1178" priority="1336">
      <formula>#REF!="Total"</formula>
    </cfRule>
  </conditionalFormatting>
  <conditionalFormatting sqref="C202 C207 C212">
    <cfRule type="expression" dxfId="1177" priority="1337" stopIfTrue="1">
      <formula>#REF!="Total"</formula>
    </cfRule>
  </conditionalFormatting>
  <conditionalFormatting sqref="C202:C204 C208:C212">
    <cfRule type="expression" dxfId="1176" priority="1338">
      <formula>#REF!="Total"</formula>
    </cfRule>
  </conditionalFormatting>
  <conditionalFormatting sqref="C202">
    <cfRule type="expression" dxfId="1175" priority="1339">
      <formula>$A206="Total"</formula>
    </cfRule>
  </conditionalFormatting>
  <conditionalFormatting sqref="C205:C217">
    <cfRule type="expression" dxfId="1174" priority="1340">
      <formula>$A196="Total"</formula>
    </cfRule>
  </conditionalFormatting>
  <conditionalFormatting sqref="C202:C204 C208:C212">
    <cfRule type="expression" dxfId="1173" priority="1342" stopIfTrue="1">
      <formula>#REF!="Total"</formula>
    </cfRule>
  </conditionalFormatting>
  <conditionalFormatting sqref="C202">
    <cfRule type="expression" dxfId="1172" priority="1343" stopIfTrue="1">
      <formula>$C214="Total"</formula>
    </cfRule>
  </conditionalFormatting>
  <conditionalFormatting sqref="C209:C212 C215:C216">
    <cfRule type="expression" dxfId="1171" priority="1344">
      <formula>#REF!="Total"</formula>
    </cfRule>
  </conditionalFormatting>
  <conditionalFormatting sqref="C208:C211">
    <cfRule type="expression" dxfId="1170" priority="1345">
      <formula>$A204="Total"</formula>
    </cfRule>
  </conditionalFormatting>
  <conditionalFormatting sqref="C205:C207">
    <cfRule type="expression" dxfId="1169" priority="1346">
      <formula>$A208="Total"</formula>
    </cfRule>
  </conditionalFormatting>
  <conditionalFormatting sqref="C210:C217">
    <cfRule type="expression" dxfId="1168" priority="1347">
      <formula>$A196="Total"</formula>
    </cfRule>
  </conditionalFormatting>
  <conditionalFormatting sqref="C205:C207">
    <cfRule type="expression" dxfId="1167" priority="1348" stopIfTrue="1">
      <formula>$C208="Total"</formula>
    </cfRule>
  </conditionalFormatting>
  <conditionalFormatting sqref="C202">
    <cfRule type="expression" dxfId="1166" priority="1349">
      <formula>$A213="Total"</formula>
    </cfRule>
  </conditionalFormatting>
  <conditionalFormatting sqref="C202 C204:C207 C242:C245">
    <cfRule type="expression" dxfId="1165" priority="1352">
      <formula>#REF!="Total"</formula>
    </cfRule>
  </conditionalFormatting>
  <conditionalFormatting sqref="C202 C207 C245">
    <cfRule type="expression" dxfId="1164" priority="1356">
      <formula>#REF!="Total"</formula>
    </cfRule>
  </conditionalFormatting>
  <conditionalFormatting sqref="C203:C206">
    <cfRule type="expression" dxfId="1163" priority="1357">
      <formula>#REF!="Total"</formula>
    </cfRule>
  </conditionalFormatting>
  <conditionalFormatting sqref="C207">
    <cfRule type="expression" dxfId="1162" priority="1358">
      <formula>$A213="Total"</formula>
    </cfRule>
  </conditionalFormatting>
  <conditionalFormatting sqref="C203:C205">
    <cfRule type="expression" dxfId="1161" priority="1360">
      <formula>#REF!="Total"</formula>
    </cfRule>
  </conditionalFormatting>
  <conditionalFormatting sqref="C208">
    <cfRule type="expression" dxfId="1160" priority="1361" stopIfTrue="1">
      <formula>#REF!="Total"</formula>
    </cfRule>
  </conditionalFormatting>
  <conditionalFormatting sqref="C208:C212 C246:C249">
    <cfRule type="expression" dxfId="1159" priority="1363">
      <formula>#REF!="Total"</formula>
    </cfRule>
  </conditionalFormatting>
  <conditionalFormatting sqref="C213:C217 C251:C255">
    <cfRule type="expression" dxfId="1158" priority="3892">
      <formula>#REF!="Total"</formula>
    </cfRule>
  </conditionalFormatting>
  <conditionalFormatting sqref="C203:C205 C241:C243">
    <cfRule type="expression" dxfId="1157" priority="3894">
      <formula>#REF!="Total"</formula>
    </cfRule>
  </conditionalFormatting>
  <conditionalFormatting sqref="C206:C207">
    <cfRule type="expression" dxfId="1156" priority="3895">
      <formula>#REF!="Total"</formula>
    </cfRule>
  </conditionalFormatting>
  <conditionalFormatting sqref="C208:C212 C246:C250">
    <cfRule type="expression" dxfId="1155" priority="3896">
      <formula>#REF!="Total"</formula>
    </cfRule>
  </conditionalFormatting>
  <conditionalFormatting sqref="C210:C212 C248:C250">
    <cfRule type="expression" dxfId="1154" priority="3897">
      <formula>#REF!="Total"</formula>
    </cfRule>
  </conditionalFormatting>
  <conditionalFormatting sqref="C213">
    <cfRule type="expression" dxfId="1153" priority="3898" stopIfTrue="1">
      <formula>#REF!="Total"</formula>
    </cfRule>
  </conditionalFormatting>
  <conditionalFormatting sqref="C203:C207">
    <cfRule type="expression" dxfId="1152" priority="3901" stopIfTrue="1">
      <formula>#REF!="Total"</formula>
    </cfRule>
  </conditionalFormatting>
  <conditionalFormatting sqref="C209:C212">
    <cfRule type="expression" dxfId="1151" priority="3904" stopIfTrue="1">
      <formula>#REF!="Total"</formula>
    </cfRule>
  </conditionalFormatting>
  <conditionalFormatting sqref="C208:C210">
    <cfRule type="expression" dxfId="1150" priority="3905">
      <formula>#REF!="Total"</formula>
    </cfRule>
  </conditionalFormatting>
  <conditionalFormatting sqref="C209:C211">
    <cfRule type="expression" dxfId="1149" priority="3906" stopIfTrue="1">
      <formula>#REF!="Total"</formula>
    </cfRule>
  </conditionalFormatting>
  <conditionalFormatting sqref="C221:C236">
    <cfRule type="expression" dxfId="1148" priority="1141">
      <formula>#REF!="Total"</formula>
    </cfRule>
  </conditionalFormatting>
  <conditionalFormatting sqref="C221:C236">
    <cfRule type="expression" dxfId="1147" priority="1140">
      <formula>#REF!="Total"</formula>
    </cfRule>
  </conditionalFormatting>
  <conditionalFormatting sqref="C221:C236">
    <cfRule type="expression" dxfId="1146" priority="1139">
      <formula>#REF!="Total"</formula>
    </cfRule>
  </conditionalFormatting>
  <conditionalFormatting sqref="C221:C236">
    <cfRule type="expression" dxfId="1145" priority="1138">
      <formula>#REF!="Total"</formula>
    </cfRule>
  </conditionalFormatting>
  <conditionalFormatting sqref="C221:C236">
    <cfRule type="expression" dxfId="1144" priority="1137">
      <formula>$A220="Total"</formula>
    </cfRule>
  </conditionalFormatting>
  <conditionalFormatting sqref="C221:C226 C229:C236">
    <cfRule type="expression" dxfId="1143" priority="1136">
      <formula>$A219="Total"</formula>
    </cfRule>
  </conditionalFormatting>
  <conditionalFormatting sqref="C221:C236">
    <cfRule type="expression" dxfId="1142" priority="1135">
      <formula>#REF!="Total"</formula>
    </cfRule>
  </conditionalFormatting>
  <conditionalFormatting sqref="C224:C226 C230:C231 C235:C236">
    <cfRule type="expression" dxfId="1141" priority="1134">
      <formula>$A221="Total"</formula>
    </cfRule>
  </conditionalFormatting>
  <conditionalFormatting sqref="C221:C236">
    <cfRule type="expression" dxfId="1140" priority="1133">
      <formula>#REF!="Total"</formula>
    </cfRule>
  </conditionalFormatting>
  <conditionalFormatting sqref="C221:C236">
    <cfRule type="expression" dxfId="1139" priority="1132">
      <formula>$A221="Total"</formula>
    </cfRule>
  </conditionalFormatting>
  <conditionalFormatting sqref="C222:C225 C227:C230 C232:C235">
    <cfRule type="expression" dxfId="1138" priority="1131" stopIfTrue="1">
      <formula>$C223="Total"</formula>
    </cfRule>
  </conditionalFormatting>
  <conditionalFormatting sqref="C221:C236">
    <cfRule type="expression" dxfId="1137" priority="1130">
      <formula>#REF!="Total"</formula>
    </cfRule>
  </conditionalFormatting>
  <conditionalFormatting sqref="C221:C231 C233:C236">
    <cfRule type="expression" dxfId="1136" priority="1129">
      <formula>$A215="Total"</formula>
    </cfRule>
  </conditionalFormatting>
  <conditionalFormatting sqref="C221:C236">
    <cfRule type="expression" dxfId="1135" priority="1128">
      <formula>#REF!="Total"</formula>
    </cfRule>
  </conditionalFormatting>
  <conditionalFormatting sqref="C221:C236">
    <cfRule type="expression" dxfId="1134" priority="1127" stopIfTrue="1">
      <formula>#REF!="Total"</formula>
    </cfRule>
  </conditionalFormatting>
  <conditionalFormatting sqref="C227:C236">
    <cfRule type="expression" dxfId="1133" priority="1126">
      <formula>#REF!="Total"</formula>
    </cfRule>
  </conditionalFormatting>
  <conditionalFormatting sqref="C221:C236">
    <cfRule type="expression" dxfId="1132" priority="1125">
      <formula>#REF!="Total"</formula>
    </cfRule>
  </conditionalFormatting>
  <conditionalFormatting sqref="C222:C228 C232:C236">
    <cfRule type="expression" dxfId="1131" priority="1124">
      <formula>$A215="Total"</formula>
    </cfRule>
  </conditionalFormatting>
  <conditionalFormatting sqref="C226:C236">
    <cfRule type="expression" dxfId="1130" priority="1123">
      <formula>#REF!="Total"</formula>
    </cfRule>
  </conditionalFormatting>
  <conditionalFormatting sqref="C221:C236">
    <cfRule type="expression" dxfId="1129" priority="1122">
      <formula>#REF!="Total"</formula>
    </cfRule>
  </conditionalFormatting>
  <conditionalFormatting sqref="C232:C236">
    <cfRule type="expression" dxfId="1128" priority="1121">
      <formula>$A220="Total"</formula>
    </cfRule>
  </conditionalFormatting>
  <conditionalFormatting sqref="C221:C236">
    <cfRule type="expression" dxfId="1127" priority="1120">
      <formula>#REF!="Total"</formula>
    </cfRule>
  </conditionalFormatting>
  <conditionalFormatting sqref="C223:C229 C232:C236">
    <cfRule type="expression" dxfId="1126" priority="1119">
      <formula>$A215="Total"</formula>
    </cfRule>
  </conditionalFormatting>
  <conditionalFormatting sqref="C221:C236">
    <cfRule type="expression" dxfId="1125" priority="1118">
      <formula>#REF!="Total"</formula>
    </cfRule>
  </conditionalFormatting>
  <conditionalFormatting sqref="C226 C232:C236">
    <cfRule type="expression" dxfId="1124" priority="1117">
      <formula>$A215="Total"</formula>
    </cfRule>
  </conditionalFormatting>
  <conditionalFormatting sqref="C221:C236">
    <cfRule type="expression" dxfId="1123" priority="1116">
      <formula>#REF!="Total"</formula>
    </cfRule>
  </conditionalFormatting>
  <conditionalFormatting sqref="C221:C236">
    <cfRule type="expression" dxfId="1122" priority="1115">
      <formula>#REF!="Total"</formula>
    </cfRule>
  </conditionalFormatting>
  <conditionalFormatting sqref="C221:C236">
    <cfRule type="expression" dxfId="1121" priority="1114">
      <formula>#REF!="Total"</formula>
    </cfRule>
  </conditionalFormatting>
  <conditionalFormatting sqref="C221:C236">
    <cfRule type="expression" dxfId="1120" priority="1113">
      <formula>#REF!="Total"</formula>
    </cfRule>
  </conditionalFormatting>
  <conditionalFormatting sqref="C221:C236">
    <cfRule type="expression" dxfId="1119" priority="1112">
      <formula>#REF!="Total"</formula>
    </cfRule>
  </conditionalFormatting>
  <conditionalFormatting sqref="C221:C236">
    <cfRule type="expression" dxfId="1118" priority="1111">
      <formula>#REF!="Total"</formula>
    </cfRule>
  </conditionalFormatting>
  <conditionalFormatting sqref="C221:C236">
    <cfRule type="expression" dxfId="1117" priority="1110" stopIfTrue="1">
      <formula>#REF!="Total"</formula>
    </cfRule>
  </conditionalFormatting>
  <conditionalFormatting sqref="C221:C236">
    <cfRule type="expression" dxfId="1116" priority="1109">
      <formula>#REF!="Total"</formula>
    </cfRule>
  </conditionalFormatting>
  <conditionalFormatting sqref="C221:C236">
    <cfRule type="expression" dxfId="1115" priority="1108">
      <formula>#REF!="Total"</formula>
    </cfRule>
  </conditionalFormatting>
  <conditionalFormatting sqref="C231:C236">
    <cfRule type="expression" dxfId="1114" priority="1107">
      <formula>$A215="Total"</formula>
    </cfRule>
  </conditionalFormatting>
  <conditionalFormatting sqref="C221:C236">
    <cfRule type="expression" dxfId="1113" priority="1106">
      <formula>#REF!="Total"</formula>
    </cfRule>
  </conditionalFormatting>
  <conditionalFormatting sqref="C221:C236">
    <cfRule type="expression" dxfId="1112" priority="1105">
      <formula>#REF!="Total"</formula>
    </cfRule>
  </conditionalFormatting>
  <conditionalFormatting sqref="C221:C236">
    <cfRule type="expression" dxfId="1111" priority="1104">
      <formula>#REF!="Total"</formula>
    </cfRule>
  </conditionalFormatting>
  <conditionalFormatting sqref="C221:C236">
    <cfRule type="expression" dxfId="1110" priority="1103">
      <formula>#REF!="Total"</formula>
    </cfRule>
  </conditionalFormatting>
  <conditionalFormatting sqref="C221:C236">
    <cfRule type="expression" dxfId="1109" priority="1102">
      <formula>#REF!="Total"</formula>
    </cfRule>
  </conditionalFormatting>
  <conditionalFormatting sqref="C221:C236">
    <cfRule type="expression" dxfId="1108" priority="1101">
      <formula>#REF!="Total"</formula>
    </cfRule>
  </conditionalFormatting>
  <conditionalFormatting sqref="C221:C236">
    <cfRule type="expression" dxfId="1107" priority="1100">
      <formula>#REF!="Total"</formula>
    </cfRule>
  </conditionalFormatting>
  <conditionalFormatting sqref="C221:C236">
    <cfRule type="expression" dxfId="1106" priority="1099">
      <formula>#REF!="Total"</formula>
    </cfRule>
  </conditionalFormatting>
  <conditionalFormatting sqref="C221:C236">
    <cfRule type="expression" dxfId="1105" priority="1098">
      <formula>#REF!="Total"</formula>
    </cfRule>
  </conditionalFormatting>
  <conditionalFormatting sqref="C221:C236">
    <cfRule type="expression" dxfId="1104" priority="1097" stopIfTrue="1">
      <formula>#REF!="Total"</formula>
    </cfRule>
  </conditionalFormatting>
  <conditionalFormatting sqref="C221:C236">
    <cfRule type="expression" dxfId="1103" priority="1096">
      <formula>#REF!="Total"</formula>
    </cfRule>
  </conditionalFormatting>
  <conditionalFormatting sqref="C232:C236">
    <cfRule type="expression" dxfId="1102" priority="1095">
      <formula>$A219="Total"</formula>
    </cfRule>
  </conditionalFormatting>
  <conditionalFormatting sqref="C222:C231">
    <cfRule type="expression" dxfId="1101" priority="1094">
      <formula>#REF!="Total"</formula>
    </cfRule>
  </conditionalFormatting>
  <conditionalFormatting sqref="C221 C231:C236">
    <cfRule type="expression" dxfId="1100" priority="1093">
      <formula>#REF!="Total"</formula>
    </cfRule>
  </conditionalFormatting>
  <conditionalFormatting sqref="C226:C236">
    <cfRule type="expression" dxfId="1099" priority="1092">
      <formula>#REF!="Total"</formula>
    </cfRule>
  </conditionalFormatting>
  <conditionalFormatting sqref="C230:C236">
    <cfRule type="expression" dxfId="1098" priority="1091">
      <formula>$A215="Total"</formula>
    </cfRule>
  </conditionalFormatting>
  <conditionalFormatting sqref="C232">
    <cfRule type="expression" dxfId="1097" priority="1090">
      <formula>#REF!="Total"</formula>
    </cfRule>
  </conditionalFormatting>
  <conditionalFormatting sqref="C227:C228">
    <cfRule type="expression" dxfId="1096" priority="1089">
      <formula>$A235="Total"</formula>
    </cfRule>
  </conditionalFormatting>
  <conditionalFormatting sqref="C221 C228:C236">
    <cfRule type="expression" dxfId="1095" priority="1088">
      <formula>#REF!="Total"</formula>
    </cfRule>
  </conditionalFormatting>
  <conditionalFormatting sqref="C221 C229:C236">
    <cfRule type="expression" dxfId="1094" priority="1087">
      <formula>#REF!="Total"</formula>
    </cfRule>
  </conditionalFormatting>
  <conditionalFormatting sqref="C221">
    <cfRule type="expression" dxfId="1093" priority="1066">
      <formula>#REF!="Total"</formula>
    </cfRule>
  </conditionalFormatting>
  <conditionalFormatting sqref="C229:C231">
    <cfRule type="expression" dxfId="1092" priority="1065">
      <formula>#REF!="Total"</formula>
    </cfRule>
  </conditionalFormatting>
  <conditionalFormatting sqref="C230:C231">
    <cfRule type="expression" dxfId="1091" priority="1064">
      <formula>#REF!="Total"</formula>
    </cfRule>
  </conditionalFormatting>
  <conditionalFormatting sqref="C221">
    <cfRule type="expression" dxfId="1090" priority="1063">
      <formula>#REF!="Total"</formula>
    </cfRule>
  </conditionalFormatting>
  <conditionalFormatting sqref="C231">
    <cfRule type="expression" dxfId="1089" priority="1062">
      <formula>#REF!="Total"</formula>
    </cfRule>
  </conditionalFormatting>
  <conditionalFormatting sqref="C235:C236">
    <cfRule type="expression" dxfId="1088" priority="1061">
      <formula>#REF!="Total"</formula>
    </cfRule>
  </conditionalFormatting>
  <conditionalFormatting sqref="C232">
    <cfRule type="expression" dxfId="1087" priority="1060">
      <formula>#REF!="Total"</formula>
    </cfRule>
  </conditionalFormatting>
  <conditionalFormatting sqref="C233">
    <cfRule type="expression" dxfId="1086" priority="1059">
      <formula>#REF!="Total"</formula>
    </cfRule>
  </conditionalFormatting>
  <conditionalFormatting sqref="C234">
    <cfRule type="expression" dxfId="1085" priority="1058">
      <formula>#REF!="Total"</formula>
    </cfRule>
  </conditionalFormatting>
  <conditionalFormatting sqref="C234:C236">
    <cfRule type="expression" dxfId="1084" priority="1057">
      <formula>#REF!="Total"</formula>
    </cfRule>
  </conditionalFormatting>
  <conditionalFormatting sqref="C236">
    <cfRule type="expression" dxfId="1083" priority="1056" stopIfTrue="1">
      <formula>#REF!="Total"</formula>
    </cfRule>
  </conditionalFormatting>
  <conditionalFormatting sqref="C232:C236">
    <cfRule type="expression" dxfId="1082" priority="1055">
      <formula>#REF!="Total"</formula>
    </cfRule>
  </conditionalFormatting>
  <conditionalFormatting sqref="C229:C231">
    <cfRule type="expression" dxfId="1081" priority="1054">
      <formula>#REF!="Total"</formula>
    </cfRule>
  </conditionalFormatting>
  <conditionalFormatting sqref="C229:C231">
    <cfRule type="expression" dxfId="1080" priority="1053">
      <formula>#REF!="Total"</formula>
    </cfRule>
  </conditionalFormatting>
  <conditionalFormatting sqref="C233:C234 C222:C226">
    <cfRule type="expression" dxfId="1079" priority="1052">
      <formula>#REF!="Total"</formula>
    </cfRule>
  </conditionalFormatting>
  <conditionalFormatting sqref="C230">
    <cfRule type="expression" dxfId="1078" priority="1051">
      <formula>#REF!="Total"</formula>
    </cfRule>
  </conditionalFormatting>
  <conditionalFormatting sqref="C234:C235">
    <cfRule type="expression" dxfId="1077" priority="1050" stopIfTrue="1">
      <formula>#REF!="Total"</formula>
    </cfRule>
  </conditionalFormatting>
  <conditionalFormatting sqref="C232:C236">
    <cfRule type="expression" dxfId="1076" priority="1049" stopIfTrue="1">
      <formula>#REF!="Total"</formula>
    </cfRule>
  </conditionalFormatting>
  <conditionalFormatting sqref="C225">
    <cfRule type="expression" dxfId="1075" priority="1048">
      <formula>#REF!="Total"</formula>
    </cfRule>
  </conditionalFormatting>
  <conditionalFormatting sqref="C227:C229">
    <cfRule type="expression" dxfId="1074" priority="1047">
      <formula>#REF!="Total"</formula>
    </cfRule>
  </conditionalFormatting>
  <conditionalFormatting sqref="C232:C233 C236">
    <cfRule type="expression" dxfId="1073" priority="1046">
      <formula>#REF!="Total"</formula>
    </cfRule>
  </conditionalFormatting>
  <conditionalFormatting sqref="C236">
    <cfRule type="expression" dxfId="1072" priority="1045">
      <formula>#REF!="Total"</formula>
    </cfRule>
  </conditionalFormatting>
  <conditionalFormatting sqref="C229 C233:C234">
    <cfRule type="expression" dxfId="1071" priority="1044">
      <formula>#REF!="Total"</formula>
    </cfRule>
  </conditionalFormatting>
  <conditionalFormatting sqref="C230:C231">
    <cfRule type="expression" dxfId="1070" priority="1043">
      <formula>#REF!="Total"</formula>
    </cfRule>
  </conditionalFormatting>
  <conditionalFormatting sqref="C232:C233">
    <cfRule type="expression" dxfId="1069" priority="1042" stopIfTrue="1">
      <formula>#REF!="Total"</formula>
    </cfRule>
  </conditionalFormatting>
  <conditionalFormatting sqref="C230:C231">
    <cfRule type="expression" dxfId="1068" priority="1041">
      <formula>#REF!="Total"</formula>
    </cfRule>
  </conditionalFormatting>
  <conditionalFormatting sqref="C233:C235">
    <cfRule type="expression" dxfId="1067" priority="1040">
      <formula>#REF!="Total"</formula>
    </cfRule>
  </conditionalFormatting>
  <conditionalFormatting sqref="C232">
    <cfRule type="expression" dxfId="1066" priority="1039">
      <formula>#REF!="Total"</formula>
    </cfRule>
  </conditionalFormatting>
  <conditionalFormatting sqref="C235:C236">
    <cfRule type="expression" dxfId="1065" priority="1038">
      <formula>#REF!="Total"</formula>
    </cfRule>
  </conditionalFormatting>
  <conditionalFormatting sqref="C231">
    <cfRule type="expression" dxfId="1064" priority="1037" stopIfTrue="1">
      <formula>#REF!="Total"</formula>
    </cfRule>
  </conditionalFormatting>
  <conditionalFormatting sqref="C233">
    <cfRule type="expression" dxfId="1063" priority="1036" stopIfTrue="1">
      <formula>#REF!="Total"</formula>
    </cfRule>
  </conditionalFormatting>
  <conditionalFormatting sqref="C236">
    <cfRule type="expression" dxfId="1062" priority="1035">
      <formula>#REF!="Total"</formula>
    </cfRule>
  </conditionalFormatting>
  <conditionalFormatting sqref="C235:C236">
    <cfRule type="expression" dxfId="1061" priority="1034">
      <formula>#REF!="Total"</formula>
    </cfRule>
  </conditionalFormatting>
  <conditionalFormatting sqref="C232:C236">
    <cfRule type="expression" dxfId="1060" priority="1033">
      <formula>#REF!="Total"</formula>
    </cfRule>
  </conditionalFormatting>
  <conditionalFormatting sqref="C234:C236">
    <cfRule type="expression" dxfId="1059" priority="1067">
      <formula>#REF!="Total"</formula>
    </cfRule>
  </conditionalFormatting>
  <conditionalFormatting sqref="C233:C236">
    <cfRule type="expression" dxfId="1058" priority="1068">
      <formula>#REF!="Total"</formula>
    </cfRule>
  </conditionalFormatting>
  <conditionalFormatting sqref="C235:C236">
    <cfRule type="expression" dxfId="1057" priority="1069">
      <formula>#REF!="Total"</formula>
    </cfRule>
  </conditionalFormatting>
  <conditionalFormatting sqref="C236">
    <cfRule type="expression" dxfId="1056" priority="1070">
      <formula>#REF!="Total"</formula>
    </cfRule>
  </conditionalFormatting>
  <conditionalFormatting sqref="C228">
    <cfRule type="expression" dxfId="1055" priority="1071">
      <formula>#REF!="Total"</formula>
    </cfRule>
  </conditionalFormatting>
  <conditionalFormatting sqref="C227:C229">
    <cfRule type="expression" dxfId="1054" priority="1072">
      <formula>#REF!="Total"</formula>
    </cfRule>
  </conditionalFormatting>
  <conditionalFormatting sqref="C235:C236">
    <cfRule type="expression" dxfId="1053" priority="1073">
      <formula>#REF!="Total"</formula>
    </cfRule>
  </conditionalFormatting>
  <conditionalFormatting sqref="C228">
    <cfRule type="expression" dxfId="1052" priority="1074">
      <formula>#REF!="Total"</formula>
    </cfRule>
  </conditionalFormatting>
  <conditionalFormatting sqref="C232:C236">
    <cfRule type="expression" dxfId="1051" priority="1075">
      <formula>#REF!="Total"</formula>
    </cfRule>
  </conditionalFormatting>
  <conditionalFormatting sqref="C233:C235">
    <cfRule type="expression" dxfId="1050" priority="1076">
      <formula>#REF!="Total"</formula>
    </cfRule>
  </conditionalFormatting>
  <conditionalFormatting sqref="C231">
    <cfRule type="expression" dxfId="1049" priority="1077">
      <formula>#REF!="Total"</formula>
    </cfRule>
  </conditionalFormatting>
  <conditionalFormatting sqref="C234">
    <cfRule type="expression" dxfId="1048" priority="1078">
      <formula>#REF!="Total"</formula>
    </cfRule>
  </conditionalFormatting>
  <conditionalFormatting sqref="C233:C236">
    <cfRule type="expression" dxfId="1047" priority="1079">
      <formula>#REF!="Total"</formula>
    </cfRule>
  </conditionalFormatting>
  <conditionalFormatting sqref="C234:C236">
    <cfRule type="expression" dxfId="1046" priority="1080">
      <formula>#REF!="Total"</formula>
    </cfRule>
  </conditionalFormatting>
  <conditionalFormatting sqref="C232:C236">
    <cfRule type="expression" dxfId="1045" priority="1081">
      <formula>#REF!="Total"</formula>
    </cfRule>
  </conditionalFormatting>
  <conditionalFormatting sqref="C234:C236">
    <cfRule type="expression" dxfId="1044" priority="1082" stopIfTrue="1">
      <formula>#REF!="Total"</formula>
    </cfRule>
  </conditionalFormatting>
  <conditionalFormatting sqref="C235">
    <cfRule type="expression" dxfId="1043" priority="1083">
      <formula>#REF!="Total"</formula>
    </cfRule>
  </conditionalFormatting>
  <conditionalFormatting sqref="C230:C231">
    <cfRule type="expression" dxfId="1042" priority="1084">
      <formula>#REF!="Total"</formula>
    </cfRule>
  </conditionalFormatting>
  <conditionalFormatting sqref="C226">
    <cfRule type="expression" dxfId="1041" priority="1085">
      <formula>#REF!="Total"</formula>
    </cfRule>
  </conditionalFormatting>
  <conditionalFormatting sqref="C236">
    <cfRule type="expression" dxfId="1040" priority="1086" stopIfTrue="1">
      <formula>#REF!="Total"</formula>
    </cfRule>
  </conditionalFormatting>
  <conditionalFormatting sqref="C224:C228">
    <cfRule type="expression" dxfId="1039" priority="1142">
      <formula>#REF!="Total"</formula>
    </cfRule>
  </conditionalFormatting>
  <conditionalFormatting sqref="C232:C236">
    <cfRule type="expression" dxfId="1038" priority="1143">
      <formula>#REF!="Total"</formula>
    </cfRule>
  </conditionalFormatting>
  <conditionalFormatting sqref="C221:C222 C227 C232">
    <cfRule type="expression" dxfId="1037" priority="1144">
      <formula>#REF!="Total"</formula>
    </cfRule>
  </conditionalFormatting>
  <conditionalFormatting sqref="C222:C223 C227:C228 C232:C233">
    <cfRule type="expression" dxfId="1036" priority="1145">
      <formula>#REF!="Total"</formula>
    </cfRule>
  </conditionalFormatting>
  <conditionalFormatting sqref="C222:C224 C228:C229 C232:C234">
    <cfRule type="expression" dxfId="1035" priority="1146">
      <formula>#REF!="Total"</formula>
    </cfRule>
  </conditionalFormatting>
  <conditionalFormatting sqref="C221:C225 C227:C236">
    <cfRule type="expression" dxfId="1034" priority="1147">
      <formula>$A216="Total"</formula>
    </cfRule>
  </conditionalFormatting>
  <conditionalFormatting sqref="C222:C226 C231:C236">
    <cfRule type="expression" dxfId="1033" priority="1148">
      <formula>#REF!="Total"</formula>
    </cfRule>
  </conditionalFormatting>
  <conditionalFormatting sqref="C222:C226 C233:C236">
    <cfRule type="expression" dxfId="1032" priority="1149">
      <formula>#REF!="Total"</formula>
    </cfRule>
  </conditionalFormatting>
  <conditionalFormatting sqref="C222 C224:C232">
    <cfRule type="expression" dxfId="1031" priority="1150">
      <formula>#REF!="Total"</formula>
    </cfRule>
  </conditionalFormatting>
  <conditionalFormatting sqref="C222:C227 C234:C236">
    <cfRule type="expression" dxfId="1030" priority="1151">
      <formula>#REF!="Total"</formula>
    </cfRule>
  </conditionalFormatting>
  <conditionalFormatting sqref="C225:C236">
    <cfRule type="expression" dxfId="1029" priority="1152">
      <formula>$A215="Total"</formula>
    </cfRule>
  </conditionalFormatting>
  <conditionalFormatting sqref="C223:C230">
    <cfRule type="expression" dxfId="1028" priority="1153">
      <formula>#REF!="Total"</formula>
    </cfRule>
  </conditionalFormatting>
  <conditionalFormatting sqref="C235">
    <cfRule type="expression" dxfId="1027" priority="1154">
      <formula>#REF!="Total"</formula>
    </cfRule>
  </conditionalFormatting>
  <conditionalFormatting sqref="C230 C232:C235">
    <cfRule type="expression" dxfId="1026" priority="1155">
      <formula>#REF!="Total"</formula>
    </cfRule>
  </conditionalFormatting>
  <conditionalFormatting sqref="C234">
    <cfRule type="expression" dxfId="1025" priority="1156">
      <formula>#REF!="Total"</formula>
    </cfRule>
  </conditionalFormatting>
  <conditionalFormatting sqref="C226:C231">
    <cfRule type="expression" dxfId="1024" priority="1157">
      <formula>#REF!="Total"</formula>
    </cfRule>
  </conditionalFormatting>
  <conditionalFormatting sqref="C228:C231">
    <cfRule type="expression" dxfId="1023" priority="1158">
      <formula>#REF!="Total"</formula>
    </cfRule>
  </conditionalFormatting>
  <conditionalFormatting sqref="C227 C229:C232">
    <cfRule type="expression" dxfId="1022" priority="1159">
      <formula>#REF!="Total"</formula>
    </cfRule>
  </conditionalFormatting>
  <conditionalFormatting sqref="C229 C231:C234">
    <cfRule type="expression" dxfId="1021" priority="1160">
      <formula>#REF!="Total"</formula>
    </cfRule>
  </conditionalFormatting>
  <conditionalFormatting sqref="C228 C230:C233">
    <cfRule type="expression" dxfId="1020" priority="1161">
      <formula>#REF!="Total"</formula>
    </cfRule>
  </conditionalFormatting>
  <conditionalFormatting sqref="C232">
    <cfRule type="expression" dxfId="1019" priority="1162">
      <formula>#REF!="Total"</formula>
    </cfRule>
  </conditionalFormatting>
  <conditionalFormatting sqref="C233">
    <cfRule type="expression" dxfId="1018" priority="1163">
      <formula>#REF!="Total"</formula>
    </cfRule>
  </conditionalFormatting>
  <conditionalFormatting sqref="C227:C231">
    <cfRule type="expression" dxfId="1017" priority="1164">
      <formula>#REF!="Total"</formula>
    </cfRule>
  </conditionalFormatting>
  <conditionalFormatting sqref="C223 C225:C233">
    <cfRule type="expression" dxfId="1016" priority="1165">
      <formula>#REF!="Total"</formula>
    </cfRule>
  </conditionalFormatting>
  <conditionalFormatting sqref="C231">
    <cfRule type="expression" dxfId="1015" priority="1166">
      <formula>#REF!="Total"</formula>
    </cfRule>
  </conditionalFormatting>
  <conditionalFormatting sqref="C221 C226 C231">
    <cfRule type="expression" dxfId="1014" priority="1167" stopIfTrue="1">
      <formula>#REF!="Total"</formula>
    </cfRule>
  </conditionalFormatting>
  <conditionalFormatting sqref="C221:C223 C227:C231">
    <cfRule type="expression" dxfId="1013" priority="1168">
      <formula>#REF!="Total"</formula>
    </cfRule>
  </conditionalFormatting>
  <conditionalFormatting sqref="C221">
    <cfRule type="expression" dxfId="1012" priority="1169">
      <formula>$A225="Total"</formula>
    </cfRule>
  </conditionalFormatting>
  <conditionalFormatting sqref="C224:C236">
    <cfRule type="expression" dxfId="1011" priority="1170">
      <formula>$A215="Total"</formula>
    </cfRule>
  </conditionalFormatting>
  <conditionalFormatting sqref="C221:C223 C227:C231">
    <cfRule type="expression" dxfId="1010" priority="1171" stopIfTrue="1">
      <formula>#REF!="Total"</formula>
    </cfRule>
  </conditionalFormatting>
  <conditionalFormatting sqref="C221">
    <cfRule type="expression" dxfId="1009" priority="1172" stopIfTrue="1">
      <formula>$C233="Total"</formula>
    </cfRule>
  </conditionalFormatting>
  <conditionalFormatting sqref="C228:C231 C234:C235">
    <cfRule type="expression" dxfId="1008" priority="1173">
      <formula>#REF!="Total"</formula>
    </cfRule>
  </conditionalFormatting>
  <conditionalFormatting sqref="C227:C230">
    <cfRule type="expression" dxfId="1007" priority="1174">
      <formula>$A223="Total"</formula>
    </cfRule>
  </conditionalFormatting>
  <conditionalFormatting sqref="C224:C226">
    <cfRule type="expression" dxfId="1006" priority="1175">
      <formula>$A227="Total"</formula>
    </cfRule>
  </conditionalFormatting>
  <conditionalFormatting sqref="C229:C236">
    <cfRule type="expression" dxfId="1005" priority="1176">
      <formula>$A215="Total"</formula>
    </cfRule>
  </conditionalFormatting>
  <conditionalFormatting sqref="C224:C226">
    <cfRule type="expression" dxfId="1004" priority="1177" stopIfTrue="1">
      <formula>$C227="Total"</formula>
    </cfRule>
  </conditionalFormatting>
  <conditionalFormatting sqref="C221">
    <cfRule type="expression" dxfId="1003" priority="1178">
      <formula>$A232="Total"</formula>
    </cfRule>
  </conditionalFormatting>
  <conditionalFormatting sqref="C221 C223:C226">
    <cfRule type="expression" dxfId="1002" priority="1179">
      <formula>#REF!="Total"</formula>
    </cfRule>
  </conditionalFormatting>
  <conditionalFormatting sqref="C221 C226">
    <cfRule type="expression" dxfId="1001" priority="1180">
      <formula>#REF!="Total"</formula>
    </cfRule>
  </conditionalFormatting>
  <conditionalFormatting sqref="C222:C225">
    <cfRule type="expression" dxfId="1000" priority="1181">
      <formula>#REF!="Total"</formula>
    </cfRule>
  </conditionalFormatting>
  <conditionalFormatting sqref="C226">
    <cfRule type="expression" dxfId="999" priority="1182">
      <formula>$A232="Total"</formula>
    </cfRule>
  </conditionalFormatting>
  <conditionalFormatting sqref="C222:C224">
    <cfRule type="expression" dxfId="998" priority="1183">
      <formula>#REF!="Total"</formula>
    </cfRule>
  </conditionalFormatting>
  <conditionalFormatting sqref="C227">
    <cfRule type="expression" dxfId="997" priority="1184" stopIfTrue="1">
      <formula>#REF!="Total"</formula>
    </cfRule>
  </conditionalFormatting>
  <conditionalFormatting sqref="C227:C231">
    <cfRule type="expression" dxfId="996" priority="1185">
      <formula>#REF!="Total"</formula>
    </cfRule>
  </conditionalFormatting>
  <conditionalFormatting sqref="C232:C236">
    <cfRule type="expression" dxfId="995" priority="1186">
      <formula>#REF!="Total"</formula>
    </cfRule>
  </conditionalFormatting>
  <conditionalFormatting sqref="C222:C224">
    <cfRule type="expression" dxfId="994" priority="1187">
      <formula>#REF!="Total"</formula>
    </cfRule>
  </conditionalFormatting>
  <conditionalFormatting sqref="C225:C226">
    <cfRule type="expression" dxfId="993" priority="1188">
      <formula>#REF!="Total"</formula>
    </cfRule>
  </conditionalFormatting>
  <conditionalFormatting sqref="C227:C231">
    <cfRule type="expression" dxfId="992" priority="1189">
      <formula>#REF!="Total"</formula>
    </cfRule>
  </conditionalFormatting>
  <conditionalFormatting sqref="C229:C231">
    <cfRule type="expression" dxfId="991" priority="1190">
      <formula>#REF!="Total"</formula>
    </cfRule>
  </conditionalFormatting>
  <conditionalFormatting sqref="C232">
    <cfRule type="expression" dxfId="990" priority="1191" stopIfTrue="1">
      <formula>#REF!="Total"</formula>
    </cfRule>
  </conditionalFormatting>
  <conditionalFormatting sqref="C222:C226">
    <cfRule type="expression" dxfId="989" priority="1192" stopIfTrue="1">
      <formula>#REF!="Total"</formula>
    </cfRule>
  </conditionalFormatting>
  <conditionalFormatting sqref="C228:C231">
    <cfRule type="expression" dxfId="988" priority="1193" stopIfTrue="1">
      <formula>#REF!="Total"</formula>
    </cfRule>
  </conditionalFormatting>
  <conditionalFormatting sqref="C227:C229">
    <cfRule type="expression" dxfId="987" priority="1194">
      <formula>#REF!="Total"</formula>
    </cfRule>
  </conditionalFormatting>
  <conditionalFormatting sqref="C228:C230">
    <cfRule type="expression" dxfId="986" priority="1195" stopIfTrue="1">
      <formula>#REF!="Total"</formula>
    </cfRule>
  </conditionalFormatting>
  <conditionalFormatting sqref="C240:C255">
    <cfRule type="expression" dxfId="985" priority="1006">
      <formula>#REF!="Total"</formula>
    </cfRule>
  </conditionalFormatting>
  <conditionalFormatting sqref="C240:C255">
    <cfRule type="expression" dxfId="984" priority="1005">
      <formula>#REF!="Total"</formula>
    </cfRule>
  </conditionalFormatting>
  <conditionalFormatting sqref="C240:C255">
    <cfRule type="expression" dxfId="983" priority="1004">
      <formula>#REF!="Total"</formula>
    </cfRule>
  </conditionalFormatting>
  <conditionalFormatting sqref="C240:C255">
    <cfRule type="expression" dxfId="982" priority="1003">
      <formula>#REF!="Total"</formula>
    </cfRule>
  </conditionalFormatting>
  <conditionalFormatting sqref="C240:C250 C252:C255">
    <cfRule type="expression" dxfId="981" priority="1002">
      <formula>$A239="Total"</formula>
    </cfRule>
  </conditionalFormatting>
  <conditionalFormatting sqref="C240:C241 C243:C245 C248:C255">
    <cfRule type="expression" dxfId="980" priority="1001">
      <formula>$A238="Total"</formula>
    </cfRule>
  </conditionalFormatting>
  <conditionalFormatting sqref="C240:C255">
    <cfRule type="expression" dxfId="979" priority="1000">
      <formula>#REF!="Total"</formula>
    </cfRule>
  </conditionalFormatting>
  <conditionalFormatting sqref="C243:C245 C249:C250 C254:C255">
    <cfRule type="expression" dxfId="978" priority="999">
      <formula>$A240="Total"</formula>
    </cfRule>
  </conditionalFormatting>
  <conditionalFormatting sqref="C240:C255">
    <cfRule type="expression" dxfId="977" priority="998">
      <formula>#REF!="Total"</formula>
    </cfRule>
  </conditionalFormatting>
  <conditionalFormatting sqref="C240:C255">
    <cfRule type="expression" dxfId="976" priority="997">
      <formula>$A240="Total"</formula>
    </cfRule>
  </conditionalFormatting>
  <conditionalFormatting sqref="C240:C255">
    <cfRule type="expression" dxfId="975" priority="996">
      <formula>#REF!="Total"</formula>
    </cfRule>
  </conditionalFormatting>
  <conditionalFormatting sqref="C247:C250">
    <cfRule type="expression" dxfId="974" priority="995">
      <formula>$A241="Total"</formula>
    </cfRule>
  </conditionalFormatting>
  <conditionalFormatting sqref="C240:C255">
    <cfRule type="expression" dxfId="973" priority="994">
      <formula>#REF!="Total"</formula>
    </cfRule>
  </conditionalFormatting>
  <conditionalFormatting sqref="C240:C255">
    <cfRule type="expression" dxfId="972" priority="993">
      <formula>#REF!="Total"</formula>
    </cfRule>
  </conditionalFormatting>
  <conditionalFormatting sqref="C253:C255">
    <cfRule type="expression" dxfId="971" priority="992">
      <formula>$A246="Total"</formula>
    </cfRule>
  </conditionalFormatting>
  <conditionalFormatting sqref="C251">
    <cfRule type="expression" dxfId="970" priority="991">
      <formula>$A239="Total"</formula>
    </cfRule>
  </conditionalFormatting>
  <conditionalFormatting sqref="C240:C255">
    <cfRule type="expression" dxfId="969" priority="990">
      <formula>#REF!="Total"</formula>
    </cfRule>
  </conditionalFormatting>
  <conditionalFormatting sqref="C251:C255">
    <cfRule type="expression" dxfId="968" priority="989">
      <formula>$A243="Total"</formula>
    </cfRule>
  </conditionalFormatting>
  <conditionalFormatting sqref="C240:C255">
    <cfRule type="expression" dxfId="967" priority="988">
      <formula>#REF!="Total"</formula>
    </cfRule>
  </conditionalFormatting>
  <conditionalFormatting sqref="C251:C255">
    <cfRule type="expression" dxfId="966" priority="987">
      <formula>$A240="Total"</formula>
    </cfRule>
  </conditionalFormatting>
  <conditionalFormatting sqref="C240:C255">
    <cfRule type="expression" dxfId="965" priority="986">
      <formula>#REF!="Total"</formula>
    </cfRule>
  </conditionalFormatting>
  <conditionalFormatting sqref="C240:C255">
    <cfRule type="expression" dxfId="964" priority="985">
      <formula>#REF!="Total"</formula>
    </cfRule>
  </conditionalFormatting>
  <conditionalFormatting sqref="C240:C255">
    <cfRule type="expression" dxfId="963" priority="984">
      <formula>#REF!="Total"</formula>
    </cfRule>
  </conditionalFormatting>
  <conditionalFormatting sqref="C240:C255">
    <cfRule type="expression" dxfId="962" priority="983">
      <formula>#REF!="Total"</formula>
    </cfRule>
  </conditionalFormatting>
  <conditionalFormatting sqref="C240:C255">
    <cfRule type="expression" dxfId="961" priority="982">
      <formula>#REF!="Total"</formula>
    </cfRule>
  </conditionalFormatting>
  <conditionalFormatting sqref="C240:C255">
    <cfRule type="expression" dxfId="960" priority="981">
      <formula>#REF!="Total"</formula>
    </cfRule>
  </conditionalFormatting>
  <conditionalFormatting sqref="C240:C255">
    <cfRule type="expression" dxfId="959" priority="980">
      <formula>#REF!="Total"</formula>
    </cfRule>
  </conditionalFormatting>
  <conditionalFormatting sqref="C250:C255">
    <cfRule type="expression" dxfId="958" priority="979">
      <formula>$A234="Total"</formula>
    </cfRule>
  </conditionalFormatting>
  <conditionalFormatting sqref="C240:C255">
    <cfRule type="expression" dxfId="957" priority="978">
      <formula>#REF!="Total"</formula>
    </cfRule>
  </conditionalFormatting>
  <conditionalFormatting sqref="C240:C255">
    <cfRule type="expression" dxfId="956" priority="977">
      <formula>#REF!="Total"</formula>
    </cfRule>
  </conditionalFormatting>
  <conditionalFormatting sqref="C240:C255">
    <cfRule type="expression" dxfId="955" priority="976">
      <formula>#REF!="Total"</formula>
    </cfRule>
  </conditionalFormatting>
  <conditionalFormatting sqref="C240:C255">
    <cfRule type="expression" dxfId="954" priority="975">
      <formula>#REF!="Total"</formula>
    </cfRule>
  </conditionalFormatting>
  <conditionalFormatting sqref="C240:C255">
    <cfRule type="expression" dxfId="953" priority="974">
      <formula>#REF!="Total"</formula>
    </cfRule>
  </conditionalFormatting>
  <conditionalFormatting sqref="C240:C255">
    <cfRule type="expression" dxfId="952" priority="973">
      <formula>#REF!="Total"</formula>
    </cfRule>
  </conditionalFormatting>
  <conditionalFormatting sqref="C240:C255">
    <cfRule type="expression" dxfId="951" priority="972">
      <formula>#REF!="Total"</formula>
    </cfRule>
  </conditionalFormatting>
  <conditionalFormatting sqref="C240:C255">
    <cfRule type="expression" dxfId="950" priority="971">
      <formula>#REF!="Total"</formula>
    </cfRule>
  </conditionalFormatting>
  <conditionalFormatting sqref="C251:C255">
    <cfRule type="expression" dxfId="949" priority="970">
      <formula>$A238="Total"</formula>
    </cfRule>
  </conditionalFormatting>
  <conditionalFormatting sqref="C241:C250">
    <cfRule type="expression" dxfId="948" priority="968">
      <formula>#REF!="Total"</formula>
    </cfRule>
  </conditionalFormatting>
  <conditionalFormatting sqref="C240 C250:C255">
    <cfRule type="expression" dxfId="947" priority="967">
      <formula>#REF!="Total"</formula>
    </cfRule>
  </conditionalFormatting>
  <conditionalFormatting sqref="C249:C255">
    <cfRule type="expression" dxfId="946" priority="965">
      <formula>$A234="Total"</formula>
    </cfRule>
  </conditionalFormatting>
  <conditionalFormatting sqref="C251">
    <cfRule type="expression" dxfId="945" priority="964">
      <formula>#REF!="Total"</formula>
    </cfRule>
  </conditionalFormatting>
  <conditionalFormatting sqref="C246:C247">
    <cfRule type="expression" dxfId="944" priority="963">
      <formula>$A254="Total"</formula>
    </cfRule>
  </conditionalFormatting>
  <conditionalFormatting sqref="C240 C247:C255">
    <cfRule type="expression" dxfId="943" priority="961">
      <formula>#REF!="Total"</formula>
    </cfRule>
  </conditionalFormatting>
  <conditionalFormatting sqref="C240 C248:C255">
    <cfRule type="expression" dxfId="942" priority="960">
      <formula>#REF!="Total"</formula>
    </cfRule>
  </conditionalFormatting>
  <conditionalFormatting sqref="C248:C250">
    <cfRule type="expression" dxfId="941" priority="948">
      <formula>#REF!="Total"</formula>
    </cfRule>
  </conditionalFormatting>
  <conditionalFormatting sqref="C249:C250">
    <cfRule type="expression" dxfId="940" priority="947">
      <formula>#REF!="Total"</formula>
    </cfRule>
  </conditionalFormatting>
  <conditionalFormatting sqref="C250">
    <cfRule type="expression" dxfId="939" priority="945">
      <formula>#REF!="Total"</formula>
    </cfRule>
  </conditionalFormatting>
  <conditionalFormatting sqref="C254:C255">
    <cfRule type="expression" dxfId="938" priority="944">
      <formula>#REF!="Total"</formula>
    </cfRule>
  </conditionalFormatting>
  <conditionalFormatting sqref="C251">
    <cfRule type="expression" dxfId="937" priority="943">
      <formula>#REF!="Total"</formula>
    </cfRule>
  </conditionalFormatting>
  <conditionalFormatting sqref="C252">
    <cfRule type="expression" dxfId="936" priority="942">
      <formula>#REF!="Total"</formula>
    </cfRule>
  </conditionalFormatting>
  <conditionalFormatting sqref="C253">
    <cfRule type="expression" dxfId="935" priority="941">
      <formula>#REF!="Total"</formula>
    </cfRule>
  </conditionalFormatting>
  <conditionalFormatting sqref="C253:C255">
    <cfRule type="expression" dxfId="934" priority="940">
      <formula>#REF!="Total"</formula>
    </cfRule>
  </conditionalFormatting>
  <conditionalFormatting sqref="C248:C250">
    <cfRule type="expression" dxfId="933" priority="939">
      <formula>#REF!="Total"</formula>
    </cfRule>
  </conditionalFormatting>
  <conditionalFormatting sqref="C241:C245">
    <cfRule type="expression" dxfId="932" priority="938">
      <formula>#REF!="Total"</formula>
    </cfRule>
  </conditionalFormatting>
  <conditionalFormatting sqref="C244">
    <cfRule type="expression" dxfId="931" priority="937">
      <formula>#REF!="Total"</formula>
    </cfRule>
  </conditionalFormatting>
  <conditionalFormatting sqref="C246:C248">
    <cfRule type="expression" dxfId="930" priority="936">
      <formula>#REF!="Total"</formula>
    </cfRule>
  </conditionalFormatting>
  <conditionalFormatting sqref="C255">
    <cfRule type="expression" dxfId="929" priority="935">
      <formula>#REF!="Total"</formula>
    </cfRule>
  </conditionalFormatting>
  <conditionalFormatting sqref="C255">
    <cfRule type="expression" dxfId="928" priority="934">
      <formula>#REF!="Total"</formula>
    </cfRule>
  </conditionalFormatting>
  <conditionalFormatting sqref="C252:C253">
    <cfRule type="expression" dxfId="927" priority="933">
      <formula>#REF!="Total"</formula>
    </cfRule>
  </conditionalFormatting>
  <conditionalFormatting sqref="C249:C250">
    <cfRule type="expression" dxfId="926" priority="932">
      <formula>#REF!="Total"</formula>
    </cfRule>
  </conditionalFormatting>
  <conditionalFormatting sqref="C252:C254">
    <cfRule type="expression" dxfId="925" priority="931">
      <formula>#REF!="Total"</formula>
    </cfRule>
  </conditionalFormatting>
  <conditionalFormatting sqref="C251">
    <cfRule type="expression" dxfId="924" priority="930">
      <formula>#REF!="Total"</formula>
    </cfRule>
  </conditionalFormatting>
  <conditionalFormatting sqref="C254:C255">
    <cfRule type="expression" dxfId="923" priority="929">
      <formula>#REF!="Total"</formula>
    </cfRule>
  </conditionalFormatting>
  <conditionalFormatting sqref="C253:C255">
    <cfRule type="expression" dxfId="922" priority="949">
      <formula>#REF!="Total"</formula>
    </cfRule>
  </conditionalFormatting>
  <conditionalFormatting sqref="C252:C255">
    <cfRule type="expression" dxfId="921" priority="950">
      <formula>#REF!="Total"</formula>
    </cfRule>
  </conditionalFormatting>
  <conditionalFormatting sqref="C254:C255">
    <cfRule type="expression" dxfId="920" priority="951">
      <formula>#REF!="Total"</formula>
    </cfRule>
  </conditionalFormatting>
  <conditionalFormatting sqref="C255">
    <cfRule type="expression" dxfId="919" priority="952">
      <formula>#REF!="Total"</formula>
    </cfRule>
  </conditionalFormatting>
  <conditionalFormatting sqref="C254:C255">
    <cfRule type="expression" dxfId="918" priority="953">
      <formula>#REF!="Total"</formula>
    </cfRule>
  </conditionalFormatting>
  <conditionalFormatting sqref="C251:C255">
    <cfRule type="expression" dxfId="917" priority="954">
      <formula>#REF!="Total"</formula>
    </cfRule>
  </conditionalFormatting>
  <conditionalFormatting sqref="C252:C254">
    <cfRule type="expression" dxfId="916" priority="955">
      <formula>#REF!="Total"</formula>
    </cfRule>
  </conditionalFormatting>
  <conditionalFormatting sqref="C252:C255">
    <cfRule type="expression" dxfId="915" priority="956">
      <formula>#REF!="Total"</formula>
    </cfRule>
  </conditionalFormatting>
  <conditionalFormatting sqref="C253:C255">
    <cfRule type="expression" dxfId="914" priority="957">
      <formula>#REF!="Total"</formula>
    </cfRule>
  </conditionalFormatting>
  <conditionalFormatting sqref="C251:C255">
    <cfRule type="expression" dxfId="913" priority="958">
      <formula>#REF!="Total"</formula>
    </cfRule>
  </conditionalFormatting>
  <conditionalFormatting sqref="C245">
    <cfRule type="expression" dxfId="912" priority="959">
      <formula>#REF!="Total"</formula>
    </cfRule>
  </conditionalFormatting>
  <conditionalFormatting sqref="C247">
    <cfRule type="expression" dxfId="911" priority="1008">
      <formula>#REF!="Total"</formula>
    </cfRule>
  </conditionalFormatting>
  <conditionalFormatting sqref="C240:C241 C246 C251">
    <cfRule type="expression" dxfId="910" priority="1009">
      <formula>#REF!="Total"</formula>
    </cfRule>
  </conditionalFormatting>
  <conditionalFormatting sqref="C241:C242 C246:C247 C251:C252">
    <cfRule type="expression" dxfId="909" priority="1010">
      <formula>#REF!="Total"</formula>
    </cfRule>
  </conditionalFormatting>
  <conditionalFormatting sqref="C241:C243 C247:C248 C251:C253">
    <cfRule type="expression" dxfId="908" priority="1011">
      <formula>#REF!="Total"</formula>
    </cfRule>
  </conditionalFormatting>
  <conditionalFormatting sqref="C241:C244 C251:C255">
    <cfRule type="expression" dxfId="907" priority="1012">
      <formula>$A236="Total"</formula>
    </cfRule>
  </conditionalFormatting>
  <conditionalFormatting sqref="C241:C246 C253:C255">
    <cfRule type="expression" dxfId="906" priority="1013">
      <formula>#REF!="Total"</formula>
    </cfRule>
  </conditionalFormatting>
  <conditionalFormatting sqref="C251:C255">
    <cfRule type="expression" dxfId="905" priority="1014">
      <formula>$A241="Total"</formula>
    </cfRule>
  </conditionalFormatting>
  <conditionalFormatting sqref="C242:C249">
    <cfRule type="expression" dxfId="904" priority="1015">
      <formula>#REF!="Total"</formula>
    </cfRule>
  </conditionalFormatting>
  <conditionalFormatting sqref="C254">
    <cfRule type="expression" dxfId="903" priority="1016">
      <formula>#REF!="Total"</formula>
    </cfRule>
  </conditionalFormatting>
  <conditionalFormatting sqref="C253">
    <cfRule type="expression" dxfId="902" priority="1017">
      <formula>#REF!="Total"</formula>
    </cfRule>
  </conditionalFormatting>
  <conditionalFormatting sqref="C245:C250">
    <cfRule type="expression" dxfId="901" priority="1018">
      <formula>#REF!="Total"</formula>
    </cfRule>
  </conditionalFormatting>
  <conditionalFormatting sqref="C252">
    <cfRule type="expression" dxfId="900" priority="1019">
      <formula>#REF!="Total"</formula>
    </cfRule>
  </conditionalFormatting>
  <conditionalFormatting sqref="C242 C244:C252">
    <cfRule type="expression" dxfId="899" priority="1020">
      <formula>#REF!="Total"</formula>
    </cfRule>
  </conditionalFormatting>
  <conditionalFormatting sqref="C240">
    <cfRule type="expression" dxfId="898" priority="1021">
      <formula>$A244="Total"</formula>
    </cfRule>
  </conditionalFormatting>
  <conditionalFormatting sqref="C250:C255">
    <cfRule type="expression" dxfId="897" priority="1022">
      <formula>$A241="Total"</formula>
    </cfRule>
  </conditionalFormatting>
  <conditionalFormatting sqref="C248:C255">
    <cfRule type="expression" dxfId="896" priority="1024">
      <formula>$A234="Total"</formula>
    </cfRule>
  </conditionalFormatting>
  <conditionalFormatting sqref="C240">
    <cfRule type="expression" dxfId="895" priority="1025">
      <formula>$A251="Total"</formula>
    </cfRule>
  </conditionalFormatting>
  <conditionalFormatting sqref="C240">
    <cfRule type="expression" dxfId="894" priority="1027">
      <formula>#REF!="Total"</formula>
    </cfRule>
  </conditionalFormatting>
  <conditionalFormatting sqref="C240">
    <cfRule type="expression" dxfId="893" priority="1029">
      <formula>#REF!="Total"</formula>
    </cfRule>
  </conditionalFormatting>
  <conditionalFormatting sqref="C241:C244">
    <cfRule type="expression" dxfId="892" priority="1030">
      <formula>#REF!="Total"</formula>
    </cfRule>
  </conditionalFormatting>
  <conditionalFormatting sqref="C245">
    <cfRule type="expression" dxfId="891" priority="1031">
      <formula>$A251="Total"</formula>
    </cfRule>
  </conditionalFormatting>
  <conditionalFormatting sqref="C250">
    <cfRule type="expression" dxfId="890" priority="1032">
      <formula>#REF!="Total"</formula>
    </cfRule>
  </conditionalFormatting>
  <conditionalFormatting sqref="C314:C332">
    <cfRule type="expression" dxfId="889" priority="888">
      <formula>#REF!="Total"</formula>
    </cfRule>
  </conditionalFormatting>
  <conditionalFormatting sqref="C314:C332">
    <cfRule type="expression" dxfId="888" priority="887">
      <formula>#REF!="Total"</formula>
    </cfRule>
  </conditionalFormatting>
  <conditionalFormatting sqref="C314:C332">
    <cfRule type="expression" dxfId="887" priority="886">
      <formula>#REF!="Total"</formula>
    </cfRule>
  </conditionalFormatting>
  <conditionalFormatting sqref="C314:C332">
    <cfRule type="expression" dxfId="886" priority="885">
      <formula>#REF!="Total"</formula>
    </cfRule>
  </conditionalFormatting>
  <conditionalFormatting sqref="C314:C332">
    <cfRule type="expression" dxfId="885" priority="884">
      <formula>$A313="Total"</formula>
    </cfRule>
  </conditionalFormatting>
  <conditionalFormatting sqref="C314:C332">
    <cfRule type="expression" dxfId="884" priority="883">
      <formula>$A312="Total"</formula>
    </cfRule>
  </conditionalFormatting>
  <conditionalFormatting sqref="C314:C332">
    <cfRule type="expression" dxfId="883" priority="882">
      <formula>#REF!="Total"</formula>
    </cfRule>
  </conditionalFormatting>
  <conditionalFormatting sqref="C314 C318:C332">
    <cfRule type="expression" dxfId="882" priority="881">
      <formula>$A311="Total"</formula>
    </cfRule>
  </conditionalFormatting>
  <conditionalFormatting sqref="C315:C332">
    <cfRule type="expression" dxfId="881" priority="880">
      <formula>#REF!="Total"</formula>
    </cfRule>
  </conditionalFormatting>
  <conditionalFormatting sqref="C315:C332">
    <cfRule type="expression" dxfId="880" priority="879">
      <formula>$A315="Total"</formula>
    </cfRule>
  </conditionalFormatting>
  <conditionalFormatting sqref="C315:C323 C325 C327:C331">
    <cfRule type="expression" dxfId="879" priority="878" stopIfTrue="1">
      <formula>$C316="Total"</formula>
    </cfRule>
  </conditionalFormatting>
  <conditionalFormatting sqref="C315:C332">
    <cfRule type="expression" dxfId="878" priority="877">
      <formula>#REF!="Total"</formula>
    </cfRule>
  </conditionalFormatting>
  <conditionalFormatting sqref="C314:C332">
    <cfRule type="expression" dxfId="877" priority="875">
      <formula>#REF!="Total"</formula>
    </cfRule>
  </conditionalFormatting>
  <conditionalFormatting sqref="C314:C332">
    <cfRule type="expression" dxfId="876" priority="874" stopIfTrue="1">
      <formula>#REF!="Total"</formula>
    </cfRule>
  </conditionalFormatting>
  <conditionalFormatting sqref="C325:C332">
    <cfRule type="expression" dxfId="875" priority="873">
      <formula>#REF!="Total"</formula>
    </cfRule>
  </conditionalFormatting>
  <conditionalFormatting sqref="C314:C332">
    <cfRule type="expression" dxfId="874" priority="872">
      <formula>#REF!="Total"</formula>
    </cfRule>
  </conditionalFormatting>
  <conditionalFormatting sqref="C325:C332">
    <cfRule type="expression" dxfId="873" priority="870">
      <formula>#REF!="Total"</formula>
    </cfRule>
  </conditionalFormatting>
  <conditionalFormatting sqref="C314:C332">
    <cfRule type="expression" dxfId="872" priority="869">
      <formula>#REF!="Total"</formula>
    </cfRule>
  </conditionalFormatting>
  <conditionalFormatting sqref="C315">
    <cfRule type="expression" dxfId="871" priority="867">
      <formula>#REF!="Total"</formula>
    </cfRule>
  </conditionalFormatting>
  <conditionalFormatting sqref="C315:C332">
    <cfRule type="expression" dxfId="870" priority="866">
      <formula>#REF!="Total"</formula>
    </cfRule>
  </conditionalFormatting>
  <conditionalFormatting sqref="C323:C332">
    <cfRule type="expression" dxfId="869" priority="865">
      <formula>$A315="Total"</formula>
    </cfRule>
  </conditionalFormatting>
  <conditionalFormatting sqref="C314:C332">
    <cfRule type="expression" dxfId="868" priority="864">
      <formula>#REF!="Total"</formula>
    </cfRule>
  </conditionalFormatting>
  <conditionalFormatting sqref="C315:C332">
    <cfRule type="expression" dxfId="867" priority="862">
      <formula>#REF!="Total"</formula>
    </cfRule>
  </conditionalFormatting>
  <conditionalFormatting sqref="C314:C332">
    <cfRule type="expression" dxfId="866" priority="861">
      <formula>#REF!="Total"</formula>
    </cfRule>
  </conditionalFormatting>
  <conditionalFormatting sqref="C315:C332">
    <cfRule type="expression" dxfId="865" priority="860">
      <formula>#REF!="Total"</formula>
    </cfRule>
  </conditionalFormatting>
  <conditionalFormatting sqref="C315:C332">
    <cfRule type="expression" dxfId="864" priority="859">
      <formula>#REF!="Total"</formula>
    </cfRule>
  </conditionalFormatting>
  <conditionalFormatting sqref="C315:C319 C327">
    <cfRule type="expression" dxfId="863" priority="858">
      <formula>$A320="Total"</formula>
    </cfRule>
  </conditionalFormatting>
  <conditionalFormatting sqref="C325:C329">
    <cfRule type="expression" dxfId="862" priority="857">
      <formula>$A339="Total"</formula>
    </cfRule>
  </conditionalFormatting>
  <conditionalFormatting sqref="C315:C332">
    <cfRule type="expression" dxfId="861" priority="856">
      <formula>#REF!="Total"</formula>
    </cfRule>
  </conditionalFormatting>
  <conditionalFormatting sqref="C315:C332">
    <cfRule type="expression" dxfId="860" priority="855">
      <formula>#REF!="Total"</formula>
    </cfRule>
  </conditionalFormatting>
  <conditionalFormatting sqref="C314:C332">
    <cfRule type="expression" dxfId="859" priority="854" stopIfTrue="1">
      <formula>#REF!="Total"</formula>
    </cfRule>
  </conditionalFormatting>
  <conditionalFormatting sqref="C314:C332">
    <cfRule type="expression" dxfId="858" priority="853">
      <formula>#REF!="Total"</formula>
    </cfRule>
  </conditionalFormatting>
  <conditionalFormatting sqref="C314:C332">
    <cfRule type="expression" dxfId="857" priority="852">
      <formula>#REF!="Total"</formula>
    </cfRule>
  </conditionalFormatting>
  <conditionalFormatting sqref="C315:C332">
    <cfRule type="expression" dxfId="856" priority="850">
      <formula>#REF!="Total"</formula>
    </cfRule>
  </conditionalFormatting>
  <conditionalFormatting sqref="C314:C332">
    <cfRule type="expression" dxfId="855" priority="849">
      <formula>#REF!="Total"</formula>
    </cfRule>
  </conditionalFormatting>
  <conditionalFormatting sqref="C327:C332">
    <cfRule type="expression" dxfId="854" priority="848">
      <formula>$A309="Total"</formula>
    </cfRule>
  </conditionalFormatting>
  <conditionalFormatting sqref="C314:C332">
    <cfRule type="expression" dxfId="853" priority="847">
      <formula>#REF!="Total"</formula>
    </cfRule>
  </conditionalFormatting>
  <conditionalFormatting sqref="C330:C332">
    <cfRule type="expression" dxfId="852" priority="846">
      <formula>$A309="Total"</formula>
    </cfRule>
  </conditionalFormatting>
  <conditionalFormatting sqref="C314:C332">
    <cfRule type="expression" dxfId="851" priority="845">
      <formula>#REF!="Total"</formula>
    </cfRule>
  </conditionalFormatting>
  <conditionalFormatting sqref="C314:C332">
    <cfRule type="expression" dxfId="850" priority="844">
      <formula>#REF!="Total"</formula>
    </cfRule>
  </conditionalFormatting>
  <conditionalFormatting sqref="C329:C332">
    <cfRule type="expression" dxfId="849" priority="843">
      <formula>$A309="Total"</formula>
    </cfRule>
  </conditionalFormatting>
  <conditionalFormatting sqref="C314:C332">
    <cfRule type="expression" dxfId="848" priority="842">
      <formula>#REF!="Total"</formula>
    </cfRule>
  </conditionalFormatting>
  <conditionalFormatting sqref="C314:C332">
    <cfRule type="expression" dxfId="847" priority="841">
      <formula>#REF!="Total"</formula>
    </cfRule>
  </conditionalFormatting>
  <conditionalFormatting sqref="C314:C332">
    <cfRule type="expression" dxfId="846" priority="840">
      <formula>#REF!="Total"</formula>
    </cfRule>
  </conditionalFormatting>
  <conditionalFormatting sqref="C314:C332">
    <cfRule type="expression" dxfId="845" priority="839">
      <formula>#REF!="Total"</formula>
    </cfRule>
  </conditionalFormatting>
  <conditionalFormatting sqref="C314:C332">
    <cfRule type="expression" dxfId="844" priority="838" stopIfTrue="1">
      <formula>#REF!="Total"</formula>
    </cfRule>
  </conditionalFormatting>
  <conditionalFormatting sqref="C314:C332">
    <cfRule type="expression" dxfId="843" priority="837">
      <formula>#REF!="Total"</formula>
    </cfRule>
  </conditionalFormatting>
  <conditionalFormatting sqref="C315:C319 C327">
    <cfRule type="expression" dxfId="842" priority="836" stopIfTrue="1">
      <formula>$C320="Total"</formula>
    </cfRule>
  </conditionalFormatting>
  <conditionalFormatting sqref="C326:C332">
    <cfRule type="expression" dxfId="841" priority="835">
      <formula>$A309="Total"</formula>
    </cfRule>
  </conditionalFormatting>
  <conditionalFormatting sqref="C328:C332 C325:C326">
    <cfRule type="expression" dxfId="840" priority="834">
      <formula>$A312="Total"</formula>
    </cfRule>
  </conditionalFormatting>
  <conditionalFormatting sqref="C315:C316">
    <cfRule type="expression" dxfId="839" priority="833">
      <formula>$A331="Total"</formula>
    </cfRule>
  </conditionalFormatting>
  <conditionalFormatting sqref="C322:C330">
    <cfRule type="expression" dxfId="838" priority="832">
      <formula>#REF!="Total"</formula>
    </cfRule>
  </conditionalFormatting>
  <conditionalFormatting sqref="C327:C330">
    <cfRule type="expression" dxfId="837" priority="831">
      <formula>#REF!="Total"</formula>
    </cfRule>
  </conditionalFormatting>
  <conditionalFormatting sqref="C314:C320 C327:C332">
    <cfRule type="expression" dxfId="836" priority="830">
      <formula>#REF!="Total"</formula>
    </cfRule>
  </conditionalFormatting>
  <conditionalFormatting sqref="C325:C332">
    <cfRule type="expression" dxfId="835" priority="829">
      <formula>#REF!="Total"</formula>
    </cfRule>
  </conditionalFormatting>
  <conditionalFormatting sqref="C314:C317 C327:C332">
    <cfRule type="expression" dxfId="834" priority="827">
      <formula>#REF!="Total"</formula>
    </cfRule>
  </conditionalFormatting>
  <conditionalFormatting sqref="C314:C318 C327:C332">
    <cfRule type="expression" dxfId="833" priority="826">
      <formula>#REF!="Total"</formula>
    </cfRule>
  </conditionalFormatting>
  <conditionalFormatting sqref="C331">
    <cfRule type="expression" dxfId="832" priority="825">
      <formula>#REF!="Total"</formula>
    </cfRule>
  </conditionalFormatting>
  <conditionalFormatting sqref="C314">
    <cfRule type="expression" dxfId="831" priority="813">
      <formula>#REF!="Total"</formula>
    </cfRule>
  </conditionalFormatting>
  <conditionalFormatting sqref="C314">
    <cfRule type="expression" dxfId="830" priority="812">
      <formula>#REF!="Total"</formula>
    </cfRule>
  </conditionalFormatting>
  <conditionalFormatting sqref="C316:C317">
    <cfRule type="expression" dxfId="829" priority="811">
      <formula>#REF!="Total"</formula>
    </cfRule>
  </conditionalFormatting>
  <conditionalFormatting sqref="C314">
    <cfRule type="expression" dxfId="828" priority="810">
      <formula>#REF!="Total"</formula>
    </cfRule>
  </conditionalFormatting>
  <conditionalFormatting sqref="C314">
    <cfRule type="expression" dxfId="827" priority="809">
      <formula>#REF!="Total"</formula>
    </cfRule>
  </conditionalFormatting>
  <conditionalFormatting sqref="C314">
    <cfRule type="expression" dxfId="826" priority="808">
      <formula>#REF!="Total"</formula>
    </cfRule>
  </conditionalFormatting>
  <conditionalFormatting sqref="C314">
    <cfRule type="expression" dxfId="825" priority="807">
      <formula>$A314="Total"</formula>
    </cfRule>
  </conditionalFormatting>
  <conditionalFormatting sqref="C314">
    <cfRule type="expression" dxfId="824" priority="806">
      <formula>#REF!="Total"</formula>
    </cfRule>
  </conditionalFormatting>
  <conditionalFormatting sqref="C318">
    <cfRule type="expression" dxfId="823" priority="805">
      <formula>#REF!="Total"</formula>
    </cfRule>
  </conditionalFormatting>
  <conditionalFormatting sqref="C314">
    <cfRule type="expression" dxfId="822" priority="804">
      <formula>#REF!="Total"</formula>
    </cfRule>
  </conditionalFormatting>
  <conditionalFormatting sqref="C332">
    <cfRule type="expression" dxfId="821" priority="803">
      <formula>$A309="Total"</formula>
    </cfRule>
  </conditionalFormatting>
  <conditionalFormatting sqref="C314">
    <cfRule type="expression" dxfId="820" priority="802">
      <formula>#REF!="Total"</formula>
    </cfRule>
  </conditionalFormatting>
  <conditionalFormatting sqref="C314">
    <cfRule type="expression" dxfId="819" priority="801">
      <formula>#REF!="Total"</formula>
    </cfRule>
  </conditionalFormatting>
  <conditionalFormatting sqref="C314">
    <cfRule type="expression" dxfId="818" priority="800">
      <formula>#REF!="Total"</formula>
    </cfRule>
  </conditionalFormatting>
  <conditionalFormatting sqref="C314">
    <cfRule type="expression" dxfId="817" priority="799">
      <formula>#REF!="Total"</formula>
    </cfRule>
  </conditionalFormatting>
  <conditionalFormatting sqref="C322">
    <cfRule type="expression" dxfId="816" priority="798">
      <formula>#REF!="Total"</formula>
    </cfRule>
  </conditionalFormatting>
  <conditionalFormatting sqref="C314">
    <cfRule type="expression" dxfId="815" priority="797">
      <formula>#REF!="Total"</formula>
    </cfRule>
  </conditionalFormatting>
  <conditionalFormatting sqref="C316:C317">
    <cfRule type="expression" dxfId="814" priority="796">
      <formula>#REF!="Total"</formula>
    </cfRule>
  </conditionalFormatting>
  <conditionalFormatting sqref="C314">
    <cfRule type="expression" dxfId="813" priority="795">
      <formula>#REF!="Total"</formula>
    </cfRule>
  </conditionalFormatting>
  <conditionalFormatting sqref="C314">
    <cfRule type="expression" dxfId="812" priority="794">
      <formula>#REF!="Total"</formula>
    </cfRule>
  </conditionalFormatting>
  <conditionalFormatting sqref="C314">
    <cfRule type="expression" dxfId="811" priority="793">
      <formula>#REF!="Total"</formula>
    </cfRule>
  </conditionalFormatting>
  <conditionalFormatting sqref="C314">
    <cfRule type="expression" dxfId="810" priority="792">
      <formula>#REF!="Total"</formula>
    </cfRule>
  </conditionalFormatting>
  <conditionalFormatting sqref="C317:C322">
    <cfRule type="expression" dxfId="809" priority="791">
      <formula>#REF!="Total"</formula>
    </cfRule>
  </conditionalFormatting>
  <conditionalFormatting sqref="C314">
    <cfRule type="expression" dxfId="808" priority="790">
      <formula>#REF!="Total"</formula>
    </cfRule>
  </conditionalFormatting>
  <conditionalFormatting sqref="C314">
    <cfRule type="expression" dxfId="807" priority="789">
      <formula>#REF!="Total"</formula>
    </cfRule>
  </conditionalFormatting>
  <conditionalFormatting sqref="C318">
    <cfRule type="expression" dxfId="806" priority="788">
      <formula>#REF!="Total"</formula>
    </cfRule>
  </conditionalFormatting>
  <conditionalFormatting sqref="C314">
    <cfRule type="expression" dxfId="805" priority="787">
      <formula>#REF!="Total"</formula>
    </cfRule>
  </conditionalFormatting>
  <conditionalFormatting sqref="C314">
    <cfRule type="expression" dxfId="804" priority="786">
      <formula>#REF!="Total"</formula>
    </cfRule>
  </conditionalFormatting>
  <conditionalFormatting sqref="C314">
    <cfRule type="expression" dxfId="803" priority="785">
      <formula>#REF!="Total"</formula>
    </cfRule>
  </conditionalFormatting>
  <conditionalFormatting sqref="C314">
    <cfRule type="expression" dxfId="802" priority="784">
      <formula>#REF!="Total"</formula>
    </cfRule>
  </conditionalFormatting>
  <conditionalFormatting sqref="C314">
    <cfRule type="expression" dxfId="801" priority="783">
      <formula>#REF!="Total"</formula>
    </cfRule>
  </conditionalFormatting>
  <conditionalFormatting sqref="C331:C332">
    <cfRule type="expression" dxfId="800" priority="782">
      <formula>$A309="Total"</formula>
    </cfRule>
  </conditionalFormatting>
  <conditionalFormatting sqref="C314">
    <cfRule type="expression" dxfId="799" priority="781">
      <formula>#REF!="Total"</formula>
    </cfRule>
  </conditionalFormatting>
  <conditionalFormatting sqref="C314">
    <cfRule type="expression" dxfId="798" priority="780">
      <formula>#REF!="Total"</formula>
    </cfRule>
  </conditionalFormatting>
  <conditionalFormatting sqref="C314">
    <cfRule type="expression" dxfId="797" priority="779">
      <formula>#REF!="Total"</formula>
    </cfRule>
  </conditionalFormatting>
  <conditionalFormatting sqref="C314">
    <cfRule type="expression" dxfId="796" priority="778">
      <formula>#REF!="Total"</formula>
    </cfRule>
  </conditionalFormatting>
  <conditionalFormatting sqref="C314">
    <cfRule type="expression" dxfId="795" priority="777">
      <formula>#REF!="Total"</formula>
    </cfRule>
  </conditionalFormatting>
  <conditionalFormatting sqref="C314">
    <cfRule type="expression" dxfId="794" priority="776">
      <formula>#REF!="Total"</formula>
    </cfRule>
  </conditionalFormatting>
  <conditionalFormatting sqref="C322">
    <cfRule type="expression" dxfId="793" priority="775">
      <formula>#REF!="Total"</formula>
    </cfRule>
  </conditionalFormatting>
  <conditionalFormatting sqref="C314">
    <cfRule type="expression" dxfId="792" priority="774">
      <formula>#REF!="Total"</formula>
    </cfRule>
  </conditionalFormatting>
  <conditionalFormatting sqref="C314">
    <cfRule type="expression" dxfId="791" priority="773">
      <formula>#REF!="Total"</formula>
    </cfRule>
  </conditionalFormatting>
  <conditionalFormatting sqref="C317">
    <cfRule type="expression" dxfId="790" priority="772">
      <formula>#REF!="Total"</formula>
    </cfRule>
  </conditionalFormatting>
  <conditionalFormatting sqref="C329:C332">
    <cfRule type="expression" dxfId="789" priority="771">
      <formula>#REF!="Total"</formula>
    </cfRule>
  </conditionalFormatting>
  <conditionalFormatting sqref="C323">
    <cfRule type="expression" dxfId="788" priority="770">
      <formula>#REF!="Total"</formula>
    </cfRule>
  </conditionalFormatting>
  <conditionalFormatting sqref="C324">
    <cfRule type="expression" dxfId="787" priority="769">
      <formula>#REF!="Total"</formula>
    </cfRule>
  </conditionalFormatting>
  <conditionalFormatting sqref="C314">
    <cfRule type="expression" dxfId="786" priority="768">
      <formula>#REF!="Total"</formula>
    </cfRule>
  </conditionalFormatting>
  <conditionalFormatting sqref="C332">
    <cfRule type="expression" dxfId="785" priority="767">
      <formula>#REF!="Total"</formula>
    </cfRule>
  </conditionalFormatting>
  <conditionalFormatting sqref="C318:C319">
    <cfRule type="expression" dxfId="784" priority="766">
      <formula>#REF!="Total"</formula>
    </cfRule>
  </conditionalFormatting>
  <conditionalFormatting sqref="C319:C322">
    <cfRule type="expression" dxfId="783" priority="765">
      <formula>#REF!="Total"</formula>
    </cfRule>
  </conditionalFormatting>
  <conditionalFormatting sqref="C317:C324">
    <cfRule type="expression" dxfId="782" priority="764">
      <formula>$A333="Total"</formula>
    </cfRule>
  </conditionalFormatting>
  <conditionalFormatting sqref="C317">
    <cfRule type="expression" dxfId="781" priority="763">
      <formula>#REF!="Total"</formula>
    </cfRule>
  </conditionalFormatting>
  <conditionalFormatting sqref="C318:C324">
    <cfRule type="expression" dxfId="780" priority="762">
      <formula>#REF!="Total"</formula>
    </cfRule>
  </conditionalFormatting>
  <conditionalFormatting sqref="C318:C321">
    <cfRule type="expression" dxfId="779" priority="761">
      <formula>#REF!="Total"</formula>
    </cfRule>
  </conditionalFormatting>
  <conditionalFormatting sqref="C330:C332">
    <cfRule type="expression" dxfId="778" priority="760">
      <formula>#REF!="Total"</formula>
    </cfRule>
  </conditionalFormatting>
  <conditionalFormatting sqref="C314">
    <cfRule type="expression" dxfId="777" priority="759">
      <formula>#REF!="Total"</formula>
    </cfRule>
  </conditionalFormatting>
  <conditionalFormatting sqref="C314">
    <cfRule type="expression" dxfId="776" priority="758">
      <formula>#REF!="Total"</formula>
    </cfRule>
  </conditionalFormatting>
  <conditionalFormatting sqref="C331:C332">
    <cfRule type="expression" dxfId="775" priority="757">
      <formula>$A333="Total"</formula>
    </cfRule>
  </conditionalFormatting>
  <conditionalFormatting sqref="C329:C332">
    <cfRule type="expression" dxfId="774" priority="756">
      <formula>#REF!="Total"</formula>
    </cfRule>
  </conditionalFormatting>
  <conditionalFormatting sqref="C327:C331">
    <cfRule type="expression" dxfId="773" priority="755">
      <formula>#REF!="Total"</formula>
    </cfRule>
  </conditionalFormatting>
  <conditionalFormatting sqref="C330:C332">
    <cfRule type="expression" dxfId="772" priority="754">
      <formula>$A333="Total"</formula>
    </cfRule>
  </conditionalFormatting>
  <conditionalFormatting sqref="C328:C332">
    <cfRule type="expression" dxfId="771" priority="753">
      <formula>#REF!="Total"</formula>
    </cfRule>
  </conditionalFormatting>
  <conditionalFormatting sqref="C314">
    <cfRule type="expression" dxfId="770" priority="752">
      <formula>#REF!="Total"</formula>
    </cfRule>
  </conditionalFormatting>
  <conditionalFormatting sqref="C314">
    <cfRule type="expression" dxfId="769" priority="751">
      <formula>#REF!="Total"</formula>
    </cfRule>
  </conditionalFormatting>
  <conditionalFormatting sqref="C331">
    <cfRule type="expression" dxfId="768" priority="750">
      <formula>#REF!="Total"</formula>
    </cfRule>
  </conditionalFormatting>
  <conditionalFormatting sqref="C332">
    <cfRule type="expression" dxfId="767" priority="749">
      <formula>#REF!="Total"</formula>
    </cfRule>
  </conditionalFormatting>
  <conditionalFormatting sqref="C318:C324">
    <cfRule type="expression" dxfId="766" priority="748">
      <formula>#REF!="Total"</formula>
    </cfRule>
  </conditionalFormatting>
  <conditionalFormatting sqref="C332 C319:C324">
    <cfRule type="expression" dxfId="765" priority="747">
      <formula>#REF!="Total"</formula>
    </cfRule>
  </conditionalFormatting>
  <conditionalFormatting sqref="C322:C324">
    <cfRule type="expression" dxfId="764" priority="746">
      <formula>#REF!="Total"</formula>
    </cfRule>
  </conditionalFormatting>
  <conditionalFormatting sqref="C318:C324">
    <cfRule type="expression" dxfId="763" priority="745" stopIfTrue="1">
      <formula>#REF!="Total"</formula>
    </cfRule>
  </conditionalFormatting>
  <conditionalFormatting sqref="C326">
    <cfRule type="expression" dxfId="762" priority="744" stopIfTrue="1">
      <formula>#REF!="Total"</formula>
    </cfRule>
  </conditionalFormatting>
  <conditionalFormatting sqref="C318:C319">
    <cfRule type="expression" dxfId="761" priority="743">
      <formula>#REF!="Total"</formula>
    </cfRule>
  </conditionalFormatting>
  <conditionalFormatting sqref="C328:C329">
    <cfRule type="expression" dxfId="760" priority="742">
      <formula>#REF!="Total"</formula>
    </cfRule>
  </conditionalFormatting>
  <conditionalFormatting sqref="C327 C329:C331">
    <cfRule type="expression" dxfId="759" priority="741">
      <formula>#REF!="Total"</formula>
    </cfRule>
  </conditionalFormatting>
  <conditionalFormatting sqref="C328:C330">
    <cfRule type="expression" dxfId="758" priority="740">
      <formula>#REF!="Total"</formula>
    </cfRule>
  </conditionalFormatting>
  <conditionalFormatting sqref="C327:C328">
    <cfRule type="expression" dxfId="757" priority="739">
      <formula>#REF!="Total"</formula>
    </cfRule>
  </conditionalFormatting>
  <conditionalFormatting sqref="C330:C331">
    <cfRule type="expression" dxfId="756" priority="738">
      <formula>#REF!="Total"</formula>
    </cfRule>
  </conditionalFormatting>
  <conditionalFormatting sqref="C326:C328 C331:C332">
    <cfRule type="expression" dxfId="755" priority="737">
      <formula>#REF!="Total"</formula>
    </cfRule>
  </conditionalFormatting>
  <conditionalFormatting sqref="C329:C330">
    <cfRule type="expression" dxfId="754" priority="736">
      <formula>#REF!="Total"</formula>
    </cfRule>
  </conditionalFormatting>
  <conditionalFormatting sqref="C331:C332">
    <cfRule type="expression" dxfId="753" priority="735">
      <formula>#REF!="Total"</formula>
    </cfRule>
  </conditionalFormatting>
  <conditionalFormatting sqref="C330:C332">
    <cfRule type="expression" dxfId="752" priority="734" stopIfTrue="1">
      <formula>#REF!="Total"</formula>
    </cfRule>
  </conditionalFormatting>
  <conditionalFormatting sqref="C330">
    <cfRule type="expression" dxfId="751" priority="733">
      <formula>#REF!="Total"</formula>
    </cfRule>
  </conditionalFormatting>
  <conditionalFormatting sqref="C330:C332">
    <cfRule type="expression" dxfId="750" priority="732">
      <formula>#REF!="Total"</formula>
    </cfRule>
  </conditionalFormatting>
  <conditionalFormatting sqref="C332">
    <cfRule type="expression" dxfId="749" priority="731">
      <formula>#REF!="Total"</formula>
    </cfRule>
  </conditionalFormatting>
  <conditionalFormatting sqref="C330:C332">
    <cfRule type="expression" dxfId="748" priority="814">
      <formula>#REF!="Total"</formula>
    </cfRule>
  </conditionalFormatting>
  <conditionalFormatting sqref="C314">
    <cfRule type="expression" dxfId="747" priority="815">
      <formula>#REF!="Total"</formula>
    </cfRule>
  </conditionalFormatting>
  <conditionalFormatting sqref="C331:C332">
    <cfRule type="expression" dxfId="746" priority="816">
      <formula>#REF!="Total"</formula>
    </cfRule>
  </conditionalFormatting>
  <conditionalFormatting sqref="C332">
    <cfRule type="expression" dxfId="745" priority="817">
      <formula>#REF!="Total"</formula>
    </cfRule>
  </conditionalFormatting>
  <conditionalFormatting sqref="C328:C331">
    <cfRule type="expression" dxfId="744" priority="818">
      <formula>#REF!="Total"</formula>
    </cfRule>
  </conditionalFormatting>
  <conditionalFormatting sqref="C318:C319">
    <cfRule type="expression" dxfId="743" priority="819">
      <formula>#REF!="Total"</formula>
    </cfRule>
  </conditionalFormatting>
  <conditionalFormatting sqref="C315:C324">
    <cfRule type="expression" dxfId="742" priority="820">
      <formula>#REF!="Total"</formula>
    </cfRule>
  </conditionalFormatting>
  <conditionalFormatting sqref="C329">
    <cfRule type="expression" dxfId="741" priority="821">
      <formula>#REF!="Total"</formula>
    </cfRule>
  </conditionalFormatting>
  <conditionalFormatting sqref="C331:C332">
    <cfRule type="expression" dxfId="740" priority="822">
      <formula>#REF!="Total"</formula>
    </cfRule>
  </conditionalFormatting>
  <conditionalFormatting sqref="C332">
    <cfRule type="expression" dxfId="739" priority="823">
      <formula>#REF!="Total"</formula>
    </cfRule>
  </conditionalFormatting>
  <conditionalFormatting sqref="C327:C329">
    <cfRule type="expression" dxfId="738" priority="824" stopIfTrue="1">
      <formula>#REF!="Total"</formula>
    </cfRule>
  </conditionalFormatting>
  <conditionalFormatting sqref="C317:C321">
    <cfRule type="expression" dxfId="737" priority="889">
      <formula>#REF!="Total"</formula>
    </cfRule>
  </conditionalFormatting>
  <conditionalFormatting sqref="C314 C325">
    <cfRule type="expression" dxfId="736" priority="890">
      <formula>$A332="Total"</formula>
    </cfRule>
  </conditionalFormatting>
  <conditionalFormatting sqref="C315:C318">
    <cfRule type="expression" dxfId="735" priority="891">
      <formula>#REF!="Total"</formula>
    </cfRule>
  </conditionalFormatting>
  <conditionalFormatting sqref="C315 C325 C327">
    <cfRule type="expression" dxfId="734" priority="892">
      <formula>#REF!="Total"</formula>
    </cfRule>
  </conditionalFormatting>
  <conditionalFormatting sqref="C316 C325:C328">
    <cfRule type="expression" dxfId="733" priority="893">
      <formula>#REF!="Total"</formula>
    </cfRule>
  </conditionalFormatting>
  <conditionalFormatting sqref="C317 C325:C329">
    <cfRule type="expression" dxfId="732" priority="894">
      <formula>#REF!="Total"</formula>
    </cfRule>
  </conditionalFormatting>
  <conditionalFormatting sqref="C315:C319 C327:C329">
    <cfRule type="expression" dxfId="731" priority="895">
      <formula>$A310="Total"</formula>
    </cfRule>
  </conditionalFormatting>
  <conditionalFormatting sqref="C320 C326 C328:C332">
    <cfRule type="expression" dxfId="730" priority="896">
      <formula>#REF!="Total"</formula>
    </cfRule>
  </conditionalFormatting>
  <conditionalFormatting sqref="C321 C329:C332">
    <cfRule type="expression" dxfId="729" priority="897">
      <formula>#REF!="Total"</formula>
    </cfRule>
  </conditionalFormatting>
  <conditionalFormatting sqref="C327:C331">
    <cfRule type="expression" dxfId="728" priority="898">
      <formula>#REF!="Total"</formula>
    </cfRule>
  </conditionalFormatting>
  <conditionalFormatting sqref="C322 C330:C332 C327">
    <cfRule type="expression" dxfId="727" priority="899">
      <formula>#REF!="Total"</formula>
    </cfRule>
  </conditionalFormatting>
  <conditionalFormatting sqref="C327:C332">
    <cfRule type="expression" dxfId="726" priority="900">
      <formula>$A317="Total"</formula>
    </cfRule>
  </conditionalFormatting>
  <conditionalFormatting sqref="C327:C330">
    <cfRule type="expression" dxfId="725" priority="901">
      <formula>#REF!="Total"</formula>
    </cfRule>
  </conditionalFormatting>
  <conditionalFormatting sqref="C325 C331:C332">
    <cfRule type="expression" dxfId="724" priority="902">
      <formula>#REF!="Total"</formula>
    </cfRule>
  </conditionalFormatting>
  <conditionalFormatting sqref="C326 C332">
    <cfRule type="expression" dxfId="723" priority="903">
      <formula>#REF!="Total"</formula>
    </cfRule>
  </conditionalFormatting>
  <conditionalFormatting sqref="C328:C332">
    <cfRule type="expression" dxfId="722" priority="904">
      <formula>#REF!="Total"</formula>
    </cfRule>
  </conditionalFormatting>
  <conditionalFormatting sqref="C327">
    <cfRule type="expression" dxfId="721" priority="905">
      <formula>#REF!="Total"</formula>
    </cfRule>
  </conditionalFormatting>
  <conditionalFormatting sqref="C314 C324 C326 C332">
    <cfRule type="expression" dxfId="720" priority="906" stopIfTrue="1">
      <formula>#REF!="Total"</formula>
    </cfRule>
  </conditionalFormatting>
  <conditionalFormatting sqref="C320:C326 C328:C332">
    <cfRule type="expression" dxfId="719" priority="907">
      <formula>#REF!="Total"</formula>
    </cfRule>
  </conditionalFormatting>
  <conditionalFormatting sqref="C314 C323:C324">
    <cfRule type="expression" dxfId="718" priority="908">
      <formula>$A318="Total"</formula>
    </cfRule>
  </conditionalFormatting>
  <conditionalFormatting sqref="C327:C332">
    <cfRule type="expression" dxfId="717" priority="909">
      <formula>$A318="Total"</formula>
    </cfRule>
  </conditionalFormatting>
  <conditionalFormatting sqref="C327:C332">
    <cfRule type="expression" dxfId="716" priority="910">
      <formula>$A338="Total"</formula>
    </cfRule>
  </conditionalFormatting>
  <conditionalFormatting sqref="C320:C326 C328:C332">
    <cfRule type="expression" dxfId="715" priority="911" stopIfTrue="1">
      <formula>#REF!="Total"</formula>
    </cfRule>
  </conditionalFormatting>
  <conditionalFormatting sqref="C330:C332">
    <cfRule type="expression" dxfId="714" priority="912">
      <formula>#REF!="Total"</formula>
    </cfRule>
  </conditionalFormatting>
  <conditionalFormatting sqref="C325:C326">
    <cfRule type="expression" dxfId="713" priority="913">
      <formula>$A311="Total"</formula>
    </cfRule>
  </conditionalFormatting>
  <conditionalFormatting sqref="C315">
    <cfRule type="expression" dxfId="712" priority="914">
      <formula>#REF!="Total"</formula>
    </cfRule>
  </conditionalFormatting>
  <conditionalFormatting sqref="C323:C324 C315:C319">
    <cfRule type="expression" dxfId="711" priority="915">
      <formula>$A328="Total"</formula>
    </cfRule>
  </conditionalFormatting>
  <conditionalFormatting sqref="C332">
    <cfRule type="expression" dxfId="710" priority="916">
      <formula>#REF!="Total"</formula>
    </cfRule>
  </conditionalFormatting>
  <conditionalFormatting sqref="C314">
    <cfRule type="expression" dxfId="709" priority="917" stopIfTrue="1">
      <formula>$C318="Total"</formula>
    </cfRule>
  </conditionalFormatting>
  <conditionalFormatting sqref="C314">
    <cfRule type="expression" dxfId="708" priority="918">
      <formula>$A329="Total"</formula>
    </cfRule>
  </conditionalFormatting>
  <conditionalFormatting sqref="C314 C320:C324">
    <cfRule type="expression" dxfId="707" priority="919">
      <formula>#REF!="Total"</formula>
    </cfRule>
  </conditionalFormatting>
  <conditionalFormatting sqref="C316:C317 C325:C326">
    <cfRule type="expression" dxfId="706" priority="920">
      <formula>$A325="Total"</formula>
    </cfRule>
  </conditionalFormatting>
  <conditionalFormatting sqref="C328:C332">
    <cfRule type="expression" dxfId="705" priority="921">
      <formula>$A309="Total"</formula>
    </cfRule>
  </conditionalFormatting>
  <conditionalFormatting sqref="C325:C326">
    <cfRule type="expression" dxfId="704" priority="922" stopIfTrue="1">
      <formula>$C338="Total"</formula>
    </cfRule>
  </conditionalFormatting>
  <conditionalFormatting sqref="C314">
    <cfRule type="expression" dxfId="703" priority="923">
      <formula>#REF!="Total"</formula>
    </cfRule>
  </conditionalFormatting>
  <conditionalFormatting sqref="C318:C322 C325:C326">
    <cfRule type="expression" dxfId="702" priority="924">
      <formula>#REF!="Total"</formula>
    </cfRule>
  </conditionalFormatting>
  <conditionalFormatting sqref="C327:C332">
    <cfRule type="expression" dxfId="701" priority="925" stopIfTrue="1">
      <formula>$C337="Total"</formula>
    </cfRule>
  </conditionalFormatting>
  <conditionalFormatting sqref="C314">
    <cfRule type="expression" dxfId="700" priority="926" stopIfTrue="1">
      <formula>#REF!="Total"</formula>
    </cfRule>
  </conditionalFormatting>
  <conditionalFormatting sqref="C325:C326">
    <cfRule type="expression" dxfId="699" priority="927">
      <formula>$A337="Total"</formula>
    </cfRule>
  </conditionalFormatting>
  <conditionalFormatting sqref="C315:C317">
    <cfRule type="expression" dxfId="698" priority="928" stopIfTrue="1">
      <formula>#REF!="Total"</formula>
    </cfRule>
  </conditionalFormatting>
  <conditionalFormatting sqref="C336:C354">
    <cfRule type="expression" dxfId="697" priority="690">
      <formula>#REF!="Total"</formula>
    </cfRule>
  </conditionalFormatting>
  <conditionalFormatting sqref="C336:C354">
    <cfRule type="expression" dxfId="696" priority="689">
      <formula>#REF!="Total"</formula>
    </cfRule>
  </conditionalFormatting>
  <conditionalFormatting sqref="C336:C354">
    <cfRule type="expression" dxfId="695" priority="688">
      <formula>#REF!="Total"</formula>
    </cfRule>
  </conditionalFormatting>
  <conditionalFormatting sqref="C336:C354">
    <cfRule type="expression" dxfId="694" priority="687">
      <formula>#REF!="Total"</formula>
    </cfRule>
  </conditionalFormatting>
  <conditionalFormatting sqref="C336:C354">
    <cfRule type="expression" dxfId="693" priority="686">
      <formula>$A335="Total"</formula>
    </cfRule>
  </conditionalFormatting>
  <conditionalFormatting sqref="C336:C354">
    <cfRule type="expression" dxfId="692" priority="685">
      <formula>$A334="Total"</formula>
    </cfRule>
  </conditionalFormatting>
  <conditionalFormatting sqref="C336:C354">
    <cfRule type="expression" dxfId="691" priority="684">
      <formula>#REF!="Total"</formula>
    </cfRule>
  </conditionalFormatting>
  <conditionalFormatting sqref="C336 C340:C354">
    <cfRule type="expression" dxfId="690" priority="683">
      <formula>$A333="Total"</formula>
    </cfRule>
  </conditionalFormatting>
  <conditionalFormatting sqref="C337:C354">
    <cfRule type="expression" dxfId="689" priority="682">
      <formula>#REF!="Total"</formula>
    </cfRule>
  </conditionalFormatting>
  <conditionalFormatting sqref="C337:C354">
    <cfRule type="expression" dxfId="688" priority="681">
      <formula>$A337="Total"</formula>
    </cfRule>
  </conditionalFormatting>
  <conditionalFormatting sqref="C337:C345 C347 C349:C353">
    <cfRule type="expression" dxfId="687" priority="680" stopIfTrue="1">
      <formula>$C338="Total"</formula>
    </cfRule>
  </conditionalFormatting>
  <conditionalFormatting sqref="C337:C354">
    <cfRule type="expression" dxfId="686" priority="679">
      <formula>#REF!="Total"</formula>
    </cfRule>
  </conditionalFormatting>
  <conditionalFormatting sqref="C336:C354">
    <cfRule type="expression" dxfId="685" priority="678">
      <formula>$A330="Total"</formula>
    </cfRule>
  </conditionalFormatting>
  <conditionalFormatting sqref="C336:C354">
    <cfRule type="expression" dxfId="684" priority="677">
      <formula>#REF!="Total"</formula>
    </cfRule>
  </conditionalFormatting>
  <conditionalFormatting sqref="C336:C354">
    <cfRule type="expression" dxfId="683" priority="676" stopIfTrue="1">
      <formula>#REF!="Total"</formula>
    </cfRule>
  </conditionalFormatting>
  <conditionalFormatting sqref="C347:C354">
    <cfRule type="expression" dxfId="682" priority="675">
      <formula>#REF!="Total"</formula>
    </cfRule>
  </conditionalFormatting>
  <conditionalFormatting sqref="C336:C354">
    <cfRule type="expression" dxfId="681" priority="674">
      <formula>#REF!="Total"</formula>
    </cfRule>
  </conditionalFormatting>
  <conditionalFormatting sqref="C337:C354">
    <cfRule type="expression" dxfId="680" priority="673">
      <formula>$A330="Total"</formula>
    </cfRule>
  </conditionalFormatting>
  <conditionalFormatting sqref="C347:C354">
    <cfRule type="expression" dxfId="679" priority="672">
      <formula>#REF!="Total"</formula>
    </cfRule>
  </conditionalFormatting>
  <conditionalFormatting sqref="C336:C354">
    <cfRule type="expression" dxfId="678" priority="671">
      <formula>#REF!="Total"</formula>
    </cfRule>
  </conditionalFormatting>
  <conditionalFormatting sqref="C342:C354">
    <cfRule type="expression" dxfId="677" priority="670">
      <formula>$A330="Total"</formula>
    </cfRule>
  </conditionalFormatting>
  <conditionalFormatting sqref="C337">
    <cfRule type="expression" dxfId="676" priority="669">
      <formula>#REF!="Total"</formula>
    </cfRule>
  </conditionalFormatting>
  <conditionalFormatting sqref="C337:C354">
    <cfRule type="expression" dxfId="675" priority="668">
      <formula>#REF!="Total"</formula>
    </cfRule>
  </conditionalFormatting>
  <conditionalFormatting sqref="C345:C354">
    <cfRule type="expression" dxfId="674" priority="667">
      <formula>$A337="Total"</formula>
    </cfRule>
  </conditionalFormatting>
  <conditionalFormatting sqref="C336:C354">
    <cfRule type="expression" dxfId="673" priority="666">
      <formula>#REF!="Total"</formula>
    </cfRule>
  </conditionalFormatting>
  <conditionalFormatting sqref="C341:C354">
    <cfRule type="expression" dxfId="672" priority="665">
      <formula>$A330="Total"</formula>
    </cfRule>
  </conditionalFormatting>
  <conditionalFormatting sqref="C337:C354">
    <cfRule type="expression" dxfId="671" priority="664">
      <formula>#REF!="Total"</formula>
    </cfRule>
  </conditionalFormatting>
  <conditionalFormatting sqref="C336:C354">
    <cfRule type="expression" dxfId="670" priority="663">
      <formula>#REF!="Total"</formula>
    </cfRule>
  </conditionalFormatting>
  <conditionalFormatting sqref="C337:C354">
    <cfRule type="expression" dxfId="669" priority="662">
      <formula>#REF!="Total"</formula>
    </cfRule>
  </conditionalFormatting>
  <conditionalFormatting sqref="C337:C354">
    <cfRule type="expression" dxfId="668" priority="661">
      <formula>#REF!="Total"</formula>
    </cfRule>
  </conditionalFormatting>
  <conditionalFormatting sqref="C337:C341 C349">
    <cfRule type="expression" dxfId="667" priority="660">
      <formula>$A342="Total"</formula>
    </cfRule>
  </conditionalFormatting>
  <conditionalFormatting sqref="C347:C351">
    <cfRule type="expression" dxfId="666" priority="659">
      <formula>$A361="Total"</formula>
    </cfRule>
  </conditionalFormatting>
  <conditionalFormatting sqref="C337:C354">
    <cfRule type="expression" dxfId="665" priority="658">
      <formula>#REF!="Total"</formula>
    </cfRule>
  </conditionalFormatting>
  <conditionalFormatting sqref="C337:C354">
    <cfRule type="expression" dxfId="664" priority="657">
      <formula>#REF!="Total"</formula>
    </cfRule>
  </conditionalFormatting>
  <conditionalFormatting sqref="C336:C354">
    <cfRule type="expression" dxfId="663" priority="656" stopIfTrue="1">
      <formula>#REF!="Total"</formula>
    </cfRule>
  </conditionalFormatting>
  <conditionalFormatting sqref="C336:C354">
    <cfRule type="expression" dxfId="662" priority="655">
      <formula>#REF!="Total"</formula>
    </cfRule>
  </conditionalFormatting>
  <conditionalFormatting sqref="C336:C354">
    <cfRule type="expression" dxfId="661" priority="654">
      <formula>#REF!="Total"</formula>
    </cfRule>
  </conditionalFormatting>
  <conditionalFormatting sqref="C346:C352">
    <cfRule type="expression" dxfId="660" priority="653">
      <formula>$A330="Total"</formula>
    </cfRule>
  </conditionalFormatting>
  <conditionalFormatting sqref="C337:C354">
    <cfRule type="expression" dxfId="659" priority="652">
      <formula>#REF!="Total"</formula>
    </cfRule>
  </conditionalFormatting>
  <conditionalFormatting sqref="C336:C354">
    <cfRule type="expression" dxfId="658" priority="651">
      <formula>#REF!="Total"</formula>
    </cfRule>
  </conditionalFormatting>
  <conditionalFormatting sqref="C349:C354">
    <cfRule type="expression" dxfId="657" priority="650">
      <formula>$A331="Total"</formula>
    </cfRule>
  </conditionalFormatting>
  <conditionalFormatting sqref="C336:C354">
    <cfRule type="expression" dxfId="656" priority="649">
      <formula>#REF!="Total"</formula>
    </cfRule>
  </conditionalFormatting>
  <conditionalFormatting sqref="C351:C354">
    <cfRule type="expression" dxfId="655" priority="648">
      <formula>$A330="Total"</formula>
    </cfRule>
  </conditionalFormatting>
  <conditionalFormatting sqref="C336:C354">
    <cfRule type="expression" dxfId="654" priority="647">
      <formula>#REF!="Total"</formula>
    </cfRule>
  </conditionalFormatting>
  <conditionalFormatting sqref="C336:C354">
    <cfRule type="expression" dxfId="653" priority="646">
      <formula>#REF!="Total"</formula>
    </cfRule>
  </conditionalFormatting>
  <conditionalFormatting sqref="C350:C354">
    <cfRule type="expression" dxfId="652" priority="645">
      <formula>$A330="Total"</formula>
    </cfRule>
  </conditionalFormatting>
  <conditionalFormatting sqref="C336:C354">
    <cfRule type="expression" dxfId="651" priority="644">
      <formula>#REF!="Total"</formula>
    </cfRule>
  </conditionalFormatting>
  <conditionalFormatting sqref="C336:C354">
    <cfRule type="expression" dxfId="650" priority="643">
      <formula>#REF!="Total"</formula>
    </cfRule>
  </conditionalFormatting>
  <conditionalFormatting sqref="C336:C354">
    <cfRule type="expression" dxfId="649" priority="642">
      <formula>#REF!="Total"</formula>
    </cfRule>
  </conditionalFormatting>
  <conditionalFormatting sqref="C336:C354">
    <cfRule type="expression" dxfId="648" priority="641">
      <formula>#REF!="Total"</formula>
    </cfRule>
  </conditionalFormatting>
  <conditionalFormatting sqref="C336:C354">
    <cfRule type="expression" dxfId="647" priority="640" stopIfTrue="1">
      <formula>#REF!="Total"</formula>
    </cfRule>
  </conditionalFormatting>
  <conditionalFormatting sqref="C336:C354">
    <cfRule type="expression" dxfId="646" priority="639">
      <formula>#REF!="Total"</formula>
    </cfRule>
  </conditionalFormatting>
  <conditionalFormatting sqref="C337:C341 C349">
    <cfRule type="expression" dxfId="645" priority="638" stopIfTrue="1">
      <formula>$C342="Total"</formula>
    </cfRule>
  </conditionalFormatting>
  <conditionalFormatting sqref="C347:C354">
    <cfRule type="expression" dxfId="644" priority="637">
      <formula>$A330="Total"</formula>
    </cfRule>
  </conditionalFormatting>
  <conditionalFormatting sqref="C350:C354 C347:C348">
    <cfRule type="expression" dxfId="643" priority="636">
      <formula>$A334="Total"</formula>
    </cfRule>
  </conditionalFormatting>
  <conditionalFormatting sqref="C337:C338">
    <cfRule type="expression" dxfId="642" priority="635">
      <formula>$A353="Total"</formula>
    </cfRule>
  </conditionalFormatting>
  <conditionalFormatting sqref="C344:C352">
    <cfRule type="expression" dxfId="641" priority="634">
      <formula>#REF!="Total"</formula>
    </cfRule>
  </conditionalFormatting>
  <conditionalFormatting sqref="C349:C352">
    <cfRule type="expression" dxfId="640" priority="633">
      <formula>#REF!="Total"</formula>
    </cfRule>
  </conditionalFormatting>
  <conditionalFormatting sqref="C336:C342 C349:C354">
    <cfRule type="expression" dxfId="639" priority="632">
      <formula>#REF!="Total"</formula>
    </cfRule>
  </conditionalFormatting>
  <conditionalFormatting sqref="C347:C354">
    <cfRule type="expression" dxfId="638" priority="631">
      <formula>#REF!="Total"</formula>
    </cfRule>
  </conditionalFormatting>
  <conditionalFormatting sqref="C345:C348">
    <cfRule type="expression" dxfId="637" priority="630">
      <formula>$A330="Total"</formula>
    </cfRule>
  </conditionalFormatting>
  <conditionalFormatting sqref="C336:C339 C349:C354">
    <cfRule type="expression" dxfId="636" priority="629">
      <formula>#REF!="Total"</formula>
    </cfRule>
  </conditionalFormatting>
  <conditionalFormatting sqref="C336:C340 C349:C354">
    <cfRule type="expression" dxfId="635" priority="628">
      <formula>#REF!="Total"</formula>
    </cfRule>
  </conditionalFormatting>
  <conditionalFormatting sqref="C353">
    <cfRule type="expression" dxfId="634" priority="627">
      <formula>#REF!="Total"</formula>
    </cfRule>
  </conditionalFormatting>
  <conditionalFormatting sqref="C336">
    <cfRule type="expression" dxfId="633" priority="615">
      <formula>#REF!="Total"</formula>
    </cfRule>
  </conditionalFormatting>
  <conditionalFormatting sqref="C336">
    <cfRule type="expression" dxfId="632" priority="614">
      <formula>#REF!="Total"</formula>
    </cfRule>
  </conditionalFormatting>
  <conditionalFormatting sqref="C338:C339">
    <cfRule type="expression" dxfId="631" priority="613">
      <formula>#REF!="Total"</formula>
    </cfRule>
  </conditionalFormatting>
  <conditionalFormatting sqref="C336">
    <cfRule type="expression" dxfId="630" priority="612">
      <formula>#REF!="Total"</formula>
    </cfRule>
  </conditionalFormatting>
  <conditionalFormatting sqref="C336">
    <cfRule type="expression" dxfId="629" priority="611">
      <formula>#REF!="Total"</formula>
    </cfRule>
  </conditionalFormatting>
  <conditionalFormatting sqref="C336">
    <cfRule type="expression" dxfId="628" priority="610">
      <formula>#REF!="Total"</formula>
    </cfRule>
  </conditionalFormatting>
  <conditionalFormatting sqref="C336">
    <cfRule type="expression" dxfId="627" priority="609">
      <formula>$A336="Total"</formula>
    </cfRule>
  </conditionalFormatting>
  <conditionalFormatting sqref="C336">
    <cfRule type="expression" dxfId="626" priority="608">
      <formula>#REF!="Total"</formula>
    </cfRule>
  </conditionalFormatting>
  <conditionalFormatting sqref="C340">
    <cfRule type="expression" dxfId="625" priority="607">
      <formula>#REF!="Total"</formula>
    </cfRule>
  </conditionalFormatting>
  <conditionalFormatting sqref="C336">
    <cfRule type="expression" dxfId="624" priority="606">
      <formula>#REF!="Total"</formula>
    </cfRule>
  </conditionalFormatting>
  <conditionalFormatting sqref="C353:C354">
    <cfRule type="expression" dxfId="623" priority="605">
      <formula>$A330="Total"</formula>
    </cfRule>
  </conditionalFormatting>
  <conditionalFormatting sqref="C336">
    <cfRule type="expression" dxfId="622" priority="604">
      <formula>#REF!="Total"</formula>
    </cfRule>
  </conditionalFormatting>
  <conditionalFormatting sqref="C336">
    <cfRule type="expression" dxfId="621" priority="603">
      <formula>#REF!="Total"</formula>
    </cfRule>
  </conditionalFormatting>
  <conditionalFormatting sqref="C336">
    <cfRule type="expression" dxfId="620" priority="602">
      <formula>#REF!="Total"</formula>
    </cfRule>
  </conditionalFormatting>
  <conditionalFormatting sqref="C336">
    <cfRule type="expression" dxfId="619" priority="601">
      <formula>#REF!="Total"</formula>
    </cfRule>
  </conditionalFormatting>
  <conditionalFormatting sqref="C344">
    <cfRule type="expression" dxfId="618" priority="600">
      <formula>#REF!="Total"</formula>
    </cfRule>
  </conditionalFormatting>
  <conditionalFormatting sqref="C336">
    <cfRule type="expression" dxfId="617" priority="599">
      <formula>#REF!="Total"</formula>
    </cfRule>
  </conditionalFormatting>
  <conditionalFormatting sqref="C338:C339">
    <cfRule type="expression" dxfId="616" priority="598">
      <formula>#REF!="Total"</formula>
    </cfRule>
  </conditionalFormatting>
  <conditionalFormatting sqref="C336">
    <cfRule type="expression" dxfId="615" priority="597">
      <formula>#REF!="Total"</formula>
    </cfRule>
  </conditionalFormatting>
  <conditionalFormatting sqref="C336">
    <cfRule type="expression" dxfId="614" priority="596">
      <formula>#REF!="Total"</formula>
    </cfRule>
  </conditionalFormatting>
  <conditionalFormatting sqref="C336">
    <cfRule type="expression" dxfId="613" priority="595">
      <formula>#REF!="Total"</formula>
    </cfRule>
  </conditionalFormatting>
  <conditionalFormatting sqref="C336">
    <cfRule type="expression" dxfId="612" priority="594">
      <formula>#REF!="Total"</formula>
    </cfRule>
  </conditionalFormatting>
  <conditionalFormatting sqref="C339:C344">
    <cfRule type="expression" dxfId="611" priority="593">
      <formula>#REF!="Total"</formula>
    </cfRule>
  </conditionalFormatting>
  <conditionalFormatting sqref="C336">
    <cfRule type="expression" dxfId="610" priority="592">
      <formula>#REF!="Total"</formula>
    </cfRule>
  </conditionalFormatting>
  <conditionalFormatting sqref="C336">
    <cfRule type="expression" dxfId="609" priority="591">
      <formula>#REF!="Total"</formula>
    </cfRule>
  </conditionalFormatting>
  <conditionalFormatting sqref="C340">
    <cfRule type="expression" dxfId="608" priority="590">
      <formula>#REF!="Total"</formula>
    </cfRule>
  </conditionalFormatting>
  <conditionalFormatting sqref="C336">
    <cfRule type="expression" dxfId="607" priority="589">
      <formula>#REF!="Total"</formula>
    </cfRule>
  </conditionalFormatting>
  <conditionalFormatting sqref="C336">
    <cfRule type="expression" dxfId="606" priority="588">
      <formula>#REF!="Total"</formula>
    </cfRule>
  </conditionalFormatting>
  <conditionalFormatting sqref="C336">
    <cfRule type="expression" dxfId="605" priority="587">
      <formula>#REF!="Total"</formula>
    </cfRule>
  </conditionalFormatting>
  <conditionalFormatting sqref="C336">
    <cfRule type="expression" dxfId="604" priority="586">
      <formula>#REF!="Total"</formula>
    </cfRule>
  </conditionalFormatting>
  <conditionalFormatting sqref="C336">
    <cfRule type="expression" dxfId="603" priority="585">
      <formula>#REF!="Total"</formula>
    </cfRule>
  </conditionalFormatting>
  <conditionalFormatting sqref="C352:C354">
    <cfRule type="expression" dxfId="602" priority="584">
      <formula>$A330="Total"</formula>
    </cfRule>
  </conditionalFormatting>
  <conditionalFormatting sqref="C336">
    <cfRule type="expression" dxfId="601" priority="583">
      <formula>#REF!="Total"</formula>
    </cfRule>
  </conditionalFormatting>
  <conditionalFormatting sqref="C336">
    <cfRule type="expression" dxfId="600" priority="582">
      <formula>#REF!="Total"</formula>
    </cfRule>
  </conditionalFormatting>
  <conditionalFormatting sqref="C336">
    <cfRule type="expression" dxfId="599" priority="581">
      <formula>#REF!="Total"</formula>
    </cfRule>
  </conditionalFormatting>
  <conditionalFormatting sqref="C336">
    <cfRule type="expression" dxfId="598" priority="580">
      <formula>#REF!="Total"</formula>
    </cfRule>
  </conditionalFormatting>
  <conditionalFormatting sqref="C336">
    <cfRule type="expression" dxfId="597" priority="579">
      <formula>#REF!="Total"</formula>
    </cfRule>
  </conditionalFormatting>
  <conditionalFormatting sqref="C336">
    <cfRule type="expression" dxfId="596" priority="578">
      <formula>#REF!="Total"</formula>
    </cfRule>
  </conditionalFormatting>
  <conditionalFormatting sqref="C344">
    <cfRule type="expression" dxfId="595" priority="577">
      <formula>#REF!="Total"</formula>
    </cfRule>
  </conditionalFormatting>
  <conditionalFormatting sqref="C336">
    <cfRule type="expression" dxfId="594" priority="576">
      <formula>#REF!="Total"</formula>
    </cfRule>
  </conditionalFormatting>
  <conditionalFormatting sqref="C336">
    <cfRule type="expression" dxfId="593" priority="575">
      <formula>#REF!="Total"</formula>
    </cfRule>
  </conditionalFormatting>
  <conditionalFormatting sqref="C339">
    <cfRule type="expression" dxfId="592" priority="574">
      <formula>#REF!="Total"</formula>
    </cfRule>
  </conditionalFormatting>
  <conditionalFormatting sqref="C351:C354">
    <cfRule type="expression" dxfId="591" priority="573">
      <formula>#REF!="Total"</formula>
    </cfRule>
  </conditionalFormatting>
  <conditionalFormatting sqref="C345">
    <cfRule type="expression" dxfId="590" priority="572">
      <formula>#REF!="Total"</formula>
    </cfRule>
  </conditionalFormatting>
  <conditionalFormatting sqref="C346">
    <cfRule type="expression" dxfId="589" priority="571">
      <formula>#REF!="Total"</formula>
    </cfRule>
  </conditionalFormatting>
  <conditionalFormatting sqref="C336">
    <cfRule type="expression" dxfId="588" priority="570">
      <formula>#REF!="Total"</formula>
    </cfRule>
  </conditionalFormatting>
  <conditionalFormatting sqref="C354">
    <cfRule type="expression" dxfId="587" priority="569">
      <formula>$A330="Total"</formula>
    </cfRule>
  </conditionalFormatting>
  <conditionalFormatting sqref="C340:C341">
    <cfRule type="expression" dxfId="586" priority="568">
      <formula>#REF!="Total"</formula>
    </cfRule>
  </conditionalFormatting>
  <conditionalFormatting sqref="C341:C344">
    <cfRule type="expression" dxfId="585" priority="567">
      <formula>#REF!="Total"</formula>
    </cfRule>
  </conditionalFormatting>
  <conditionalFormatting sqref="C339:C346">
    <cfRule type="expression" dxfId="584" priority="566">
      <formula>$A355="Total"</formula>
    </cfRule>
  </conditionalFormatting>
  <conditionalFormatting sqref="C339">
    <cfRule type="expression" dxfId="583" priority="565">
      <formula>#REF!="Total"</formula>
    </cfRule>
  </conditionalFormatting>
  <conditionalFormatting sqref="C340:C346">
    <cfRule type="expression" dxfId="582" priority="564">
      <formula>#REF!="Total"</formula>
    </cfRule>
  </conditionalFormatting>
  <conditionalFormatting sqref="C340:C343">
    <cfRule type="expression" dxfId="581" priority="563">
      <formula>#REF!="Total"</formula>
    </cfRule>
  </conditionalFormatting>
  <conditionalFormatting sqref="C352:C354">
    <cfRule type="expression" dxfId="580" priority="562">
      <formula>#REF!="Total"</formula>
    </cfRule>
  </conditionalFormatting>
  <conditionalFormatting sqref="C336">
    <cfRule type="expression" dxfId="579" priority="561">
      <formula>#REF!="Total"</formula>
    </cfRule>
  </conditionalFormatting>
  <conditionalFormatting sqref="C336">
    <cfRule type="expression" dxfId="578" priority="560">
      <formula>#REF!="Total"</formula>
    </cfRule>
  </conditionalFormatting>
  <conditionalFormatting sqref="C353:C354">
    <cfRule type="expression" dxfId="577" priority="559">
      <formula>$A355="Total"</formula>
    </cfRule>
  </conditionalFormatting>
  <conditionalFormatting sqref="C351:C354">
    <cfRule type="expression" dxfId="576" priority="558">
      <formula>#REF!="Total"</formula>
    </cfRule>
  </conditionalFormatting>
  <conditionalFormatting sqref="C349:C353">
    <cfRule type="expression" dxfId="575" priority="557">
      <formula>#REF!="Total"</formula>
    </cfRule>
  </conditionalFormatting>
  <conditionalFormatting sqref="C352:C354">
    <cfRule type="expression" dxfId="574" priority="556">
      <formula>$A355="Total"</formula>
    </cfRule>
  </conditionalFormatting>
  <conditionalFormatting sqref="C350:C354">
    <cfRule type="expression" dxfId="573" priority="555">
      <formula>#REF!="Total"</formula>
    </cfRule>
  </conditionalFormatting>
  <conditionalFormatting sqref="C336">
    <cfRule type="expression" dxfId="572" priority="554">
      <formula>#REF!="Total"</formula>
    </cfRule>
  </conditionalFormatting>
  <conditionalFormatting sqref="C336">
    <cfRule type="expression" dxfId="571" priority="553">
      <formula>#REF!="Total"</formula>
    </cfRule>
  </conditionalFormatting>
  <conditionalFormatting sqref="C353">
    <cfRule type="expression" dxfId="570" priority="552">
      <formula>#REF!="Total"</formula>
    </cfRule>
  </conditionalFormatting>
  <conditionalFormatting sqref="C354">
    <cfRule type="expression" dxfId="569" priority="551">
      <formula>#REF!="Total"</formula>
    </cfRule>
  </conditionalFormatting>
  <conditionalFormatting sqref="C340:C346">
    <cfRule type="expression" dxfId="568" priority="550">
      <formula>#REF!="Total"</formula>
    </cfRule>
  </conditionalFormatting>
  <conditionalFormatting sqref="C354 C341:C346">
    <cfRule type="expression" dxfId="567" priority="549">
      <formula>#REF!="Total"</formula>
    </cfRule>
  </conditionalFormatting>
  <conditionalFormatting sqref="C344:C346">
    <cfRule type="expression" dxfId="566" priority="548">
      <formula>#REF!="Total"</formula>
    </cfRule>
  </conditionalFormatting>
  <conditionalFormatting sqref="C340:C346">
    <cfRule type="expression" dxfId="565" priority="547" stopIfTrue="1">
      <formula>#REF!="Total"</formula>
    </cfRule>
  </conditionalFormatting>
  <conditionalFormatting sqref="C348">
    <cfRule type="expression" dxfId="564" priority="546" stopIfTrue="1">
      <formula>#REF!="Total"</formula>
    </cfRule>
  </conditionalFormatting>
  <conditionalFormatting sqref="C340:C341">
    <cfRule type="expression" dxfId="563" priority="545">
      <formula>#REF!="Total"</formula>
    </cfRule>
  </conditionalFormatting>
  <conditionalFormatting sqref="C350:C351">
    <cfRule type="expression" dxfId="562" priority="544">
      <formula>#REF!="Total"</formula>
    </cfRule>
  </conditionalFormatting>
  <conditionalFormatting sqref="C349 C351:C353">
    <cfRule type="expression" dxfId="561" priority="543">
      <formula>#REF!="Total"</formula>
    </cfRule>
  </conditionalFormatting>
  <conditionalFormatting sqref="C350:C352">
    <cfRule type="expression" dxfId="560" priority="542">
      <formula>#REF!="Total"</formula>
    </cfRule>
  </conditionalFormatting>
  <conditionalFormatting sqref="C349:C350">
    <cfRule type="expression" dxfId="559" priority="541">
      <formula>#REF!="Total"</formula>
    </cfRule>
  </conditionalFormatting>
  <conditionalFormatting sqref="C352:C353">
    <cfRule type="expression" dxfId="558" priority="540">
      <formula>#REF!="Total"</formula>
    </cfRule>
  </conditionalFormatting>
  <conditionalFormatting sqref="C348:C350 C353:C354">
    <cfRule type="expression" dxfId="557" priority="539">
      <formula>#REF!="Total"</formula>
    </cfRule>
  </conditionalFormatting>
  <conditionalFormatting sqref="C351:C352">
    <cfRule type="expression" dxfId="556" priority="538">
      <formula>#REF!="Total"</formula>
    </cfRule>
  </conditionalFormatting>
  <conditionalFormatting sqref="C353:C354">
    <cfRule type="expression" dxfId="555" priority="537">
      <formula>#REF!="Total"</formula>
    </cfRule>
  </conditionalFormatting>
  <conditionalFormatting sqref="C352:C354">
    <cfRule type="expression" dxfId="554" priority="536" stopIfTrue="1">
      <formula>#REF!="Total"</formula>
    </cfRule>
  </conditionalFormatting>
  <conditionalFormatting sqref="C352">
    <cfRule type="expression" dxfId="553" priority="535">
      <formula>#REF!="Total"</formula>
    </cfRule>
  </conditionalFormatting>
  <conditionalFormatting sqref="C352:C354">
    <cfRule type="expression" dxfId="552" priority="534">
      <formula>#REF!="Total"</formula>
    </cfRule>
  </conditionalFormatting>
  <conditionalFormatting sqref="C354">
    <cfRule type="expression" dxfId="551" priority="533">
      <formula>#REF!="Total"</formula>
    </cfRule>
  </conditionalFormatting>
  <conditionalFormatting sqref="C352:C354">
    <cfRule type="expression" dxfId="550" priority="616">
      <formula>#REF!="Total"</formula>
    </cfRule>
  </conditionalFormatting>
  <conditionalFormatting sqref="C336">
    <cfRule type="expression" dxfId="549" priority="617">
      <formula>#REF!="Total"</formula>
    </cfRule>
  </conditionalFormatting>
  <conditionalFormatting sqref="C353:C354">
    <cfRule type="expression" dxfId="548" priority="618">
      <formula>#REF!="Total"</formula>
    </cfRule>
  </conditionalFormatting>
  <conditionalFormatting sqref="C354">
    <cfRule type="expression" dxfId="547" priority="619">
      <formula>#REF!="Total"</formula>
    </cfRule>
  </conditionalFormatting>
  <conditionalFormatting sqref="C350:C353">
    <cfRule type="expression" dxfId="546" priority="620">
      <formula>#REF!="Total"</formula>
    </cfRule>
  </conditionalFormatting>
  <conditionalFormatting sqref="C340:C341">
    <cfRule type="expression" dxfId="545" priority="621">
      <formula>#REF!="Total"</formula>
    </cfRule>
  </conditionalFormatting>
  <conditionalFormatting sqref="C337:C346">
    <cfRule type="expression" dxfId="544" priority="622">
      <formula>#REF!="Total"</formula>
    </cfRule>
  </conditionalFormatting>
  <conditionalFormatting sqref="C351">
    <cfRule type="expression" dxfId="543" priority="623">
      <formula>#REF!="Total"</formula>
    </cfRule>
  </conditionalFormatting>
  <conditionalFormatting sqref="C353:C354">
    <cfRule type="expression" dxfId="542" priority="624">
      <formula>#REF!="Total"</formula>
    </cfRule>
  </conditionalFormatting>
  <conditionalFormatting sqref="C354">
    <cfRule type="expression" dxfId="541" priority="625">
      <formula>#REF!="Total"</formula>
    </cfRule>
  </conditionalFormatting>
  <conditionalFormatting sqref="C349:C351">
    <cfRule type="expression" dxfId="540" priority="626" stopIfTrue="1">
      <formula>#REF!="Total"</formula>
    </cfRule>
  </conditionalFormatting>
  <conditionalFormatting sqref="C339:C343">
    <cfRule type="expression" dxfId="539" priority="691">
      <formula>#REF!="Total"</formula>
    </cfRule>
  </conditionalFormatting>
  <conditionalFormatting sqref="C336 C347">
    <cfRule type="expression" dxfId="538" priority="692">
      <formula>$A354="Total"</formula>
    </cfRule>
  </conditionalFormatting>
  <conditionalFormatting sqref="C337:C340">
    <cfRule type="expression" dxfId="537" priority="693">
      <formula>#REF!="Total"</formula>
    </cfRule>
  </conditionalFormatting>
  <conditionalFormatting sqref="C337 C347 C349">
    <cfRule type="expression" dxfId="536" priority="694">
      <formula>#REF!="Total"</formula>
    </cfRule>
  </conditionalFormatting>
  <conditionalFormatting sqref="C338 C347:C350">
    <cfRule type="expression" dxfId="535" priority="695">
      <formula>#REF!="Total"</formula>
    </cfRule>
  </conditionalFormatting>
  <conditionalFormatting sqref="C339 C347:C351">
    <cfRule type="expression" dxfId="534" priority="696">
      <formula>#REF!="Total"</formula>
    </cfRule>
  </conditionalFormatting>
  <conditionalFormatting sqref="C337:C341 C349:C351">
    <cfRule type="expression" dxfId="533" priority="697">
      <formula>$A332="Total"</formula>
    </cfRule>
  </conditionalFormatting>
  <conditionalFormatting sqref="C342 C348 C350:C354">
    <cfRule type="expression" dxfId="532" priority="698">
      <formula>#REF!="Total"</formula>
    </cfRule>
  </conditionalFormatting>
  <conditionalFormatting sqref="C343 C351:C354">
    <cfRule type="expression" dxfId="531" priority="699">
      <formula>#REF!="Total"</formula>
    </cfRule>
  </conditionalFormatting>
  <conditionalFormatting sqref="C349:C353">
    <cfRule type="expression" dxfId="530" priority="700">
      <formula>#REF!="Total"</formula>
    </cfRule>
  </conditionalFormatting>
  <conditionalFormatting sqref="C344 C352:C354 C349">
    <cfRule type="expression" dxfId="529" priority="701">
      <formula>#REF!="Total"</formula>
    </cfRule>
  </conditionalFormatting>
  <conditionalFormatting sqref="C340:C346 C349:C354">
    <cfRule type="expression" dxfId="528" priority="702">
      <formula>$A330="Total"</formula>
    </cfRule>
  </conditionalFormatting>
  <conditionalFormatting sqref="C349:C352">
    <cfRule type="expression" dxfId="527" priority="703">
      <formula>#REF!="Total"</formula>
    </cfRule>
  </conditionalFormatting>
  <conditionalFormatting sqref="C347 C353:C354">
    <cfRule type="expression" dxfId="526" priority="704">
      <formula>#REF!="Total"</formula>
    </cfRule>
  </conditionalFormatting>
  <conditionalFormatting sqref="C348 C354">
    <cfRule type="expression" dxfId="525" priority="705">
      <formula>#REF!="Total"</formula>
    </cfRule>
  </conditionalFormatting>
  <conditionalFormatting sqref="C350:C354">
    <cfRule type="expression" dxfId="524" priority="706">
      <formula>#REF!="Total"</formula>
    </cfRule>
  </conditionalFormatting>
  <conditionalFormatting sqref="C349">
    <cfRule type="expression" dxfId="523" priority="707">
      <formula>#REF!="Total"</formula>
    </cfRule>
  </conditionalFormatting>
  <conditionalFormatting sqref="C336 C346 C348 C354">
    <cfRule type="expression" dxfId="522" priority="708" stopIfTrue="1">
      <formula>#REF!="Total"</formula>
    </cfRule>
  </conditionalFormatting>
  <conditionalFormatting sqref="C342:C348 C350:C354">
    <cfRule type="expression" dxfId="521" priority="709">
      <formula>#REF!="Total"</formula>
    </cfRule>
  </conditionalFormatting>
  <conditionalFormatting sqref="C336 C345:C346">
    <cfRule type="expression" dxfId="520" priority="710">
      <formula>$A340="Total"</formula>
    </cfRule>
  </conditionalFormatting>
  <conditionalFormatting sqref="C349:C354">
    <cfRule type="expression" dxfId="519" priority="711">
      <formula>$A340="Total"</formula>
    </cfRule>
  </conditionalFormatting>
  <conditionalFormatting sqref="C349:C354">
    <cfRule type="expression" dxfId="518" priority="712">
      <formula>$A360="Total"</formula>
    </cfRule>
  </conditionalFormatting>
  <conditionalFormatting sqref="C342:C348 C350:C354">
    <cfRule type="expression" dxfId="517" priority="713" stopIfTrue="1">
      <formula>#REF!="Total"</formula>
    </cfRule>
  </conditionalFormatting>
  <conditionalFormatting sqref="C352:C354">
    <cfRule type="expression" dxfId="516" priority="714">
      <formula>#REF!="Total"</formula>
    </cfRule>
  </conditionalFormatting>
  <conditionalFormatting sqref="C347:C348">
    <cfRule type="expression" dxfId="515" priority="715">
      <formula>$A333="Total"</formula>
    </cfRule>
  </conditionalFormatting>
  <conditionalFormatting sqref="C337">
    <cfRule type="expression" dxfId="514" priority="716">
      <formula>#REF!="Total"</formula>
    </cfRule>
  </conditionalFormatting>
  <conditionalFormatting sqref="C345:C346 C337:C341">
    <cfRule type="expression" dxfId="513" priority="717">
      <formula>$A350="Total"</formula>
    </cfRule>
  </conditionalFormatting>
  <conditionalFormatting sqref="C354">
    <cfRule type="expression" dxfId="512" priority="718">
      <formula>#REF!="Total"</formula>
    </cfRule>
  </conditionalFormatting>
  <conditionalFormatting sqref="C336">
    <cfRule type="expression" dxfId="511" priority="719" stopIfTrue="1">
      <formula>$C340="Total"</formula>
    </cfRule>
  </conditionalFormatting>
  <conditionalFormatting sqref="C336">
    <cfRule type="expression" dxfId="510" priority="720">
      <formula>$A351="Total"</formula>
    </cfRule>
  </conditionalFormatting>
  <conditionalFormatting sqref="C336 C342:C346">
    <cfRule type="expression" dxfId="509" priority="721">
      <formula>#REF!="Total"</formula>
    </cfRule>
  </conditionalFormatting>
  <conditionalFormatting sqref="C338:C339 C347:C348">
    <cfRule type="expression" dxfId="508" priority="722">
      <formula>$A347="Total"</formula>
    </cfRule>
  </conditionalFormatting>
  <conditionalFormatting sqref="C349:C354">
    <cfRule type="expression" dxfId="507" priority="723">
      <formula>$A330="Total"</formula>
    </cfRule>
  </conditionalFormatting>
  <conditionalFormatting sqref="C347:C348">
    <cfRule type="expression" dxfId="506" priority="724" stopIfTrue="1">
      <formula>$C360="Total"</formula>
    </cfRule>
  </conditionalFormatting>
  <conditionalFormatting sqref="C336">
    <cfRule type="expression" dxfId="505" priority="725">
      <formula>#REF!="Total"</formula>
    </cfRule>
  </conditionalFormatting>
  <conditionalFormatting sqref="C340:C344 C347:C348">
    <cfRule type="expression" dxfId="504" priority="726">
      <formula>#REF!="Total"</formula>
    </cfRule>
  </conditionalFormatting>
  <conditionalFormatting sqref="C349:C354">
    <cfRule type="expression" dxfId="503" priority="727" stopIfTrue="1">
      <formula>$C359="Total"</formula>
    </cfRule>
  </conditionalFormatting>
  <conditionalFormatting sqref="C336">
    <cfRule type="expression" dxfId="502" priority="728" stopIfTrue="1">
      <formula>#REF!="Total"</formula>
    </cfRule>
  </conditionalFormatting>
  <conditionalFormatting sqref="C347:C348">
    <cfRule type="expression" dxfId="501" priority="729">
      <formula>$A359="Total"</formula>
    </cfRule>
  </conditionalFormatting>
  <conditionalFormatting sqref="C337:C339">
    <cfRule type="expression" dxfId="500" priority="730" stopIfTrue="1">
      <formula>#REF!="Total"</formula>
    </cfRule>
  </conditionalFormatting>
  <conditionalFormatting sqref="C358:C376">
    <cfRule type="expression" dxfId="499" priority="114">
      <formula>#REF!="Total"</formula>
    </cfRule>
  </conditionalFormatting>
  <conditionalFormatting sqref="C358:C376">
    <cfRule type="expression" dxfId="498" priority="113">
      <formula>#REF!="Total"</formula>
    </cfRule>
  </conditionalFormatting>
  <conditionalFormatting sqref="C358:C376">
    <cfRule type="expression" dxfId="497" priority="112">
      <formula>#REF!="Total"</formula>
    </cfRule>
  </conditionalFormatting>
  <conditionalFormatting sqref="C358:C376">
    <cfRule type="expression" dxfId="496" priority="111">
      <formula>#REF!="Total"</formula>
    </cfRule>
  </conditionalFormatting>
  <conditionalFormatting sqref="C358:C368 C370 C372:C376">
    <cfRule type="expression" dxfId="495" priority="110">
      <formula>$A357="Total"</formula>
    </cfRule>
  </conditionalFormatting>
  <conditionalFormatting sqref="C358:C368 C373:C376">
    <cfRule type="expression" dxfId="494" priority="109">
      <formula>$A356="Total"</formula>
    </cfRule>
  </conditionalFormatting>
  <conditionalFormatting sqref="C358:C376">
    <cfRule type="expression" dxfId="493" priority="108">
      <formula>#REF!="Total"</formula>
    </cfRule>
  </conditionalFormatting>
  <conditionalFormatting sqref="C358 C362:C376">
    <cfRule type="expression" dxfId="492" priority="107">
      <formula>$A355="Total"</formula>
    </cfRule>
  </conditionalFormatting>
  <conditionalFormatting sqref="C359:C376">
    <cfRule type="expression" dxfId="491" priority="106">
      <formula>#REF!="Total"</formula>
    </cfRule>
  </conditionalFormatting>
  <conditionalFormatting sqref="C359:C376">
    <cfRule type="expression" dxfId="490" priority="105">
      <formula>$A359="Total"</formula>
    </cfRule>
  </conditionalFormatting>
  <conditionalFormatting sqref="C359:C376">
    <cfRule type="expression" dxfId="489" priority="104">
      <formula>#REF!="Total"</formula>
    </cfRule>
  </conditionalFormatting>
  <conditionalFormatting sqref="C369:C376">
    <cfRule type="expression" dxfId="488" priority="103">
      <formula>$A363="Total"</formula>
    </cfRule>
  </conditionalFormatting>
  <conditionalFormatting sqref="C358:C376">
    <cfRule type="expression" dxfId="487" priority="102">
      <formula>#REF!="Total"</formula>
    </cfRule>
  </conditionalFormatting>
  <conditionalFormatting sqref="C358:C376">
    <cfRule type="expression" dxfId="486" priority="101">
      <formula>#REF!="Total"</formula>
    </cfRule>
  </conditionalFormatting>
  <conditionalFormatting sqref="C359:C365">
    <cfRule type="expression" dxfId="485" priority="100">
      <formula>$A352="Total"</formula>
    </cfRule>
  </conditionalFormatting>
  <conditionalFormatting sqref="C364:C368">
    <cfRule type="expression" dxfId="484" priority="99">
      <formula>$A352="Total"</formula>
    </cfRule>
  </conditionalFormatting>
  <conditionalFormatting sqref="C359:C376">
    <cfRule type="expression" dxfId="483" priority="98">
      <formula>#REF!="Total"</formula>
    </cfRule>
  </conditionalFormatting>
  <conditionalFormatting sqref="C367:C370">
    <cfRule type="expression" dxfId="482" priority="97">
      <formula>$A359="Total"</formula>
    </cfRule>
  </conditionalFormatting>
  <conditionalFormatting sqref="C358:C376">
    <cfRule type="expression" dxfId="481" priority="96">
      <formula>#REF!="Total"</formula>
    </cfRule>
  </conditionalFormatting>
  <conditionalFormatting sqref="C370">
    <cfRule type="expression" dxfId="480" priority="95">
      <formula>$A359="Total"</formula>
    </cfRule>
  </conditionalFormatting>
  <conditionalFormatting sqref="C359:C376">
    <cfRule type="expression" dxfId="479" priority="94">
      <formula>#REF!="Total"</formula>
    </cfRule>
  </conditionalFormatting>
  <conditionalFormatting sqref="C358:C376">
    <cfRule type="expression" dxfId="478" priority="93">
      <formula>#REF!="Total"</formula>
    </cfRule>
  </conditionalFormatting>
  <conditionalFormatting sqref="C359:C376">
    <cfRule type="expression" dxfId="477" priority="92">
      <formula>#REF!="Total"</formula>
    </cfRule>
  </conditionalFormatting>
  <conditionalFormatting sqref="C359:C376">
    <cfRule type="expression" dxfId="476" priority="91">
      <formula>#REF!="Total"</formula>
    </cfRule>
  </conditionalFormatting>
  <conditionalFormatting sqref="C371:C373">
    <cfRule type="expression" dxfId="475" priority="90">
      <formula>$A385="Total"</formula>
    </cfRule>
  </conditionalFormatting>
  <conditionalFormatting sqref="C359:C376">
    <cfRule type="expression" dxfId="474" priority="89">
      <formula>#REF!="Total"</formula>
    </cfRule>
  </conditionalFormatting>
  <conditionalFormatting sqref="C359:C376">
    <cfRule type="expression" dxfId="473" priority="88">
      <formula>#REF!="Total"</formula>
    </cfRule>
  </conditionalFormatting>
  <conditionalFormatting sqref="C358:C376">
    <cfRule type="expression" dxfId="472" priority="87">
      <formula>#REF!="Total"</formula>
    </cfRule>
  </conditionalFormatting>
  <conditionalFormatting sqref="C371:C374">
    <cfRule type="expression" dxfId="471" priority="86">
      <formula>$A355="Total"</formula>
    </cfRule>
  </conditionalFormatting>
  <conditionalFormatting sqref="C359:C376">
    <cfRule type="expression" dxfId="470" priority="85">
      <formula>#REF!="Total"</formula>
    </cfRule>
  </conditionalFormatting>
  <conditionalFormatting sqref="C371:C376">
    <cfRule type="expression" dxfId="469" priority="84">
      <formula>$A353="Total"</formula>
    </cfRule>
  </conditionalFormatting>
  <conditionalFormatting sqref="C373:C376">
    <cfRule type="expression" dxfId="468" priority="83">
      <formula>$A352="Total"</formula>
    </cfRule>
  </conditionalFormatting>
  <conditionalFormatting sqref="C358:C376">
    <cfRule type="expression" dxfId="467" priority="82">
      <formula>#REF!="Total"</formula>
    </cfRule>
  </conditionalFormatting>
  <conditionalFormatting sqref="C358:C376">
    <cfRule type="expression" dxfId="466" priority="81">
      <formula>#REF!="Total"</formula>
    </cfRule>
  </conditionalFormatting>
  <conditionalFormatting sqref="C372:C376">
    <cfRule type="expression" dxfId="465" priority="80">
      <formula>$A352="Total"</formula>
    </cfRule>
  </conditionalFormatting>
  <conditionalFormatting sqref="C358:C376">
    <cfRule type="expression" dxfId="464" priority="79">
      <formula>#REF!="Total"</formula>
    </cfRule>
  </conditionalFormatting>
  <conditionalFormatting sqref="C358:C376">
    <cfRule type="expression" dxfId="463" priority="78">
      <formula>#REF!="Total"</formula>
    </cfRule>
  </conditionalFormatting>
  <conditionalFormatting sqref="C358:C376">
    <cfRule type="expression" dxfId="462" priority="77">
      <formula>#REF!="Total"</formula>
    </cfRule>
  </conditionalFormatting>
  <conditionalFormatting sqref="C358:C376">
    <cfRule type="expression" dxfId="461" priority="76">
      <formula>#REF!="Total"</formula>
    </cfRule>
  </conditionalFormatting>
  <conditionalFormatting sqref="C358:C376">
    <cfRule type="expression" dxfId="460" priority="75">
      <formula>#REF!="Total"</formula>
    </cfRule>
  </conditionalFormatting>
  <conditionalFormatting sqref="C371:C376">
    <cfRule type="expression" dxfId="459" priority="74">
      <formula>$A354="Total"</formula>
    </cfRule>
  </conditionalFormatting>
  <conditionalFormatting sqref="C359:C360">
    <cfRule type="expression" dxfId="458" priority="73">
      <formula>$A375="Total"</formula>
    </cfRule>
  </conditionalFormatting>
  <conditionalFormatting sqref="C366:C374">
    <cfRule type="expression" dxfId="457" priority="72">
      <formula>#REF!="Total"</formula>
    </cfRule>
  </conditionalFormatting>
  <conditionalFormatting sqref="C371:C374">
    <cfRule type="expression" dxfId="456" priority="71">
      <formula>#REF!="Total"</formula>
    </cfRule>
  </conditionalFormatting>
  <conditionalFormatting sqref="C358:C364 C371:C376">
    <cfRule type="expression" dxfId="455" priority="70">
      <formula>#REF!="Total"</formula>
    </cfRule>
  </conditionalFormatting>
  <conditionalFormatting sqref="C367:C368">
    <cfRule type="expression" dxfId="454" priority="69">
      <formula>$A352="Total"</formula>
    </cfRule>
  </conditionalFormatting>
  <conditionalFormatting sqref="C358:C361 C371:C376">
    <cfRule type="expression" dxfId="453" priority="68">
      <formula>#REF!="Total"</formula>
    </cfRule>
  </conditionalFormatting>
  <conditionalFormatting sqref="C358:C362 C371:C376">
    <cfRule type="expression" dxfId="452" priority="67">
      <formula>#REF!="Total"</formula>
    </cfRule>
  </conditionalFormatting>
  <conditionalFormatting sqref="C375">
    <cfRule type="expression" dxfId="451" priority="66">
      <formula>#REF!="Total"</formula>
    </cfRule>
  </conditionalFormatting>
  <conditionalFormatting sqref="C358">
    <cfRule type="expression" dxfId="450" priority="57">
      <formula>#REF!="Total"</formula>
    </cfRule>
  </conditionalFormatting>
  <conditionalFormatting sqref="C358">
    <cfRule type="expression" dxfId="449" priority="56">
      <formula>#REF!="Total"</formula>
    </cfRule>
  </conditionalFormatting>
  <conditionalFormatting sqref="C358">
    <cfRule type="expression" dxfId="448" priority="55">
      <formula>#REF!="Total"</formula>
    </cfRule>
  </conditionalFormatting>
  <conditionalFormatting sqref="C358">
    <cfRule type="expression" dxfId="447" priority="54">
      <formula>#REF!="Total"</formula>
    </cfRule>
  </conditionalFormatting>
  <conditionalFormatting sqref="C358">
    <cfRule type="expression" dxfId="446" priority="53">
      <formula>#REF!="Total"</formula>
    </cfRule>
  </conditionalFormatting>
  <conditionalFormatting sqref="C358">
    <cfRule type="expression" dxfId="445" priority="52">
      <formula>$A358="Total"</formula>
    </cfRule>
  </conditionalFormatting>
  <conditionalFormatting sqref="C358">
    <cfRule type="expression" dxfId="444" priority="51">
      <formula>#REF!="Total"</formula>
    </cfRule>
  </conditionalFormatting>
  <conditionalFormatting sqref="C358">
    <cfRule type="expression" dxfId="443" priority="50">
      <formula>#REF!="Total"</formula>
    </cfRule>
  </conditionalFormatting>
  <conditionalFormatting sqref="C375:C376">
    <cfRule type="expression" dxfId="442" priority="49">
      <formula>$A352="Total"</formula>
    </cfRule>
  </conditionalFormatting>
  <conditionalFormatting sqref="C358">
    <cfRule type="expression" dxfId="441" priority="48">
      <formula>#REF!="Total"</formula>
    </cfRule>
  </conditionalFormatting>
  <conditionalFormatting sqref="C358">
    <cfRule type="expression" dxfId="440" priority="47">
      <formula>#REF!="Total"</formula>
    </cfRule>
  </conditionalFormatting>
  <conditionalFormatting sqref="C358">
    <cfRule type="expression" dxfId="439" priority="46">
      <formula>#REF!="Total"</formula>
    </cfRule>
  </conditionalFormatting>
  <conditionalFormatting sqref="C358">
    <cfRule type="expression" dxfId="438" priority="45">
      <formula>#REF!="Total"</formula>
    </cfRule>
  </conditionalFormatting>
  <conditionalFormatting sqref="C358">
    <cfRule type="expression" dxfId="437" priority="44">
      <formula>#REF!="Total"</formula>
    </cfRule>
  </conditionalFormatting>
  <conditionalFormatting sqref="C358">
    <cfRule type="expression" dxfId="436" priority="43">
      <formula>#REF!="Total"</formula>
    </cfRule>
  </conditionalFormatting>
  <conditionalFormatting sqref="C358">
    <cfRule type="expression" dxfId="435" priority="42">
      <formula>#REF!="Total"</formula>
    </cfRule>
  </conditionalFormatting>
  <conditionalFormatting sqref="C358">
    <cfRule type="expression" dxfId="434" priority="41">
      <formula>#REF!="Total"</formula>
    </cfRule>
  </conditionalFormatting>
  <conditionalFormatting sqref="C358">
    <cfRule type="expression" dxfId="433" priority="40">
      <formula>#REF!="Total"</formula>
    </cfRule>
  </conditionalFormatting>
  <conditionalFormatting sqref="C358">
    <cfRule type="expression" dxfId="432" priority="39">
      <formula>#REF!="Total"</formula>
    </cfRule>
  </conditionalFormatting>
  <conditionalFormatting sqref="C358">
    <cfRule type="expression" dxfId="431" priority="38">
      <formula>#REF!="Total"</formula>
    </cfRule>
  </conditionalFormatting>
  <conditionalFormatting sqref="C358">
    <cfRule type="expression" dxfId="430" priority="37">
      <formula>#REF!="Total"</formula>
    </cfRule>
  </conditionalFormatting>
  <conditionalFormatting sqref="C358">
    <cfRule type="expression" dxfId="429" priority="36">
      <formula>#REF!="Total"</formula>
    </cfRule>
  </conditionalFormatting>
  <conditionalFormatting sqref="C358">
    <cfRule type="expression" dxfId="428" priority="35">
      <formula>#REF!="Total"</formula>
    </cfRule>
  </conditionalFormatting>
  <conditionalFormatting sqref="C358">
    <cfRule type="expression" dxfId="427" priority="34">
      <formula>#REF!="Total"</formula>
    </cfRule>
  </conditionalFormatting>
  <conditionalFormatting sqref="C358">
    <cfRule type="expression" dxfId="426" priority="33">
      <formula>#REF!="Total"</formula>
    </cfRule>
  </conditionalFormatting>
  <conditionalFormatting sqref="C374:C376">
    <cfRule type="expression" dxfId="425" priority="32">
      <formula>$A352="Total"</formula>
    </cfRule>
  </conditionalFormatting>
  <conditionalFormatting sqref="C358">
    <cfRule type="expression" dxfId="424" priority="31">
      <formula>#REF!="Total"</formula>
    </cfRule>
  </conditionalFormatting>
  <conditionalFormatting sqref="C358">
    <cfRule type="expression" dxfId="423" priority="30">
      <formula>#REF!="Total"</formula>
    </cfRule>
  </conditionalFormatting>
  <conditionalFormatting sqref="C358">
    <cfRule type="expression" dxfId="422" priority="29">
      <formula>#REF!="Total"</formula>
    </cfRule>
  </conditionalFormatting>
  <conditionalFormatting sqref="C358">
    <cfRule type="expression" dxfId="421" priority="28">
      <formula>#REF!="Total"</formula>
    </cfRule>
  </conditionalFormatting>
  <conditionalFormatting sqref="C358">
    <cfRule type="expression" dxfId="420" priority="27">
      <formula>#REF!="Total"</formula>
    </cfRule>
  </conditionalFormatting>
  <conditionalFormatting sqref="C358">
    <cfRule type="expression" dxfId="419" priority="26">
      <formula>#REF!="Total"</formula>
    </cfRule>
  </conditionalFormatting>
  <conditionalFormatting sqref="C358">
    <cfRule type="expression" dxfId="418" priority="25">
      <formula>#REF!="Total"</formula>
    </cfRule>
  </conditionalFormatting>
  <conditionalFormatting sqref="C358">
    <cfRule type="expression" dxfId="417" priority="24">
      <formula>#REF!="Total"</formula>
    </cfRule>
  </conditionalFormatting>
  <conditionalFormatting sqref="C372:C376">
    <cfRule type="expression" dxfId="416" priority="23">
      <formula>#REF!="Total"</formula>
    </cfRule>
  </conditionalFormatting>
  <conditionalFormatting sqref="C373:C376">
    <cfRule type="expression" dxfId="415" priority="22">
      <formula>#REF!="Total"</formula>
    </cfRule>
  </conditionalFormatting>
  <conditionalFormatting sqref="C358">
    <cfRule type="expression" dxfId="414" priority="21">
      <formula>#REF!="Total"</formula>
    </cfRule>
  </conditionalFormatting>
  <conditionalFormatting sqref="C376">
    <cfRule type="expression" dxfId="413" priority="20">
      <formula>$A352="Total"</formula>
    </cfRule>
  </conditionalFormatting>
  <conditionalFormatting sqref="C361:C368">
    <cfRule type="expression" dxfId="412" priority="19">
      <formula>$A377="Total"</formula>
    </cfRule>
  </conditionalFormatting>
  <conditionalFormatting sqref="C374:C376">
    <cfRule type="expression" dxfId="411" priority="18">
      <formula>#REF!="Total"</formula>
    </cfRule>
  </conditionalFormatting>
  <conditionalFormatting sqref="C358">
    <cfRule type="expression" dxfId="410" priority="17">
      <formula>#REF!="Total"</formula>
    </cfRule>
  </conditionalFormatting>
  <conditionalFormatting sqref="C375:C376">
    <cfRule type="expression" dxfId="409" priority="16">
      <formula>$A377="Total"</formula>
    </cfRule>
  </conditionalFormatting>
  <conditionalFormatting sqref="C373:C376">
    <cfRule type="expression" dxfId="408" priority="15">
      <formula>#REF!="Total"</formula>
    </cfRule>
  </conditionalFormatting>
  <conditionalFormatting sqref="C371:C375">
    <cfRule type="expression" dxfId="407" priority="14">
      <formula>#REF!="Total"</formula>
    </cfRule>
  </conditionalFormatting>
  <conditionalFormatting sqref="C372:C376">
    <cfRule type="expression" dxfId="406" priority="13">
      <formula>#REF!="Total"</formula>
    </cfRule>
  </conditionalFormatting>
  <conditionalFormatting sqref="C358">
    <cfRule type="expression" dxfId="405" priority="12">
      <formula>#REF!="Total"</formula>
    </cfRule>
  </conditionalFormatting>
  <conditionalFormatting sqref="C358">
    <cfRule type="expression" dxfId="404" priority="11">
      <formula>#REF!="Total"</formula>
    </cfRule>
  </conditionalFormatting>
  <conditionalFormatting sqref="C375">
    <cfRule type="expression" dxfId="403" priority="10">
      <formula>#REF!="Total"</formula>
    </cfRule>
  </conditionalFormatting>
  <conditionalFormatting sqref="C376">
    <cfRule type="expression" dxfId="402" priority="9">
      <formula>#REF!="Total"</formula>
    </cfRule>
  </conditionalFormatting>
  <conditionalFormatting sqref="C362:C368">
    <cfRule type="expression" dxfId="401" priority="8">
      <formula>#REF!="Total"</formula>
    </cfRule>
  </conditionalFormatting>
  <conditionalFormatting sqref="C363:C368">
    <cfRule type="expression" dxfId="400" priority="7">
      <formula>#REF!="Total"</formula>
    </cfRule>
  </conditionalFormatting>
  <conditionalFormatting sqref="C366:C368">
    <cfRule type="expression" dxfId="399" priority="6">
      <formula>#REF!="Total"</formula>
    </cfRule>
  </conditionalFormatting>
  <conditionalFormatting sqref="C371">
    <cfRule type="expression" dxfId="398" priority="5">
      <formula>#REF!="Total"</formula>
    </cfRule>
  </conditionalFormatting>
  <conditionalFormatting sqref="C371:C372">
    <cfRule type="expression" dxfId="397" priority="4">
      <formula>#REF!="Total"</formula>
    </cfRule>
  </conditionalFormatting>
  <conditionalFormatting sqref="C375:C376">
    <cfRule type="expression" dxfId="396" priority="3">
      <formula>#REF!="Total"</formula>
    </cfRule>
  </conditionalFormatting>
  <conditionalFormatting sqref="C374">
    <cfRule type="expression" dxfId="395" priority="2">
      <formula>#REF!="Total"</formula>
    </cfRule>
  </conditionalFormatting>
  <conditionalFormatting sqref="C374:C376">
    <cfRule type="expression" dxfId="394" priority="1">
      <formula>#REF!="Total"</formula>
    </cfRule>
  </conditionalFormatting>
  <conditionalFormatting sqref="C374:C376">
    <cfRule type="expression" dxfId="393" priority="58">
      <formula>#REF!="Total"</formula>
    </cfRule>
  </conditionalFormatting>
  <conditionalFormatting sqref="C358">
    <cfRule type="expression" dxfId="392" priority="59">
      <formula>#REF!="Total"</formula>
    </cfRule>
  </conditionalFormatting>
  <conditionalFormatting sqref="C375:C376">
    <cfRule type="expression" dxfId="391" priority="60">
      <formula>#REF!="Total"</formula>
    </cfRule>
  </conditionalFormatting>
  <conditionalFormatting sqref="C372:C374">
    <cfRule type="expression" dxfId="390" priority="61">
      <formula>#REF!="Total"</formula>
    </cfRule>
  </conditionalFormatting>
  <conditionalFormatting sqref="C359:C368">
    <cfRule type="expression" dxfId="389" priority="62">
      <formula>#REF!="Total"</formula>
    </cfRule>
  </conditionalFormatting>
  <conditionalFormatting sqref="C373">
    <cfRule type="expression" dxfId="388" priority="63">
      <formula>#REF!="Total"</formula>
    </cfRule>
  </conditionalFormatting>
  <conditionalFormatting sqref="C375:C376">
    <cfRule type="expression" dxfId="387" priority="64">
      <formula>#REF!="Total"</formula>
    </cfRule>
  </conditionalFormatting>
  <conditionalFormatting sqref="C376">
    <cfRule type="expression" dxfId="386" priority="65">
      <formula>#REF!="Total"</formula>
    </cfRule>
  </conditionalFormatting>
  <conditionalFormatting sqref="C361:C365">
    <cfRule type="expression" dxfId="385" priority="115">
      <formula>#REF!="Total"</formula>
    </cfRule>
  </conditionalFormatting>
  <conditionalFormatting sqref="C358">
    <cfRule type="expression" dxfId="384" priority="116">
      <formula>$A376="Total"</formula>
    </cfRule>
  </conditionalFormatting>
  <conditionalFormatting sqref="C359:C362">
    <cfRule type="expression" dxfId="383" priority="117">
      <formula>#REF!="Total"</formula>
    </cfRule>
  </conditionalFormatting>
  <conditionalFormatting sqref="C359 C369 C371">
    <cfRule type="expression" dxfId="382" priority="118">
      <formula>#REF!="Total"</formula>
    </cfRule>
  </conditionalFormatting>
  <conditionalFormatting sqref="C360 C369:C372">
    <cfRule type="expression" dxfId="381" priority="119">
      <formula>#REF!="Total"</formula>
    </cfRule>
  </conditionalFormatting>
  <conditionalFormatting sqref="C361 C369:C373">
    <cfRule type="expression" dxfId="380" priority="120">
      <formula>#REF!="Total"</formula>
    </cfRule>
  </conditionalFormatting>
  <conditionalFormatting sqref="C366 C374:C376 C371">
    <cfRule type="expression" dxfId="379" priority="121">
      <formula>#REF!="Total"</formula>
    </cfRule>
  </conditionalFormatting>
  <conditionalFormatting sqref="C362:C368">
    <cfRule type="expression" dxfId="378" priority="122">
      <formula>$A352="Total"</formula>
    </cfRule>
  </conditionalFormatting>
  <conditionalFormatting sqref="C371:C374">
    <cfRule type="expression" dxfId="377" priority="123">
      <formula>#REF!="Total"</formula>
    </cfRule>
  </conditionalFormatting>
  <conditionalFormatting sqref="C369 C375:C376">
    <cfRule type="expression" dxfId="376" priority="124">
      <formula>#REF!="Total"</formula>
    </cfRule>
  </conditionalFormatting>
  <conditionalFormatting sqref="C372:C376">
    <cfRule type="expression" dxfId="375" priority="125">
      <formula>#REF!="Total"</formula>
    </cfRule>
  </conditionalFormatting>
  <conditionalFormatting sqref="C367:C368">
    <cfRule type="expression" dxfId="374" priority="126">
      <formula>$A371="Total"</formula>
    </cfRule>
  </conditionalFormatting>
  <conditionalFormatting sqref="C371:C376">
    <cfRule type="expression" dxfId="373" priority="127">
      <formula>$A382="Total"</formula>
    </cfRule>
  </conditionalFormatting>
  <conditionalFormatting sqref="C359">
    <cfRule type="expression" dxfId="372" priority="128">
      <formula>#REF!="Total"</formula>
    </cfRule>
  </conditionalFormatting>
  <conditionalFormatting sqref="C359:C363">
    <cfRule type="expression" dxfId="371" priority="129">
      <formula>$A372="Total"</formula>
    </cfRule>
  </conditionalFormatting>
  <conditionalFormatting sqref="C376">
    <cfRule type="expression" dxfId="370" priority="130">
      <formula>#REF!="Total"</formula>
    </cfRule>
  </conditionalFormatting>
  <conditionalFormatting sqref="C358">
    <cfRule type="expression" dxfId="369" priority="131">
      <formula>$A373="Total"</formula>
    </cfRule>
  </conditionalFormatting>
  <conditionalFormatting sqref="C358 C364:C368">
    <cfRule type="expression" dxfId="368" priority="132">
      <formula>#REF!="Total"</formula>
    </cfRule>
  </conditionalFormatting>
  <conditionalFormatting sqref="C360:C361 C369:C370">
    <cfRule type="expression" dxfId="367" priority="133">
      <formula>$A369="Total"</formula>
    </cfRule>
  </conditionalFormatting>
  <conditionalFormatting sqref="C358">
    <cfRule type="expression" dxfId="366" priority="134">
      <formula>#REF!="Total"</formula>
    </cfRule>
  </conditionalFormatting>
  <conditionalFormatting sqref="C362:C366 C369:C370">
    <cfRule type="expression" dxfId="365" priority="135">
      <formula>#REF!="Total"</formula>
    </cfRule>
  </conditionalFormatting>
  <conditionalFormatting sqref="C369:C370">
    <cfRule type="expression" dxfId="364" priority="136">
      <formula>$A381="Total"</formula>
    </cfRule>
  </conditionalFormatting>
  <conditionalFormatting sqref="C314">
    <cfRule type="expression" dxfId="363" priority="3907">
      <formula>#REF!="Total"</formula>
    </cfRule>
  </conditionalFormatting>
  <conditionalFormatting sqref="C315">
    <cfRule type="expression" dxfId="362" priority="3909">
      <formula>#REF!="Total"</formula>
    </cfRule>
  </conditionalFormatting>
  <conditionalFormatting sqref="C320">
    <cfRule type="expression" dxfId="361" priority="3911">
      <formula>#REF!="Total"</formula>
    </cfRule>
  </conditionalFormatting>
  <conditionalFormatting sqref="C319">
    <cfRule type="expression" dxfId="360" priority="3913">
      <formula>#REF!="Total"</formula>
    </cfRule>
  </conditionalFormatting>
  <conditionalFormatting sqref="C324">
    <cfRule type="expression" dxfId="359" priority="3915">
      <formula>#REF!="Total"</formula>
    </cfRule>
  </conditionalFormatting>
  <conditionalFormatting sqref="C329">
    <cfRule type="expression" dxfId="358" priority="3917">
      <formula>#REF!="Total"</formula>
    </cfRule>
  </conditionalFormatting>
  <conditionalFormatting sqref="C328">
    <cfRule type="expression" dxfId="357" priority="3919">
      <formula>#REF!="Total"</formula>
    </cfRule>
  </conditionalFormatting>
  <conditionalFormatting sqref="C325">
    <cfRule type="expression" dxfId="356" priority="3921">
      <formula>#REF!="Total"</formula>
    </cfRule>
  </conditionalFormatting>
  <conditionalFormatting sqref="C323">
    <cfRule type="expression" dxfId="355" priority="3923">
      <formula>#REF!="Total"</formula>
    </cfRule>
  </conditionalFormatting>
  <conditionalFormatting sqref="C331">
    <cfRule type="expression" dxfId="354" priority="3925">
      <formula>#REF!="Total"</formula>
    </cfRule>
  </conditionalFormatting>
  <conditionalFormatting sqref="C330">
    <cfRule type="expression" dxfId="353" priority="3927">
      <formula>#REF!="Total"</formula>
    </cfRule>
  </conditionalFormatting>
  <conditionalFormatting sqref="C318">
    <cfRule type="expression" dxfId="352" priority="3929">
      <formula>#REF!="Total"</formula>
    </cfRule>
  </conditionalFormatting>
  <conditionalFormatting sqref="C327">
    <cfRule type="expression" dxfId="351" priority="3931">
      <formula>#REF!="Total"</formula>
    </cfRule>
  </conditionalFormatting>
  <hyperlinks>
    <hyperlink ref="A1" location="Index!A1" display="Index" xr:uid="{00000000-0004-0000-0C00-000000000000}"/>
  </hyperlink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141"/>
  <sheetViews>
    <sheetView workbookViewId="0">
      <selection activeCell="B1" sqref="B1:E1"/>
    </sheetView>
  </sheetViews>
  <sheetFormatPr defaultRowHeight="12.75"/>
  <cols>
    <col min="1" max="1" width="5.42578125" style="1" bestFit="1" customWidth="1"/>
    <col min="2" max="2" width="82" style="1" bestFit="1" customWidth="1"/>
    <col min="3" max="3" width="25.7109375" style="5" customWidth="1"/>
    <col min="4" max="4" width="25.7109375" style="1" customWidth="1"/>
    <col min="5" max="5" width="14.85546875" style="1" bestFit="1" customWidth="1"/>
    <col min="6" max="6" width="11.5703125" style="4" bestFit="1" customWidth="1"/>
    <col min="7" max="7" width="18.140625" style="4" bestFit="1" customWidth="1"/>
    <col min="8" max="8" width="9.140625" style="4" bestFit="1" customWidth="1"/>
    <col min="9" max="16384" width="9.140625" style="1"/>
  </cols>
  <sheetData>
    <row r="1" spans="1:9">
      <c r="A1" s="3" t="s">
        <v>0</v>
      </c>
      <c r="B1" s="367" t="s">
        <v>56</v>
      </c>
      <c r="C1" s="367"/>
      <c r="D1" s="367"/>
      <c r="E1" s="367"/>
    </row>
    <row r="2" spans="1:9" ht="13.5" thickBot="1"/>
    <row r="3" spans="1:9" s="12" customFormat="1" ht="15">
      <c r="B3" s="45" t="s">
        <v>2218</v>
      </c>
      <c r="C3" s="371"/>
      <c r="D3" s="374"/>
      <c r="F3" s="18"/>
      <c r="G3" s="18"/>
      <c r="H3" s="18"/>
    </row>
    <row r="4" spans="1:9" s="12" customFormat="1" ht="30">
      <c r="B4" s="44" t="s">
        <v>3042</v>
      </c>
      <c r="C4" s="372"/>
      <c r="D4" s="375"/>
      <c r="F4" s="18"/>
      <c r="G4" s="18"/>
      <c r="H4" s="18"/>
    </row>
    <row r="5" spans="1:9" s="12" customFormat="1" ht="15">
      <c r="B5" s="44"/>
      <c r="C5" s="372"/>
      <c r="D5" s="375"/>
      <c r="F5" s="18"/>
      <c r="G5" s="18"/>
      <c r="H5" s="18"/>
    </row>
    <row r="6" spans="1:9" s="12" customFormat="1" ht="15">
      <c r="B6" s="44" t="s">
        <v>1529</v>
      </c>
      <c r="C6" s="372"/>
      <c r="D6" s="375"/>
      <c r="F6" s="18"/>
      <c r="G6" s="18"/>
      <c r="H6" s="18"/>
    </row>
    <row r="7" spans="1:9" s="12" customFormat="1" ht="15">
      <c r="B7" s="44" t="s">
        <v>3043</v>
      </c>
      <c r="C7" s="372"/>
      <c r="D7" s="375"/>
      <c r="F7" s="18"/>
      <c r="G7" s="18"/>
      <c r="H7" s="18"/>
    </row>
    <row r="8" spans="1:9" s="12" customFormat="1" ht="30.75" thickBot="1">
      <c r="B8" s="43" t="s">
        <v>3044</v>
      </c>
      <c r="C8" s="373"/>
      <c r="D8" s="376"/>
      <c r="F8" s="18"/>
      <c r="G8" s="18"/>
      <c r="H8" s="18"/>
    </row>
    <row r="9" spans="1:9" s="12" customFormat="1">
      <c r="C9" s="20" t="s">
        <v>1527</v>
      </c>
      <c r="D9" s="20" t="s">
        <v>1526</v>
      </c>
      <c r="F9" s="18"/>
      <c r="G9" s="18"/>
      <c r="H9" s="18"/>
    </row>
    <row r="12" spans="1:9">
      <c r="B12" s="1" t="s">
        <v>100</v>
      </c>
    </row>
    <row r="14" spans="1:9">
      <c r="B14" s="6" t="s">
        <v>101</v>
      </c>
      <c r="C14" s="7" t="s">
        <v>102</v>
      </c>
      <c r="D14" s="6" t="s">
        <v>136</v>
      </c>
      <c r="E14" s="6" t="s">
        <v>104</v>
      </c>
      <c r="F14" s="8" t="s">
        <v>105</v>
      </c>
      <c r="G14" s="8" t="s">
        <v>106</v>
      </c>
      <c r="H14" s="8" t="s">
        <v>107</v>
      </c>
      <c r="I14" s="2" t="s">
        <v>137</v>
      </c>
    </row>
    <row r="15" spans="1:9">
      <c r="B15" s="2" t="s">
        <v>138</v>
      </c>
      <c r="C15" s="22"/>
    </row>
    <row r="16" spans="1:9">
      <c r="B16" s="2" t="s">
        <v>109</v>
      </c>
      <c r="C16" s="22"/>
    </row>
    <row r="17" spans="2:8">
      <c r="B17" s="1" t="s">
        <v>1025</v>
      </c>
      <c r="C17" s="22" t="s">
        <v>139</v>
      </c>
      <c r="D17" s="1" t="s">
        <v>140</v>
      </c>
      <c r="E17" s="1" t="s">
        <v>141</v>
      </c>
      <c r="F17" s="4">
        <v>3850000</v>
      </c>
      <c r="G17" s="4">
        <v>28617.05</v>
      </c>
      <c r="H17" s="4">
        <v>9.02</v>
      </c>
    </row>
    <row r="18" spans="2:8">
      <c r="B18" s="1" t="s">
        <v>993</v>
      </c>
      <c r="C18" s="22" t="s">
        <v>139</v>
      </c>
      <c r="D18" s="1" t="s">
        <v>142</v>
      </c>
      <c r="E18" s="1" t="s">
        <v>143</v>
      </c>
      <c r="F18" s="4">
        <v>880000</v>
      </c>
      <c r="G18" s="4">
        <v>24554.2</v>
      </c>
      <c r="H18" s="4">
        <v>7.74</v>
      </c>
    </row>
    <row r="19" spans="2:8">
      <c r="B19" s="1" t="s">
        <v>454</v>
      </c>
      <c r="C19" s="22" t="s">
        <v>139</v>
      </c>
      <c r="D19" s="1" t="s">
        <v>140</v>
      </c>
      <c r="E19" s="1" t="s">
        <v>455</v>
      </c>
      <c r="F19" s="4">
        <v>4750000</v>
      </c>
      <c r="G19" s="4">
        <v>23574.25</v>
      </c>
      <c r="H19" s="4">
        <v>7.43</v>
      </c>
    </row>
    <row r="20" spans="2:8">
      <c r="B20" s="1" t="s">
        <v>997</v>
      </c>
      <c r="C20" s="22" t="s">
        <v>139</v>
      </c>
      <c r="D20" s="1" t="s">
        <v>140</v>
      </c>
      <c r="E20" s="1" t="s">
        <v>144</v>
      </c>
      <c r="F20" s="4">
        <v>1250000</v>
      </c>
      <c r="G20" s="4">
        <v>17307.5</v>
      </c>
      <c r="H20" s="4">
        <v>5.46</v>
      </c>
    </row>
    <row r="21" spans="2:8">
      <c r="B21" s="1" t="s">
        <v>1012</v>
      </c>
      <c r="C21" s="22" t="s">
        <v>139</v>
      </c>
      <c r="D21" s="1" t="s">
        <v>145</v>
      </c>
      <c r="E21" s="1" t="s">
        <v>147</v>
      </c>
      <c r="F21" s="4">
        <v>458444</v>
      </c>
      <c r="G21" s="4">
        <v>16259.63</v>
      </c>
      <c r="H21" s="4">
        <v>5.13</v>
      </c>
    </row>
    <row r="22" spans="2:8">
      <c r="B22" s="1" t="s">
        <v>1070</v>
      </c>
      <c r="C22" s="22" t="s">
        <v>139</v>
      </c>
      <c r="D22" s="1" t="s">
        <v>145</v>
      </c>
      <c r="E22" s="1" t="s">
        <v>146</v>
      </c>
      <c r="F22" s="4">
        <v>850000</v>
      </c>
      <c r="G22" s="4">
        <v>13324.18</v>
      </c>
      <c r="H22" s="4">
        <v>4.2</v>
      </c>
    </row>
    <row r="23" spans="2:8">
      <c r="B23" s="1" t="s">
        <v>1341</v>
      </c>
      <c r="C23" s="22" t="s">
        <v>139</v>
      </c>
      <c r="D23" s="1" t="s">
        <v>169</v>
      </c>
      <c r="E23" s="1" t="s">
        <v>232</v>
      </c>
      <c r="F23" s="4">
        <v>418127</v>
      </c>
      <c r="G23" s="4">
        <v>11266.43</v>
      </c>
      <c r="H23" s="4">
        <v>3.55</v>
      </c>
    </row>
    <row r="24" spans="2:8">
      <c r="B24" s="1" t="s">
        <v>1279</v>
      </c>
      <c r="C24" s="22" t="s">
        <v>139</v>
      </c>
      <c r="D24" s="1" t="s">
        <v>151</v>
      </c>
      <c r="E24" s="1" t="s">
        <v>152</v>
      </c>
      <c r="F24" s="4">
        <v>1500000</v>
      </c>
      <c r="G24" s="4">
        <v>11085</v>
      </c>
      <c r="H24" s="4">
        <v>3.49</v>
      </c>
    </row>
    <row r="25" spans="2:8">
      <c r="B25" s="1" t="s">
        <v>1018</v>
      </c>
      <c r="C25" s="22" t="s">
        <v>139</v>
      </c>
      <c r="D25" s="1" t="s">
        <v>153</v>
      </c>
      <c r="E25" s="1" t="s">
        <v>154</v>
      </c>
      <c r="F25" s="4">
        <v>3900000</v>
      </c>
      <c r="G25" s="4">
        <v>10122.450000000001</v>
      </c>
      <c r="H25" s="4">
        <v>3.19</v>
      </c>
    </row>
    <row r="26" spans="2:8">
      <c r="B26" s="1" t="s">
        <v>1022</v>
      </c>
      <c r="C26" s="22" t="s">
        <v>139</v>
      </c>
      <c r="D26" s="1" t="s">
        <v>156</v>
      </c>
      <c r="E26" s="1" t="s">
        <v>157</v>
      </c>
      <c r="F26" s="4">
        <v>410000</v>
      </c>
      <c r="G26" s="4">
        <v>9141.77</v>
      </c>
      <c r="H26" s="4">
        <v>2.88</v>
      </c>
    </row>
    <row r="27" spans="2:8">
      <c r="B27" s="1" t="s">
        <v>1282</v>
      </c>
      <c r="C27" s="22" t="s">
        <v>139</v>
      </c>
      <c r="D27" s="1" t="s">
        <v>175</v>
      </c>
      <c r="E27" s="1" t="s">
        <v>398</v>
      </c>
      <c r="F27" s="4">
        <v>770000</v>
      </c>
      <c r="G27" s="4">
        <v>8343.34</v>
      </c>
      <c r="H27" s="4">
        <v>2.63</v>
      </c>
    </row>
    <row r="28" spans="2:8">
      <c r="B28" s="1" t="s">
        <v>996</v>
      </c>
      <c r="C28" s="22" t="s">
        <v>139</v>
      </c>
      <c r="D28" s="1" t="s">
        <v>173</v>
      </c>
      <c r="E28" s="1" t="s">
        <v>174</v>
      </c>
      <c r="F28" s="4">
        <v>445000</v>
      </c>
      <c r="G28" s="4">
        <v>7539.86</v>
      </c>
      <c r="H28" s="4">
        <v>2.38</v>
      </c>
    </row>
    <row r="29" spans="2:8">
      <c r="B29" s="1" t="s">
        <v>1019</v>
      </c>
      <c r="C29" s="22" t="s">
        <v>139</v>
      </c>
      <c r="D29" s="1" t="s">
        <v>153</v>
      </c>
      <c r="E29" s="1" t="s">
        <v>163</v>
      </c>
      <c r="F29" s="4">
        <v>300000</v>
      </c>
      <c r="G29" s="4">
        <v>6704.55</v>
      </c>
      <c r="H29" s="4">
        <v>2.11</v>
      </c>
    </row>
    <row r="30" spans="2:8">
      <c r="B30" s="1" t="s">
        <v>1342</v>
      </c>
      <c r="C30" s="22" t="s">
        <v>139</v>
      </c>
      <c r="D30" s="1" t="s">
        <v>228</v>
      </c>
      <c r="E30" s="1" t="s">
        <v>229</v>
      </c>
      <c r="F30" s="4">
        <v>4000000</v>
      </c>
      <c r="G30" s="4">
        <v>6126</v>
      </c>
      <c r="H30" s="4">
        <v>1.93</v>
      </c>
    </row>
    <row r="31" spans="2:8">
      <c r="B31" s="1" t="s">
        <v>1016</v>
      </c>
      <c r="C31" s="22" t="s">
        <v>139</v>
      </c>
      <c r="D31" s="1" t="s">
        <v>140</v>
      </c>
      <c r="E31" s="1" t="s">
        <v>148</v>
      </c>
      <c r="F31" s="4">
        <v>300000</v>
      </c>
      <c r="G31" s="4">
        <v>5372.25</v>
      </c>
      <c r="H31" s="4">
        <v>1.69</v>
      </c>
    </row>
    <row r="32" spans="2:8">
      <c r="B32" s="1" t="s">
        <v>1045</v>
      </c>
      <c r="C32" s="22" t="s">
        <v>139</v>
      </c>
      <c r="D32" s="1" t="s">
        <v>184</v>
      </c>
      <c r="E32" s="1" t="s">
        <v>186</v>
      </c>
      <c r="F32" s="4">
        <v>80000</v>
      </c>
      <c r="G32" s="4">
        <v>5304.2</v>
      </c>
      <c r="H32" s="4">
        <v>1.67</v>
      </c>
    </row>
    <row r="33" spans="2:8">
      <c r="B33" s="1" t="s">
        <v>1099</v>
      </c>
      <c r="C33" s="22" t="s">
        <v>139</v>
      </c>
      <c r="D33" s="1" t="s">
        <v>300</v>
      </c>
      <c r="E33" s="1" t="s">
        <v>458</v>
      </c>
      <c r="F33" s="4">
        <v>500000</v>
      </c>
      <c r="G33" s="4">
        <v>4610.5</v>
      </c>
      <c r="H33" s="4">
        <v>1.45</v>
      </c>
    </row>
    <row r="34" spans="2:8">
      <c r="B34" s="1" t="s">
        <v>1118</v>
      </c>
      <c r="C34" s="22" t="s">
        <v>139</v>
      </c>
      <c r="D34" s="1" t="s">
        <v>216</v>
      </c>
      <c r="E34" s="1" t="s">
        <v>251</v>
      </c>
      <c r="F34" s="4">
        <v>1700000</v>
      </c>
      <c r="G34" s="4">
        <v>4453.1499999999996</v>
      </c>
      <c r="H34" s="4">
        <v>1.4</v>
      </c>
    </row>
    <row r="35" spans="2:8">
      <c r="B35" s="1" t="s">
        <v>1343</v>
      </c>
      <c r="C35" s="22" t="s">
        <v>139</v>
      </c>
      <c r="D35" s="1" t="s">
        <v>158</v>
      </c>
      <c r="E35" s="1" t="s">
        <v>233</v>
      </c>
      <c r="F35" s="4">
        <v>210450</v>
      </c>
      <c r="G35" s="4">
        <v>3926.26</v>
      </c>
      <c r="H35" s="4">
        <v>1.24</v>
      </c>
    </row>
    <row r="36" spans="2:8">
      <c r="B36" s="1" t="s">
        <v>1344</v>
      </c>
      <c r="C36" s="22" t="s">
        <v>139</v>
      </c>
      <c r="D36" s="1" t="s">
        <v>228</v>
      </c>
      <c r="E36" s="1" t="s">
        <v>236</v>
      </c>
      <c r="F36" s="4">
        <v>521806</v>
      </c>
      <c r="G36" s="4">
        <v>3699.87</v>
      </c>
      <c r="H36" s="4">
        <v>1.17</v>
      </c>
    </row>
    <row r="37" spans="2:8">
      <c r="B37" s="1" t="s">
        <v>1345</v>
      </c>
      <c r="C37" s="22" t="s">
        <v>139</v>
      </c>
      <c r="D37" s="1" t="s">
        <v>145</v>
      </c>
      <c r="E37" s="1" t="s">
        <v>298</v>
      </c>
      <c r="F37" s="4">
        <v>100000</v>
      </c>
      <c r="G37" s="4">
        <v>3561.25</v>
      </c>
      <c r="H37" s="4">
        <v>1.1200000000000001</v>
      </c>
    </row>
    <row r="38" spans="2:8">
      <c r="B38" s="1" t="s">
        <v>1026</v>
      </c>
      <c r="C38" s="22" t="s">
        <v>139</v>
      </c>
      <c r="D38" s="1" t="s">
        <v>300</v>
      </c>
      <c r="E38" s="1" t="s">
        <v>397</v>
      </c>
      <c r="F38" s="4">
        <v>42000</v>
      </c>
      <c r="G38" s="4">
        <v>3241.48</v>
      </c>
      <c r="H38" s="4">
        <v>1.02</v>
      </c>
    </row>
    <row r="39" spans="2:8">
      <c r="B39" s="1" t="s">
        <v>1346</v>
      </c>
      <c r="C39" s="22" t="s">
        <v>139</v>
      </c>
      <c r="D39" s="1" t="s">
        <v>164</v>
      </c>
      <c r="E39" s="1" t="s">
        <v>563</v>
      </c>
      <c r="F39" s="4">
        <v>395624</v>
      </c>
      <c r="G39" s="4">
        <v>3112.97</v>
      </c>
      <c r="H39" s="4">
        <v>0.98</v>
      </c>
    </row>
    <row r="40" spans="2:8">
      <c r="B40" s="1" t="s">
        <v>1347</v>
      </c>
      <c r="C40" s="22" t="s">
        <v>139</v>
      </c>
      <c r="D40" s="1" t="s">
        <v>158</v>
      </c>
      <c r="E40" s="1" t="s">
        <v>561</v>
      </c>
      <c r="F40" s="4">
        <v>280000</v>
      </c>
      <c r="G40" s="4">
        <v>2255.4</v>
      </c>
      <c r="H40" s="4">
        <v>0.71</v>
      </c>
    </row>
    <row r="41" spans="2:8">
      <c r="B41" s="1" t="s">
        <v>1015</v>
      </c>
      <c r="C41" s="22" t="s">
        <v>139</v>
      </c>
      <c r="D41" s="1" t="s">
        <v>164</v>
      </c>
      <c r="E41" s="1" t="s">
        <v>604</v>
      </c>
      <c r="F41" s="4">
        <v>330000</v>
      </c>
      <c r="G41" s="4">
        <v>2075.87</v>
      </c>
      <c r="H41" s="4">
        <v>0.65</v>
      </c>
    </row>
    <row r="42" spans="2:8">
      <c r="B42" s="1" t="s">
        <v>1034</v>
      </c>
      <c r="C42" s="22" t="s">
        <v>139</v>
      </c>
      <c r="D42" s="1" t="s">
        <v>184</v>
      </c>
      <c r="E42" s="1" t="s">
        <v>185</v>
      </c>
      <c r="F42" s="4">
        <v>85000</v>
      </c>
      <c r="G42" s="4">
        <v>1979.57</v>
      </c>
      <c r="H42" s="4">
        <v>0.62</v>
      </c>
    </row>
    <row r="43" spans="2:8">
      <c r="B43" s="1" t="s">
        <v>1052</v>
      </c>
      <c r="C43" s="22" t="s">
        <v>139</v>
      </c>
      <c r="D43" s="1" t="s">
        <v>164</v>
      </c>
      <c r="E43" s="1" t="s">
        <v>487</v>
      </c>
      <c r="F43" s="4">
        <v>250000</v>
      </c>
      <c r="G43" s="4">
        <v>1861.63</v>
      </c>
      <c r="H43" s="4">
        <v>0.59</v>
      </c>
    </row>
    <row r="44" spans="2:8">
      <c r="B44" s="1" t="s">
        <v>1348</v>
      </c>
      <c r="C44" s="22" t="s">
        <v>139</v>
      </c>
      <c r="D44" s="1" t="s">
        <v>178</v>
      </c>
      <c r="E44" s="1" t="s">
        <v>234</v>
      </c>
      <c r="F44" s="4">
        <v>200530</v>
      </c>
      <c r="G44" s="4">
        <v>1822.52</v>
      </c>
      <c r="H44" s="4">
        <v>0.56999999999999995</v>
      </c>
    </row>
    <row r="45" spans="2:8">
      <c r="B45" s="1" t="s">
        <v>1349</v>
      </c>
      <c r="C45" s="22" t="s">
        <v>139</v>
      </c>
      <c r="D45" s="1" t="s">
        <v>200</v>
      </c>
      <c r="E45" s="1" t="s">
        <v>201</v>
      </c>
      <c r="F45" s="4">
        <v>1800000</v>
      </c>
      <c r="G45" s="4">
        <v>1568.7</v>
      </c>
      <c r="H45" s="4">
        <v>0.49</v>
      </c>
    </row>
    <row r="46" spans="2:8">
      <c r="B46" s="1" t="s">
        <v>1350</v>
      </c>
      <c r="C46" s="22" t="s">
        <v>139</v>
      </c>
      <c r="D46" s="1" t="s">
        <v>164</v>
      </c>
      <c r="E46" s="1" t="s">
        <v>552</v>
      </c>
      <c r="F46" s="4">
        <v>85000</v>
      </c>
      <c r="G46" s="4">
        <v>1462.94</v>
      </c>
      <c r="H46" s="4">
        <v>0.46</v>
      </c>
    </row>
    <row r="47" spans="2:8">
      <c r="B47" s="1" t="s">
        <v>1106</v>
      </c>
      <c r="C47" s="22" t="s">
        <v>139</v>
      </c>
      <c r="D47" s="1" t="s">
        <v>166</v>
      </c>
      <c r="E47" s="1" t="s">
        <v>480</v>
      </c>
      <c r="F47" s="4">
        <v>100000</v>
      </c>
      <c r="G47" s="4">
        <v>1030.45</v>
      </c>
      <c r="H47" s="4">
        <v>0.32</v>
      </c>
    </row>
    <row r="48" spans="2:8">
      <c r="B48" s="1" t="s">
        <v>1291</v>
      </c>
      <c r="C48" s="22" t="s">
        <v>139</v>
      </c>
      <c r="D48" s="1" t="s">
        <v>149</v>
      </c>
      <c r="E48" s="1" t="s">
        <v>239</v>
      </c>
      <c r="F48" s="4">
        <v>44500</v>
      </c>
      <c r="G48" s="4">
        <v>835.91</v>
      </c>
      <c r="H48" s="4">
        <v>0.26</v>
      </c>
    </row>
    <row r="49" spans="2:8">
      <c r="B49" s="1" t="s">
        <v>1294</v>
      </c>
      <c r="C49" s="22" t="s">
        <v>139</v>
      </c>
      <c r="D49" s="1" t="s">
        <v>151</v>
      </c>
      <c r="E49" s="1" t="s">
        <v>489</v>
      </c>
      <c r="F49" s="4">
        <v>107142</v>
      </c>
      <c r="G49" s="4">
        <v>367.44</v>
      </c>
      <c r="H49" s="4">
        <v>0.12</v>
      </c>
    </row>
    <row r="50" spans="2:8">
      <c r="B50" s="1" t="s">
        <v>1128</v>
      </c>
      <c r="C50" s="22" t="s">
        <v>139</v>
      </c>
      <c r="D50" s="1" t="s">
        <v>188</v>
      </c>
      <c r="E50" s="1" t="s">
        <v>562</v>
      </c>
      <c r="F50" s="4">
        <v>45100</v>
      </c>
      <c r="G50" s="4">
        <v>128.76</v>
      </c>
      <c r="H50" s="4">
        <v>0.04</v>
      </c>
    </row>
    <row r="51" spans="2:8">
      <c r="B51" s="2" t="s">
        <v>218</v>
      </c>
      <c r="C51" s="52"/>
      <c r="D51" s="2"/>
      <c r="E51" s="2"/>
      <c r="F51" s="10"/>
      <c r="G51" s="10">
        <f>SUM(G17:G50)</f>
        <v>246637.33000000002</v>
      </c>
      <c r="H51" s="15">
        <f>SUM(H17:H50)</f>
        <v>77.710000000000008</v>
      </c>
    </row>
    <row r="52" spans="2:8">
      <c r="B52" s="6" t="s">
        <v>101</v>
      </c>
      <c r="C52" s="7" t="s">
        <v>102</v>
      </c>
      <c r="D52" s="6" t="s">
        <v>103</v>
      </c>
      <c r="E52" s="6" t="s">
        <v>104</v>
      </c>
      <c r="F52" s="8" t="s">
        <v>105</v>
      </c>
      <c r="G52" s="8" t="s">
        <v>106</v>
      </c>
      <c r="H52" s="8" t="s">
        <v>107</v>
      </c>
    </row>
    <row r="53" spans="2:8">
      <c r="B53" s="2" t="s">
        <v>108</v>
      </c>
      <c r="C53" s="22"/>
    </row>
    <row r="54" spans="2:8">
      <c r="B54" s="2" t="s">
        <v>109</v>
      </c>
      <c r="C54" s="22"/>
    </row>
    <row r="55" spans="2:8">
      <c r="B55" s="2" t="s">
        <v>110</v>
      </c>
      <c r="C55" s="22"/>
    </row>
    <row r="56" spans="2:8">
      <c r="B56" s="1" t="s">
        <v>2949</v>
      </c>
      <c r="C56" s="22">
        <v>6.49</v>
      </c>
      <c r="D56" s="1" t="s">
        <v>112</v>
      </c>
      <c r="E56" s="1" t="s">
        <v>495</v>
      </c>
      <c r="F56" s="4">
        <v>2500000</v>
      </c>
      <c r="G56" s="4">
        <v>2425.7199999999998</v>
      </c>
      <c r="H56" s="4">
        <v>0.76</v>
      </c>
    </row>
    <row r="57" spans="2:8">
      <c r="B57" s="1" t="s">
        <v>2940</v>
      </c>
      <c r="C57" s="22">
        <v>5.03</v>
      </c>
      <c r="D57" s="1" t="s">
        <v>112</v>
      </c>
      <c r="E57" s="1" t="s">
        <v>647</v>
      </c>
      <c r="F57" s="4">
        <v>1500000</v>
      </c>
      <c r="G57" s="4">
        <v>1532.34</v>
      </c>
      <c r="H57" s="4">
        <v>0.48</v>
      </c>
    </row>
    <row r="58" spans="2:8">
      <c r="B58" s="1" t="s">
        <v>648</v>
      </c>
      <c r="C58" s="22">
        <v>7.1</v>
      </c>
      <c r="D58" s="1" t="s">
        <v>112</v>
      </c>
      <c r="E58" s="1" t="s">
        <v>649</v>
      </c>
      <c r="F58" s="4">
        <v>1000000</v>
      </c>
      <c r="G58" s="4">
        <v>1032.1199999999999</v>
      </c>
      <c r="H58" s="4">
        <v>0.33</v>
      </c>
    </row>
    <row r="59" spans="2:8">
      <c r="B59" s="1" t="s">
        <v>496</v>
      </c>
      <c r="C59" s="22">
        <v>5.49</v>
      </c>
      <c r="D59" s="1" t="s">
        <v>112</v>
      </c>
      <c r="E59" s="1" t="s">
        <v>497</v>
      </c>
      <c r="F59" s="4">
        <v>500000</v>
      </c>
      <c r="G59" s="4">
        <v>514.91</v>
      </c>
      <c r="H59" s="4">
        <v>0.16</v>
      </c>
    </row>
    <row r="60" spans="2:8">
      <c r="B60" s="1" t="s">
        <v>320</v>
      </c>
      <c r="C60" s="22">
        <v>6.61</v>
      </c>
      <c r="D60" s="1" t="s">
        <v>112</v>
      </c>
      <c r="E60" s="1" t="s">
        <v>321</v>
      </c>
      <c r="F60" s="4">
        <v>444100</v>
      </c>
      <c r="G60" s="4">
        <v>454.13</v>
      </c>
      <c r="H60" s="4">
        <v>0.14000000000000001</v>
      </c>
    </row>
    <row r="61" spans="2:8">
      <c r="B61" s="1" t="s">
        <v>650</v>
      </c>
      <c r="C61" s="22">
        <v>7.38</v>
      </c>
      <c r="D61" s="1" t="s">
        <v>112</v>
      </c>
      <c r="E61" s="1" t="s">
        <v>651</v>
      </c>
      <c r="F61" s="4">
        <v>89600</v>
      </c>
      <c r="G61" s="4">
        <v>97</v>
      </c>
      <c r="H61" s="4">
        <v>0.03</v>
      </c>
    </row>
    <row r="62" spans="2:8">
      <c r="B62" s="1" t="s">
        <v>652</v>
      </c>
      <c r="C62" s="22">
        <v>7.32</v>
      </c>
      <c r="D62" s="1" t="s">
        <v>112</v>
      </c>
      <c r="E62" s="1" t="s">
        <v>653</v>
      </c>
      <c r="F62" s="4">
        <v>73000</v>
      </c>
      <c r="G62" s="4">
        <v>80.08</v>
      </c>
      <c r="H62" s="4">
        <v>0.03</v>
      </c>
    </row>
    <row r="63" spans="2:8">
      <c r="B63" s="1" t="s">
        <v>654</v>
      </c>
      <c r="C63" s="22">
        <v>5.44</v>
      </c>
      <c r="D63" s="1" t="s">
        <v>112</v>
      </c>
      <c r="E63" s="1" t="s">
        <v>655</v>
      </c>
      <c r="F63" s="4">
        <v>75500</v>
      </c>
      <c r="G63" s="4">
        <v>78.09</v>
      </c>
      <c r="H63" s="4">
        <v>0.02</v>
      </c>
    </row>
    <row r="64" spans="2:8">
      <c r="B64" s="1" t="s">
        <v>656</v>
      </c>
      <c r="C64" s="22">
        <v>6.42</v>
      </c>
      <c r="D64" s="1" t="s">
        <v>112</v>
      </c>
      <c r="E64" s="1" t="s">
        <v>657</v>
      </c>
      <c r="F64" s="4">
        <v>48500</v>
      </c>
      <c r="G64" s="4">
        <v>50.79</v>
      </c>
      <c r="H64" s="4">
        <v>0.02</v>
      </c>
    </row>
    <row r="65" spans="2:9">
      <c r="B65" s="1" t="s">
        <v>326</v>
      </c>
      <c r="C65" s="22">
        <v>7.05</v>
      </c>
      <c r="D65" s="1" t="s">
        <v>112</v>
      </c>
      <c r="E65" s="1" t="s">
        <v>327</v>
      </c>
      <c r="F65" s="4">
        <v>29200</v>
      </c>
      <c r="G65" s="4">
        <v>29.52</v>
      </c>
      <c r="H65" s="4">
        <v>0.01</v>
      </c>
    </row>
    <row r="66" spans="2:9">
      <c r="B66" s="1" t="s">
        <v>658</v>
      </c>
      <c r="C66" s="22">
        <v>7.28</v>
      </c>
      <c r="D66" s="1" t="s">
        <v>112</v>
      </c>
      <c r="E66" s="1" t="s">
        <v>659</v>
      </c>
      <c r="F66" s="4">
        <v>31600</v>
      </c>
      <c r="G66" s="4">
        <v>28.83</v>
      </c>
      <c r="H66" s="4">
        <v>0.01</v>
      </c>
    </row>
    <row r="67" spans="2:9">
      <c r="B67" s="1" t="s">
        <v>660</v>
      </c>
      <c r="C67" s="22">
        <v>7.05</v>
      </c>
      <c r="D67" s="1" t="s">
        <v>112</v>
      </c>
      <c r="E67" s="1" t="s">
        <v>661</v>
      </c>
      <c r="F67" s="4">
        <v>13000</v>
      </c>
      <c r="G67" s="4">
        <v>13.16</v>
      </c>
      <c r="H67" s="4">
        <v>0</v>
      </c>
      <c r="I67" s="1" t="s">
        <v>422</v>
      </c>
    </row>
    <row r="68" spans="2:9">
      <c r="B68" s="1" t="s">
        <v>662</v>
      </c>
      <c r="C68" s="22">
        <v>7.26</v>
      </c>
      <c r="D68" s="1" t="s">
        <v>112</v>
      </c>
      <c r="E68" s="1" t="s">
        <v>663</v>
      </c>
      <c r="F68" s="4">
        <v>2000</v>
      </c>
      <c r="G68" s="4">
        <v>1.89</v>
      </c>
      <c r="H68" s="4">
        <v>0</v>
      </c>
      <c r="I68" s="1" t="s">
        <v>422</v>
      </c>
    </row>
    <row r="69" spans="2:9">
      <c r="B69" s="2" t="s">
        <v>116</v>
      </c>
      <c r="C69" s="52"/>
      <c r="D69" s="2"/>
      <c r="E69" s="2"/>
      <c r="F69" s="10"/>
      <c r="G69" s="10">
        <f>SUM(G56:G68)</f>
        <v>6338.58</v>
      </c>
      <c r="H69" s="15">
        <f>SUM(H56:H68)</f>
        <v>1.9900000000000002</v>
      </c>
    </row>
    <row r="70" spans="2:9">
      <c r="B70" s="2" t="s">
        <v>117</v>
      </c>
      <c r="C70" s="22"/>
      <c r="H70" s="14"/>
    </row>
    <row r="71" spans="2:9">
      <c r="B71" s="1" t="s">
        <v>1351</v>
      </c>
      <c r="C71" s="22">
        <v>8.82</v>
      </c>
      <c r="D71" s="1" t="s">
        <v>664</v>
      </c>
      <c r="E71" s="1" t="s">
        <v>665</v>
      </c>
      <c r="F71" s="4">
        <v>700</v>
      </c>
      <c r="G71" s="4">
        <v>6312.82</v>
      </c>
      <c r="H71" s="14">
        <v>1.99</v>
      </c>
    </row>
    <row r="72" spans="2:9">
      <c r="B72" s="1" t="s">
        <v>1329</v>
      </c>
      <c r="C72" s="22">
        <v>6.22</v>
      </c>
      <c r="D72" s="1" t="s">
        <v>118</v>
      </c>
      <c r="E72" s="1" t="s">
        <v>666</v>
      </c>
      <c r="F72" s="4">
        <v>250</v>
      </c>
      <c r="G72" s="4">
        <v>2679.37</v>
      </c>
      <c r="H72" s="14">
        <v>0.84</v>
      </c>
    </row>
    <row r="73" spans="2:9">
      <c r="B73" s="1" t="s">
        <v>667</v>
      </c>
      <c r="C73" s="22">
        <v>8.64</v>
      </c>
      <c r="D73" s="1" t="s">
        <v>668</v>
      </c>
      <c r="E73" s="1" t="s">
        <v>669</v>
      </c>
      <c r="F73" s="4">
        <v>250</v>
      </c>
      <c r="G73" s="4">
        <v>2541.54</v>
      </c>
      <c r="H73" s="14">
        <v>0.8</v>
      </c>
    </row>
    <row r="74" spans="2:9">
      <c r="B74" s="1" t="s">
        <v>1352</v>
      </c>
      <c r="C74" s="22">
        <v>6.09</v>
      </c>
      <c r="D74" s="1" t="s">
        <v>118</v>
      </c>
      <c r="E74" s="1" t="s">
        <v>670</v>
      </c>
      <c r="F74" s="4">
        <v>250</v>
      </c>
      <c r="G74" s="4">
        <v>2522.3000000000002</v>
      </c>
      <c r="H74" s="14">
        <v>0.8</v>
      </c>
    </row>
    <row r="75" spans="2:9">
      <c r="B75" s="1" t="s">
        <v>1302</v>
      </c>
      <c r="C75" s="22">
        <v>5.57</v>
      </c>
      <c r="D75" s="1" t="s">
        <v>118</v>
      </c>
      <c r="E75" s="1" t="s">
        <v>671</v>
      </c>
      <c r="F75" s="4">
        <v>250</v>
      </c>
      <c r="G75" s="4">
        <v>2503.04</v>
      </c>
      <c r="H75" s="14">
        <v>0.79</v>
      </c>
    </row>
    <row r="76" spans="2:9">
      <c r="B76" s="1" t="s">
        <v>1296</v>
      </c>
      <c r="C76" s="22">
        <v>6.22</v>
      </c>
      <c r="D76" s="1" t="s">
        <v>118</v>
      </c>
      <c r="E76" s="1" t="s">
        <v>672</v>
      </c>
      <c r="F76" s="4">
        <v>250</v>
      </c>
      <c r="G76" s="4">
        <v>2480.13</v>
      </c>
      <c r="H76" s="14">
        <v>0.78</v>
      </c>
    </row>
    <row r="77" spans="2:9">
      <c r="B77" s="1" t="s">
        <v>1353</v>
      </c>
      <c r="C77" s="22">
        <v>6.28</v>
      </c>
      <c r="D77" s="1" t="s">
        <v>118</v>
      </c>
      <c r="E77" s="1" t="s">
        <v>331</v>
      </c>
      <c r="F77" s="4">
        <v>250</v>
      </c>
      <c r="G77" s="4">
        <v>2471.94</v>
      </c>
      <c r="H77" s="14">
        <v>0.78</v>
      </c>
    </row>
    <row r="78" spans="2:9">
      <c r="B78" s="1" t="s">
        <v>328</v>
      </c>
      <c r="C78" s="22">
        <v>7.14</v>
      </c>
      <c r="D78" s="1" t="s">
        <v>118</v>
      </c>
      <c r="E78" s="1" t="s">
        <v>329</v>
      </c>
      <c r="F78" s="4">
        <v>250</v>
      </c>
      <c r="G78" s="4">
        <v>2463.58</v>
      </c>
      <c r="H78" s="14">
        <v>0.78</v>
      </c>
    </row>
    <row r="79" spans="2:9">
      <c r="B79" s="1" t="s">
        <v>1297</v>
      </c>
      <c r="C79" s="22">
        <v>7.16</v>
      </c>
      <c r="D79" s="1" t="s">
        <v>118</v>
      </c>
      <c r="E79" s="1" t="s">
        <v>332</v>
      </c>
      <c r="F79" s="4">
        <v>250</v>
      </c>
      <c r="G79" s="4">
        <v>2428.86</v>
      </c>
      <c r="H79" s="14">
        <v>0.77</v>
      </c>
    </row>
    <row r="80" spans="2:9">
      <c r="B80" s="1" t="s">
        <v>1354</v>
      </c>
      <c r="C80" s="22">
        <v>6.73</v>
      </c>
      <c r="D80" s="1" t="s">
        <v>673</v>
      </c>
      <c r="E80" s="1" t="s">
        <v>674</v>
      </c>
      <c r="F80" s="4">
        <v>215</v>
      </c>
      <c r="G80" s="4">
        <v>2202.14</v>
      </c>
      <c r="H80" s="14">
        <v>0.69</v>
      </c>
    </row>
    <row r="81" spans="2:8">
      <c r="B81" s="1" t="s">
        <v>1308</v>
      </c>
      <c r="C81" s="22">
        <v>7.27</v>
      </c>
      <c r="D81" s="1" t="s">
        <v>675</v>
      </c>
      <c r="E81" s="1" t="s">
        <v>676</v>
      </c>
      <c r="F81" s="4">
        <v>220</v>
      </c>
      <c r="G81" s="4">
        <v>2127.84</v>
      </c>
      <c r="H81" s="14">
        <v>0.67</v>
      </c>
    </row>
    <row r="82" spans="2:8">
      <c r="B82" s="1" t="s">
        <v>1355</v>
      </c>
      <c r="C82" s="22">
        <v>7.1</v>
      </c>
      <c r="D82" s="1" t="s">
        <v>118</v>
      </c>
      <c r="E82" s="1" t="s">
        <v>677</v>
      </c>
      <c r="F82" s="4">
        <v>150</v>
      </c>
      <c r="G82" s="4">
        <v>1546.9</v>
      </c>
      <c r="H82" s="14">
        <v>0.49</v>
      </c>
    </row>
    <row r="83" spans="2:8">
      <c r="B83" s="1" t="s">
        <v>1356</v>
      </c>
      <c r="C83" s="22">
        <v>4.46</v>
      </c>
      <c r="D83" s="1" t="s">
        <v>118</v>
      </c>
      <c r="E83" s="1" t="s">
        <v>678</v>
      </c>
      <c r="F83" s="4">
        <v>150</v>
      </c>
      <c r="G83" s="4">
        <v>1517.28</v>
      </c>
      <c r="H83" s="14">
        <v>0.48</v>
      </c>
    </row>
    <row r="84" spans="2:8">
      <c r="B84" s="1" t="s">
        <v>1278</v>
      </c>
      <c r="C84" s="22">
        <v>5.45</v>
      </c>
      <c r="D84" s="1" t="s">
        <v>118</v>
      </c>
      <c r="E84" s="1" t="s">
        <v>679</v>
      </c>
      <c r="F84" s="4">
        <v>60</v>
      </c>
      <c r="G84" s="4">
        <v>606.55999999999995</v>
      </c>
      <c r="H84" s="14">
        <v>0.19</v>
      </c>
    </row>
    <row r="85" spans="2:8">
      <c r="B85" s="1" t="s">
        <v>1357</v>
      </c>
      <c r="C85" s="22">
        <v>6.59</v>
      </c>
      <c r="D85" s="1" t="s">
        <v>680</v>
      </c>
      <c r="E85" s="1" t="s">
        <v>681</v>
      </c>
      <c r="F85" s="4">
        <v>60</v>
      </c>
      <c r="G85" s="4">
        <v>604.85</v>
      </c>
      <c r="H85" s="14">
        <v>0.19</v>
      </c>
    </row>
    <row r="86" spans="2:8">
      <c r="B86" s="1" t="s">
        <v>1358</v>
      </c>
      <c r="C86" s="22">
        <v>5.61</v>
      </c>
      <c r="D86" s="1" t="s">
        <v>118</v>
      </c>
      <c r="E86" s="1" t="s">
        <v>682</v>
      </c>
      <c r="F86" s="4">
        <v>50</v>
      </c>
      <c r="G86" s="4">
        <v>511.37</v>
      </c>
      <c r="H86" s="14">
        <v>0.16</v>
      </c>
    </row>
    <row r="87" spans="2:8">
      <c r="B87" s="1" t="s">
        <v>683</v>
      </c>
      <c r="C87" s="22">
        <v>5.93</v>
      </c>
      <c r="D87" s="1" t="s">
        <v>118</v>
      </c>
      <c r="E87" s="1" t="s">
        <v>684</v>
      </c>
      <c r="F87" s="4">
        <v>49</v>
      </c>
      <c r="G87" s="4">
        <v>500.77</v>
      </c>
      <c r="H87" s="14">
        <v>0.16</v>
      </c>
    </row>
    <row r="88" spans="2:8">
      <c r="B88" s="1" t="s">
        <v>1359</v>
      </c>
      <c r="C88" s="22">
        <v>7.23</v>
      </c>
      <c r="D88" s="1" t="s">
        <v>340</v>
      </c>
      <c r="E88" s="1" t="s">
        <v>342</v>
      </c>
      <c r="F88" s="4">
        <v>250</v>
      </c>
      <c r="G88" s="4">
        <v>497.19</v>
      </c>
      <c r="H88" s="14">
        <v>0.16</v>
      </c>
    </row>
    <row r="89" spans="2:8">
      <c r="B89" s="1" t="s">
        <v>1360</v>
      </c>
      <c r="C89" s="22">
        <v>7</v>
      </c>
      <c r="D89" s="1" t="s">
        <v>118</v>
      </c>
      <c r="E89" s="1" t="s">
        <v>685</v>
      </c>
      <c r="F89" s="4">
        <v>40</v>
      </c>
      <c r="G89" s="4">
        <v>396.68</v>
      </c>
      <c r="H89" s="14">
        <v>0.13</v>
      </c>
    </row>
    <row r="90" spans="2:8">
      <c r="B90" s="1" t="s">
        <v>1361</v>
      </c>
      <c r="C90" s="22">
        <v>7.31</v>
      </c>
      <c r="D90" s="1" t="s">
        <v>118</v>
      </c>
      <c r="E90" s="1" t="s">
        <v>686</v>
      </c>
      <c r="F90" s="4">
        <v>40</v>
      </c>
      <c r="G90" s="4">
        <v>389.79</v>
      </c>
      <c r="H90" s="14">
        <v>0.12</v>
      </c>
    </row>
    <row r="91" spans="2:8">
      <c r="B91" s="2" t="s">
        <v>120</v>
      </c>
      <c r="C91" s="52"/>
      <c r="D91" s="2"/>
      <c r="E91" s="2"/>
      <c r="F91" s="10"/>
      <c r="G91" s="10">
        <f>SUM(G70:G90)</f>
        <v>37304.950000000004</v>
      </c>
      <c r="H91" s="15">
        <f>SUM(H70:H90)</f>
        <v>11.77</v>
      </c>
    </row>
    <row r="92" spans="2:8">
      <c r="B92" s="2" t="s">
        <v>121</v>
      </c>
      <c r="C92" s="22"/>
      <c r="H92" s="14"/>
    </row>
    <row r="93" spans="2:8">
      <c r="B93" s="1" t="s">
        <v>1362</v>
      </c>
      <c r="C93" s="22">
        <v>4.3099999999999996</v>
      </c>
      <c r="D93" s="1" t="s">
        <v>122</v>
      </c>
      <c r="E93" s="1" t="s">
        <v>347</v>
      </c>
      <c r="F93" s="4">
        <v>1000</v>
      </c>
      <c r="G93" s="4">
        <v>4972.9799999999996</v>
      </c>
      <c r="H93" s="14">
        <v>1.57</v>
      </c>
    </row>
    <row r="94" spans="2:8">
      <c r="B94" s="1" t="s">
        <v>687</v>
      </c>
      <c r="C94" s="22">
        <v>5.03</v>
      </c>
      <c r="D94" s="1" t="s">
        <v>122</v>
      </c>
      <c r="E94" s="1" t="s">
        <v>688</v>
      </c>
      <c r="F94" s="4">
        <v>1000</v>
      </c>
      <c r="G94" s="4">
        <v>4785.24</v>
      </c>
      <c r="H94" s="14">
        <v>1.51</v>
      </c>
    </row>
    <row r="95" spans="2:8">
      <c r="B95" s="1" t="s">
        <v>1322</v>
      </c>
      <c r="C95" s="22">
        <v>4.8499999999999996</v>
      </c>
      <c r="D95" s="1" t="s">
        <v>122</v>
      </c>
      <c r="E95" s="1" t="s">
        <v>348</v>
      </c>
      <c r="F95" s="4">
        <v>500</v>
      </c>
      <c r="G95" s="4">
        <v>2460.44</v>
      </c>
      <c r="H95" s="14">
        <v>0.78</v>
      </c>
    </row>
    <row r="96" spans="2:8">
      <c r="B96" s="2" t="s">
        <v>123</v>
      </c>
      <c r="C96" s="52"/>
      <c r="D96" s="2"/>
      <c r="E96" s="2"/>
      <c r="F96" s="10"/>
      <c r="G96" s="10">
        <f>SUM(G92:G95)</f>
        <v>12218.66</v>
      </c>
      <c r="H96" s="15">
        <f>SUM(H92:H95)</f>
        <v>3.8600000000000003</v>
      </c>
    </row>
    <row r="97" spans="2:8" s="12" customFormat="1">
      <c r="B97" s="16" t="s">
        <v>976</v>
      </c>
      <c r="C97" s="20"/>
      <c r="D97" s="16"/>
      <c r="E97" s="16"/>
      <c r="F97" s="19"/>
      <c r="G97" s="19"/>
      <c r="H97" s="21"/>
    </row>
    <row r="98" spans="2:8">
      <c r="B98" s="1" t="s">
        <v>31</v>
      </c>
      <c r="C98" s="22" t="s">
        <v>139</v>
      </c>
      <c r="D98" s="1" t="s">
        <v>448</v>
      </c>
      <c r="E98" s="1" t="s">
        <v>645</v>
      </c>
      <c r="F98" s="4">
        <v>68063070.032000005</v>
      </c>
      <c r="G98" s="4">
        <v>8127.75</v>
      </c>
      <c r="H98" s="14">
        <v>2.56</v>
      </c>
    </row>
    <row r="99" spans="2:8" s="12" customFormat="1">
      <c r="B99" s="16" t="s">
        <v>975</v>
      </c>
      <c r="C99" s="20"/>
      <c r="D99" s="16"/>
      <c r="E99" s="16"/>
      <c r="F99" s="19"/>
      <c r="G99" s="19">
        <f>SUM(G98)</f>
        <v>8127.75</v>
      </c>
      <c r="H99" s="21">
        <f>SUM(H98)</f>
        <v>2.56</v>
      </c>
    </row>
    <row r="100" spans="2:8">
      <c r="B100" s="2" t="s">
        <v>977</v>
      </c>
      <c r="C100" s="9"/>
      <c r="D100" s="2"/>
      <c r="E100" s="2"/>
      <c r="F100" s="10"/>
      <c r="G100" s="10">
        <v>3999.57</v>
      </c>
      <c r="H100" s="15">
        <v>1.26</v>
      </c>
    </row>
    <row r="101" spans="2:8">
      <c r="B101" s="2" t="s">
        <v>978</v>
      </c>
      <c r="C101" s="9"/>
      <c r="D101" s="2"/>
      <c r="E101" s="2"/>
      <c r="F101" s="10"/>
      <c r="G101" s="10">
        <v>2408.1799999999998</v>
      </c>
      <c r="H101" s="15">
        <v>0.76</v>
      </c>
    </row>
    <row r="102" spans="2:8">
      <c r="B102" s="2" t="s">
        <v>124</v>
      </c>
      <c r="C102" s="9"/>
      <c r="D102" s="2"/>
      <c r="E102" s="2"/>
      <c r="F102" s="10"/>
      <c r="G102" s="10">
        <f>+G51+G69+G91+G96+G99+G100+G101</f>
        <v>317035.01999999996</v>
      </c>
      <c r="H102" s="10">
        <f>+H51+H69+H91+H96+H99+H100+H101</f>
        <v>99.910000000000011</v>
      </c>
    </row>
    <row r="103" spans="2:8">
      <c r="B103" s="2" t="s">
        <v>125</v>
      </c>
      <c r="C103" s="9"/>
      <c r="D103" s="2"/>
      <c r="E103" s="2"/>
      <c r="F103" s="10"/>
      <c r="G103" s="10">
        <f>+G104-G102</f>
        <v>167.68491867004195</v>
      </c>
      <c r="H103" s="10">
        <f>+H104-H102</f>
        <v>8.99999999999892E-2</v>
      </c>
    </row>
    <row r="104" spans="2:8">
      <c r="B104" s="2" t="s">
        <v>126</v>
      </c>
      <c r="C104" s="9"/>
      <c r="D104" s="2"/>
      <c r="E104" s="2"/>
      <c r="F104" s="10"/>
      <c r="G104" s="10">
        <v>317202.70491867</v>
      </c>
      <c r="H104" s="15">
        <v>100</v>
      </c>
    </row>
    <row r="105" spans="2:8">
      <c r="B105" s="1" t="s">
        <v>127</v>
      </c>
    </row>
    <row r="106" spans="2:8">
      <c r="B106" s="1" t="s">
        <v>128</v>
      </c>
    </row>
    <row r="107" spans="2:8">
      <c r="B107" s="24" t="s">
        <v>129</v>
      </c>
      <c r="C107" s="254">
        <v>44681</v>
      </c>
    </row>
    <row r="108" spans="2:8">
      <c r="B108" s="2" t="s">
        <v>2932</v>
      </c>
      <c r="C108" s="40"/>
    </row>
    <row r="109" spans="2:8" ht="25.5">
      <c r="B109" s="11" t="s">
        <v>130</v>
      </c>
      <c r="C109" s="5" t="s">
        <v>131</v>
      </c>
    </row>
    <row r="110" spans="2:8">
      <c r="B110" s="2"/>
    </row>
    <row r="111" spans="2:8">
      <c r="B111" s="2" t="s">
        <v>132</v>
      </c>
    </row>
    <row r="112" spans="2:8">
      <c r="B112" s="2" t="s">
        <v>221</v>
      </c>
    </row>
    <row r="113" spans="2:3">
      <c r="B113" s="2" t="s">
        <v>133</v>
      </c>
    </row>
    <row r="114" spans="2:3">
      <c r="B114" s="2" t="s">
        <v>689</v>
      </c>
      <c r="C114" s="9"/>
    </row>
    <row r="115" spans="2:3">
      <c r="B115" s="2" t="s">
        <v>690</v>
      </c>
      <c r="C115" s="9"/>
    </row>
    <row r="116" spans="2:3">
      <c r="B116" s="2" t="s">
        <v>691</v>
      </c>
      <c r="C116" s="9"/>
    </row>
    <row r="117" spans="2:3">
      <c r="B117" s="2" t="s">
        <v>692</v>
      </c>
      <c r="C117" s="9"/>
    </row>
    <row r="118" spans="2:3">
      <c r="B118" s="2" t="s">
        <v>693</v>
      </c>
      <c r="C118" s="9"/>
    </row>
    <row r="119" spans="2:3">
      <c r="B119" s="2" t="s">
        <v>694</v>
      </c>
      <c r="C119" s="9"/>
    </row>
    <row r="120" spans="2:3">
      <c r="B120" s="2" t="s">
        <v>695</v>
      </c>
      <c r="C120" s="9"/>
    </row>
    <row r="121" spans="2:3">
      <c r="B121" s="2" t="s">
        <v>696</v>
      </c>
      <c r="C121" s="9"/>
    </row>
    <row r="122" spans="2:3">
      <c r="B122" s="2" t="s">
        <v>697</v>
      </c>
      <c r="C122" s="9"/>
    </row>
    <row r="123" spans="2:3">
      <c r="B123" s="2" t="s">
        <v>698</v>
      </c>
      <c r="C123" s="9"/>
    </row>
    <row r="124" spans="2:3">
      <c r="B124" s="2" t="s">
        <v>699</v>
      </c>
      <c r="C124" s="9"/>
    </row>
    <row r="125" spans="2:3">
      <c r="B125" s="2" t="s">
        <v>700</v>
      </c>
      <c r="C125" s="9"/>
    </row>
    <row r="126" spans="2:3">
      <c r="B126" s="2" t="s">
        <v>2961</v>
      </c>
      <c r="C126" s="9"/>
    </row>
    <row r="127" spans="2:3">
      <c r="B127" s="2" t="s">
        <v>2975</v>
      </c>
    </row>
    <row r="128" spans="2:3">
      <c r="B128" s="2" t="s">
        <v>1715</v>
      </c>
    </row>
    <row r="129" spans="2:6">
      <c r="B129" s="2" t="s">
        <v>135</v>
      </c>
    </row>
    <row r="131" spans="2:6" ht="63" customHeight="1">
      <c r="B131" s="382" t="s">
        <v>1828</v>
      </c>
      <c r="C131" s="382"/>
      <c r="D131" s="382"/>
      <c r="E131" s="382"/>
      <c r="F131" s="382"/>
    </row>
    <row r="134" spans="2:6" ht="14.25">
      <c r="B134" s="134" t="s">
        <v>2469</v>
      </c>
      <c r="C134" s="36"/>
    </row>
    <row r="135" spans="2:6" ht="25.5">
      <c r="B135" s="133" t="s">
        <v>2461</v>
      </c>
      <c r="C135" s="133" t="s">
        <v>2462</v>
      </c>
    </row>
    <row r="136" spans="2:6">
      <c r="B136" s="135" t="s">
        <v>2463</v>
      </c>
      <c r="C136" s="136">
        <v>0</v>
      </c>
    </row>
    <row r="137" spans="2:6">
      <c r="B137" s="135" t="s">
        <v>2464</v>
      </c>
      <c r="C137" s="136">
        <v>0</v>
      </c>
    </row>
    <row r="138" spans="2:6">
      <c r="B138" s="135" t="s">
        <v>2465</v>
      </c>
      <c r="C138" s="136">
        <v>7500</v>
      </c>
    </row>
    <row r="139" spans="2:6">
      <c r="B139" s="135" t="s">
        <v>2466</v>
      </c>
      <c r="C139" s="136">
        <v>0</v>
      </c>
    </row>
    <row r="140" spans="2:6">
      <c r="B140" s="37" t="s">
        <v>2467</v>
      </c>
      <c r="C140" s="136">
        <v>0</v>
      </c>
    </row>
    <row r="141" spans="2:6">
      <c r="B141" s="137" t="s">
        <v>2468</v>
      </c>
      <c r="C141" s="138">
        <f>SUM(C136:C140)</f>
        <v>7500</v>
      </c>
    </row>
  </sheetData>
  <mergeCells count="4">
    <mergeCell ref="B1:E1"/>
    <mergeCell ref="B131:F131"/>
    <mergeCell ref="C3:C8"/>
    <mergeCell ref="D3:D8"/>
  </mergeCells>
  <conditionalFormatting sqref="B140">
    <cfRule type="expression" dxfId="350" priority="1">
      <formula>$A67092="Total"</formula>
    </cfRule>
  </conditionalFormatting>
  <hyperlinks>
    <hyperlink ref="A1" location="Index!A1" display="Index" xr:uid="{00000000-0004-0000-1600-000000000000}"/>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I153"/>
  <sheetViews>
    <sheetView workbookViewId="0"/>
  </sheetViews>
  <sheetFormatPr defaultRowHeight="12.75"/>
  <cols>
    <col min="1" max="1" width="5.42578125" style="1" bestFit="1" customWidth="1"/>
    <col min="2" max="2" width="82" style="1" bestFit="1" customWidth="1"/>
    <col min="3" max="3" width="25.7109375" style="5" customWidth="1"/>
    <col min="4" max="4" width="25.7109375" style="1" customWidth="1"/>
    <col min="5" max="5" width="14" style="1" bestFit="1" customWidth="1"/>
    <col min="6" max="6" width="11.5703125" style="4" customWidth="1"/>
    <col min="7" max="7" width="18.140625" style="4" bestFit="1" customWidth="1"/>
    <col min="8" max="8" width="9.140625" style="4" bestFit="1" customWidth="1"/>
    <col min="9" max="16384" width="9.140625" style="1"/>
  </cols>
  <sheetData>
    <row r="1" spans="1:9">
      <c r="A1" s="3" t="s">
        <v>0</v>
      </c>
      <c r="B1" s="367" t="s">
        <v>44</v>
      </c>
      <c r="C1" s="367"/>
      <c r="D1" s="367"/>
      <c r="E1" s="367"/>
    </row>
    <row r="2" spans="1:9" ht="13.5" thickBot="1"/>
    <row r="3" spans="1:9" s="12" customFormat="1" ht="15">
      <c r="B3" s="45" t="s">
        <v>44</v>
      </c>
      <c r="C3" s="371"/>
      <c r="D3" s="374"/>
      <c r="F3" s="18"/>
      <c r="G3" s="18"/>
      <c r="H3" s="18"/>
    </row>
    <row r="4" spans="1:9" s="107" customFormat="1" ht="15">
      <c r="B4" s="325" t="s">
        <v>3045</v>
      </c>
      <c r="C4" s="372"/>
      <c r="D4" s="375"/>
      <c r="F4" s="326"/>
      <c r="G4" s="326"/>
      <c r="H4" s="326"/>
    </row>
    <row r="5" spans="1:9" s="12" customFormat="1" ht="15">
      <c r="B5" s="44" t="s">
        <v>1529</v>
      </c>
      <c r="C5" s="372"/>
      <c r="D5" s="375"/>
      <c r="F5" s="18"/>
      <c r="G5" s="18"/>
      <c r="H5" s="18"/>
    </row>
    <row r="6" spans="1:9" s="12" customFormat="1" ht="15">
      <c r="B6" s="44" t="s">
        <v>3040</v>
      </c>
      <c r="C6" s="372"/>
      <c r="D6" s="375"/>
      <c r="F6" s="18"/>
      <c r="G6" s="18"/>
      <c r="H6" s="18"/>
    </row>
    <row r="7" spans="1:9" s="12" customFormat="1" ht="30.75" thickBot="1">
      <c r="B7" s="43" t="s">
        <v>3046</v>
      </c>
      <c r="C7" s="373"/>
      <c r="D7" s="376"/>
      <c r="F7" s="18"/>
      <c r="G7" s="18"/>
      <c r="H7" s="18"/>
    </row>
    <row r="8" spans="1:9" s="12" customFormat="1">
      <c r="C8" s="20" t="s">
        <v>1527</v>
      </c>
      <c r="D8" s="20" t="s">
        <v>1526</v>
      </c>
      <c r="F8" s="18"/>
      <c r="G8" s="18"/>
      <c r="H8" s="18"/>
    </row>
    <row r="11" spans="1:9">
      <c r="B11" s="1" t="s">
        <v>100</v>
      </c>
    </row>
    <row r="13" spans="1:9">
      <c r="B13" s="6" t="s">
        <v>101</v>
      </c>
      <c r="C13" s="7" t="s">
        <v>102</v>
      </c>
      <c r="D13" s="6" t="s">
        <v>136</v>
      </c>
      <c r="E13" s="6" t="s">
        <v>104</v>
      </c>
      <c r="F13" s="8" t="s">
        <v>105</v>
      </c>
      <c r="G13" s="8" t="s">
        <v>106</v>
      </c>
      <c r="H13" s="8" t="s">
        <v>107</v>
      </c>
      <c r="I13" s="2" t="s">
        <v>137</v>
      </c>
    </row>
    <row r="14" spans="1:9">
      <c r="B14" s="2" t="s">
        <v>138</v>
      </c>
      <c r="C14" s="22"/>
    </row>
    <row r="15" spans="1:9">
      <c r="B15" s="2" t="s">
        <v>109</v>
      </c>
      <c r="C15" s="22"/>
    </row>
    <row r="16" spans="1:9">
      <c r="B16" s="1" t="s">
        <v>1012</v>
      </c>
      <c r="C16" s="22" t="s">
        <v>139</v>
      </c>
      <c r="D16" s="1" t="s">
        <v>145</v>
      </c>
      <c r="E16" s="1" t="s">
        <v>147</v>
      </c>
      <c r="F16" s="4">
        <v>89476</v>
      </c>
      <c r="G16" s="4">
        <v>3173.45</v>
      </c>
      <c r="H16" s="4">
        <v>5.07</v>
      </c>
    </row>
    <row r="17" spans="2:8">
      <c r="B17" s="1" t="s">
        <v>1070</v>
      </c>
      <c r="C17" s="22" t="s">
        <v>139</v>
      </c>
      <c r="D17" s="1" t="s">
        <v>145</v>
      </c>
      <c r="E17" s="1" t="s">
        <v>146</v>
      </c>
      <c r="F17" s="4">
        <v>182280</v>
      </c>
      <c r="G17" s="4">
        <v>2857.33</v>
      </c>
      <c r="H17" s="4">
        <v>4.5599999999999996</v>
      </c>
    </row>
    <row r="18" spans="2:8">
      <c r="B18" s="1" t="s">
        <v>1021</v>
      </c>
      <c r="C18" s="22" t="s">
        <v>139</v>
      </c>
      <c r="D18" s="1" t="s">
        <v>206</v>
      </c>
      <c r="E18" s="1" t="s">
        <v>305</v>
      </c>
      <c r="F18" s="4">
        <v>1050507</v>
      </c>
      <c r="G18" s="4">
        <v>2505.98</v>
      </c>
      <c r="H18" s="4">
        <v>4</v>
      </c>
    </row>
    <row r="19" spans="2:8">
      <c r="B19" s="1" t="s">
        <v>1025</v>
      </c>
      <c r="C19" s="22" t="s">
        <v>139</v>
      </c>
      <c r="D19" s="1" t="s">
        <v>140</v>
      </c>
      <c r="E19" s="1" t="s">
        <v>141</v>
      </c>
      <c r="F19" s="4">
        <v>322139</v>
      </c>
      <c r="G19" s="4">
        <v>2394.46</v>
      </c>
      <c r="H19" s="4">
        <v>3.82</v>
      </c>
    </row>
    <row r="20" spans="2:8">
      <c r="B20" s="1" t="s">
        <v>454</v>
      </c>
      <c r="C20" s="22" t="s">
        <v>139</v>
      </c>
      <c r="D20" s="1" t="s">
        <v>140</v>
      </c>
      <c r="E20" s="1" t="s">
        <v>455</v>
      </c>
      <c r="F20" s="4">
        <v>446165</v>
      </c>
      <c r="G20" s="4">
        <v>2214.3200000000002</v>
      </c>
      <c r="H20" s="4">
        <v>3.53</v>
      </c>
    </row>
    <row r="21" spans="2:8">
      <c r="B21" s="1" t="s">
        <v>1018</v>
      </c>
      <c r="C21" s="22" t="s">
        <v>139</v>
      </c>
      <c r="D21" s="1" t="s">
        <v>153</v>
      </c>
      <c r="E21" s="1" t="s">
        <v>154</v>
      </c>
      <c r="F21" s="4">
        <v>850707</v>
      </c>
      <c r="G21" s="4">
        <v>2208.0100000000002</v>
      </c>
      <c r="H21" s="4">
        <v>3.52</v>
      </c>
    </row>
    <row r="22" spans="2:8">
      <c r="B22" s="1" t="s">
        <v>1285</v>
      </c>
      <c r="C22" s="22" t="s">
        <v>139</v>
      </c>
      <c r="D22" s="1" t="s">
        <v>273</v>
      </c>
      <c r="E22" s="1" t="s">
        <v>481</v>
      </c>
      <c r="F22" s="4">
        <v>2376335</v>
      </c>
      <c r="G22" s="4">
        <v>2035.33</v>
      </c>
      <c r="H22" s="4">
        <v>3.25</v>
      </c>
    </row>
    <row r="23" spans="2:8">
      <c r="B23" s="1" t="s">
        <v>996</v>
      </c>
      <c r="C23" s="22" t="s">
        <v>139</v>
      </c>
      <c r="D23" s="1" t="s">
        <v>173</v>
      </c>
      <c r="E23" s="1" t="s">
        <v>174</v>
      </c>
      <c r="F23" s="4">
        <v>117917</v>
      </c>
      <c r="G23" s="4">
        <v>1997.93</v>
      </c>
      <c r="H23" s="4">
        <v>3.19</v>
      </c>
    </row>
    <row r="24" spans="2:8">
      <c r="B24" s="1" t="s">
        <v>1034</v>
      </c>
      <c r="C24" s="22" t="s">
        <v>139</v>
      </c>
      <c r="D24" s="1" t="s">
        <v>184</v>
      </c>
      <c r="E24" s="1" t="s">
        <v>185</v>
      </c>
      <c r="F24" s="4">
        <v>84448</v>
      </c>
      <c r="G24" s="4">
        <v>1966.71</v>
      </c>
      <c r="H24" s="4">
        <v>3.14</v>
      </c>
    </row>
    <row r="25" spans="2:8">
      <c r="B25" s="1" t="s">
        <v>1019</v>
      </c>
      <c r="C25" s="22" t="s">
        <v>139</v>
      </c>
      <c r="D25" s="1" t="s">
        <v>153</v>
      </c>
      <c r="E25" s="1" t="s">
        <v>163</v>
      </c>
      <c r="F25" s="4">
        <v>86320</v>
      </c>
      <c r="G25" s="4">
        <v>1929.12</v>
      </c>
      <c r="H25" s="4">
        <v>3.08</v>
      </c>
    </row>
    <row r="26" spans="2:8">
      <c r="B26" s="1" t="s">
        <v>1004</v>
      </c>
      <c r="C26" s="22" t="s">
        <v>139</v>
      </c>
      <c r="D26" s="1" t="s">
        <v>273</v>
      </c>
      <c r="E26" s="1" t="s">
        <v>377</v>
      </c>
      <c r="F26" s="4">
        <v>657751</v>
      </c>
      <c r="G26" s="4">
        <v>1594.06</v>
      </c>
      <c r="H26" s="4">
        <v>2.54</v>
      </c>
    </row>
    <row r="27" spans="2:8">
      <c r="B27" s="1" t="s">
        <v>1098</v>
      </c>
      <c r="C27" s="22" t="s">
        <v>139</v>
      </c>
      <c r="D27" s="1" t="s">
        <v>360</v>
      </c>
      <c r="E27" s="1" t="s">
        <v>363</v>
      </c>
      <c r="F27" s="4">
        <v>1461705</v>
      </c>
      <c r="G27" s="4">
        <v>1535.52</v>
      </c>
      <c r="H27" s="4">
        <v>2.4500000000000002</v>
      </c>
    </row>
    <row r="28" spans="2:8">
      <c r="B28" s="1" t="s">
        <v>1063</v>
      </c>
      <c r="C28" s="22" t="s">
        <v>139</v>
      </c>
      <c r="D28" s="1" t="s">
        <v>360</v>
      </c>
      <c r="E28" s="1" t="s">
        <v>361</v>
      </c>
      <c r="F28" s="4">
        <v>310100</v>
      </c>
      <c r="G28" s="4">
        <v>1496.7</v>
      </c>
      <c r="H28" s="4">
        <v>2.39</v>
      </c>
    </row>
    <row r="29" spans="2:8">
      <c r="B29" s="1" t="s">
        <v>1027</v>
      </c>
      <c r="C29" s="22" t="s">
        <v>139</v>
      </c>
      <c r="D29" s="1" t="s">
        <v>460</v>
      </c>
      <c r="E29" s="1" t="s">
        <v>461</v>
      </c>
      <c r="F29" s="4">
        <v>8132</v>
      </c>
      <c r="G29" s="4">
        <v>1490.62</v>
      </c>
      <c r="H29" s="4">
        <v>2.38</v>
      </c>
    </row>
    <row r="30" spans="2:8">
      <c r="B30" s="1" t="s">
        <v>1363</v>
      </c>
      <c r="C30" s="22" t="s">
        <v>139</v>
      </c>
      <c r="D30" s="1" t="s">
        <v>145</v>
      </c>
      <c r="E30" s="1" t="s">
        <v>438</v>
      </c>
      <c r="F30" s="4">
        <v>35000</v>
      </c>
      <c r="G30" s="4">
        <v>1470.07</v>
      </c>
      <c r="H30" s="4">
        <v>2.35</v>
      </c>
    </row>
    <row r="31" spans="2:8">
      <c r="B31" s="1" t="s">
        <v>1326</v>
      </c>
      <c r="C31" s="22" t="s">
        <v>139</v>
      </c>
      <c r="D31" s="1" t="s">
        <v>273</v>
      </c>
      <c r="E31" s="1" t="s">
        <v>374</v>
      </c>
      <c r="F31" s="4">
        <v>256130</v>
      </c>
      <c r="G31" s="4">
        <v>1365.56</v>
      </c>
      <c r="H31" s="4">
        <v>2.1800000000000002</v>
      </c>
    </row>
    <row r="32" spans="2:8">
      <c r="B32" s="1" t="s">
        <v>1017</v>
      </c>
      <c r="C32" s="22" t="s">
        <v>139</v>
      </c>
      <c r="D32" s="1" t="s">
        <v>273</v>
      </c>
      <c r="E32" s="1" t="s">
        <v>286</v>
      </c>
      <c r="F32" s="4">
        <v>592477</v>
      </c>
      <c r="G32" s="4">
        <v>1349.37</v>
      </c>
      <c r="H32" s="4">
        <v>2.15</v>
      </c>
    </row>
    <row r="33" spans="2:8">
      <c r="B33" s="1" t="s">
        <v>1044</v>
      </c>
      <c r="C33" s="22" t="s">
        <v>139</v>
      </c>
      <c r="D33" s="1" t="s">
        <v>355</v>
      </c>
      <c r="E33" s="1" t="s">
        <v>356</v>
      </c>
      <c r="F33" s="4">
        <v>105000</v>
      </c>
      <c r="G33" s="4">
        <v>1334.6</v>
      </c>
      <c r="H33" s="4">
        <v>2.13</v>
      </c>
    </row>
    <row r="34" spans="2:8">
      <c r="B34" s="1" t="s">
        <v>1283</v>
      </c>
      <c r="C34" s="22" t="s">
        <v>139</v>
      </c>
      <c r="D34" s="1" t="s">
        <v>166</v>
      </c>
      <c r="E34" s="1" t="s">
        <v>288</v>
      </c>
      <c r="F34" s="4">
        <v>50000</v>
      </c>
      <c r="G34" s="4">
        <v>1243.08</v>
      </c>
      <c r="H34" s="4">
        <v>1.98</v>
      </c>
    </row>
    <row r="35" spans="2:8">
      <c r="B35" s="1" t="s">
        <v>2955</v>
      </c>
      <c r="C35" s="22" t="s">
        <v>139</v>
      </c>
      <c r="F35" s="4">
        <v>7000</v>
      </c>
      <c r="G35" s="4">
        <v>1199.47</v>
      </c>
      <c r="H35" s="4">
        <v>1.91</v>
      </c>
    </row>
    <row r="36" spans="2:8">
      <c r="B36" s="1" t="s">
        <v>1106</v>
      </c>
      <c r="C36" s="22" t="s">
        <v>139</v>
      </c>
      <c r="D36" s="1" t="s">
        <v>166</v>
      </c>
      <c r="E36" s="1" t="s">
        <v>480</v>
      </c>
      <c r="F36" s="4">
        <v>114614</v>
      </c>
      <c r="G36" s="4">
        <v>1181.04</v>
      </c>
      <c r="H36" s="4">
        <v>1.89</v>
      </c>
    </row>
    <row r="37" spans="2:8">
      <c r="B37" s="1" t="s">
        <v>1325</v>
      </c>
      <c r="C37" s="22" t="s">
        <v>139</v>
      </c>
      <c r="D37" s="1" t="s">
        <v>300</v>
      </c>
      <c r="E37" s="1" t="s">
        <v>301</v>
      </c>
      <c r="F37" s="4">
        <v>31464</v>
      </c>
      <c r="G37" s="4">
        <v>1173.47</v>
      </c>
      <c r="H37" s="4">
        <v>1.87</v>
      </c>
    </row>
    <row r="38" spans="2:8">
      <c r="B38" s="1" t="s">
        <v>1064</v>
      </c>
      <c r="C38" s="22" t="s">
        <v>139</v>
      </c>
      <c r="D38" s="1" t="s">
        <v>182</v>
      </c>
      <c r="E38" s="1" t="s">
        <v>768</v>
      </c>
      <c r="F38" s="4">
        <v>80400</v>
      </c>
      <c r="G38" s="4">
        <v>1149.8800000000001</v>
      </c>
      <c r="H38" s="4">
        <v>1.84</v>
      </c>
    </row>
    <row r="39" spans="2:8">
      <c r="B39" s="1" t="s">
        <v>1115</v>
      </c>
      <c r="C39" s="22" t="s">
        <v>139</v>
      </c>
      <c r="D39" s="1" t="s">
        <v>230</v>
      </c>
      <c r="E39" s="1" t="s">
        <v>302</v>
      </c>
      <c r="F39" s="4">
        <v>25000</v>
      </c>
      <c r="G39" s="4">
        <v>1113.5899999999999</v>
      </c>
      <c r="H39" s="4">
        <v>1.78</v>
      </c>
    </row>
    <row r="40" spans="2:8">
      <c r="B40" s="1" t="s">
        <v>1024</v>
      </c>
      <c r="C40" s="22" t="s">
        <v>139</v>
      </c>
      <c r="D40" s="1" t="s">
        <v>145</v>
      </c>
      <c r="E40" s="1" t="s">
        <v>193</v>
      </c>
      <c r="F40" s="4">
        <v>31242</v>
      </c>
      <c r="G40" s="4">
        <v>1109.76</v>
      </c>
      <c r="H40" s="4">
        <v>1.77</v>
      </c>
    </row>
    <row r="41" spans="2:8">
      <c r="B41" s="1" t="s">
        <v>1046</v>
      </c>
      <c r="C41" s="22" t="s">
        <v>139</v>
      </c>
      <c r="D41" s="1" t="s">
        <v>142</v>
      </c>
      <c r="E41" s="1" t="s">
        <v>769</v>
      </c>
      <c r="F41" s="4">
        <v>850000</v>
      </c>
      <c r="G41" s="4">
        <v>1071</v>
      </c>
      <c r="H41" s="4">
        <v>1.71</v>
      </c>
    </row>
    <row r="42" spans="2:8">
      <c r="B42" s="1" t="s">
        <v>1334</v>
      </c>
      <c r="C42" s="22" t="s">
        <v>139</v>
      </c>
      <c r="D42" s="1" t="s">
        <v>169</v>
      </c>
      <c r="E42" s="1" t="s">
        <v>367</v>
      </c>
      <c r="F42" s="4">
        <v>26852</v>
      </c>
      <c r="G42" s="4">
        <v>1055.77</v>
      </c>
      <c r="H42" s="4">
        <v>1.69</v>
      </c>
    </row>
    <row r="43" spans="2:8">
      <c r="B43" s="1" t="s">
        <v>1035</v>
      </c>
      <c r="C43" s="22" t="s">
        <v>139</v>
      </c>
      <c r="D43" s="1" t="s">
        <v>145</v>
      </c>
      <c r="E43" s="1" t="s">
        <v>436</v>
      </c>
      <c r="F43" s="4">
        <v>35025</v>
      </c>
      <c r="G43" s="4">
        <v>995.83</v>
      </c>
      <c r="H43" s="4">
        <v>1.59</v>
      </c>
    </row>
    <row r="44" spans="2:8">
      <c r="B44" s="1" t="s">
        <v>1095</v>
      </c>
      <c r="C44" s="22" t="s">
        <v>139</v>
      </c>
      <c r="D44" s="1" t="s">
        <v>142</v>
      </c>
      <c r="E44" s="1" t="s">
        <v>373</v>
      </c>
      <c r="F44" s="4">
        <v>267861</v>
      </c>
      <c r="G44" s="4">
        <v>971.26</v>
      </c>
      <c r="H44" s="4">
        <v>1.55</v>
      </c>
    </row>
    <row r="45" spans="2:8">
      <c r="B45" s="1" t="s">
        <v>1328</v>
      </c>
      <c r="C45" s="22" t="s">
        <v>139</v>
      </c>
      <c r="D45" s="1" t="s">
        <v>164</v>
      </c>
      <c r="E45" s="1" t="s">
        <v>520</v>
      </c>
      <c r="F45" s="4">
        <v>91528</v>
      </c>
      <c r="G45" s="4">
        <v>926.03</v>
      </c>
      <c r="H45" s="4">
        <v>1.48</v>
      </c>
    </row>
    <row r="46" spans="2:8">
      <c r="B46" s="1" t="s">
        <v>1113</v>
      </c>
      <c r="C46" s="22" t="s">
        <v>139</v>
      </c>
      <c r="D46" s="1" t="s">
        <v>216</v>
      </c>
      <c r="E46" s="1" t="s">
        <v>369</v>
      </c>
      <c r="F46" s="4">
        <v>565247</v>
      </c>
      <c r="G46" s="4">
        <v>899.59</v>
      </c>
      <c r="H46" s="4">
        <v>1.44</v>
      </c>
    </row>
    <row r="47" spans="2:8">
      <c r="B47" s="1" t="s">
        <v>1364</v>
      </c>
      <c r="C47" s="22" t="s">
        <v>139</v>
      </c>
      <c r="D47" s="1" t="s">
        <v>230</v>
      </c>
      <c r="E47" s="1" t="s">
        <v>534</v>
      </c>
      <c r="F47" s="4">
        <v>330313</v>
      </c>
      <c r="G47" s="4">
        <v>882.43</v>
      </c>
      <c r="H47" s="4">
        <v>1.41</v>
      </c>
    </row>
    <row r="48" spans="2:8">
      <c r="B48" s="1" t="s">
        <v>1365</v>
      </c>
      <c r="C48" s="22" t="s">
        <v>139</v>
      </c>
      <c r="D48" s="1" t="s">
        <v>460</v>
      </c>
      <c r="E48" s="1" t="s">
        <v>464</v>
      </c>
      <c r="F48" s="4">
        <v>25069</v>
      </c>
      <c r="G48" s="4">
        <v>822.08</v>
      </c>
      <c r="H48" s="4">
        <v>1.31</v>
      </c>
    </row>
    <row r="49" spans="2:8">
      <c r="B49" s="1" t="s">
        <v>1108</v>
      </c>
      <c r="C49" s="22" t="s">
        <v>139</v>
      </c>
      <c r="D49" s="1" t="s">
        <v>158</v>
      </c>
      <c r="E49" s="1" t="s">
        <v>770</v>
      </c>
      <c r="F49" s="4">
        <v>34500</v>
      </c>
      <c r="G49" s="4">
        <v>739.75</v>
      </c>
      <c r="H49" s="4">
        <v>1.18</v>
      </c>
    </row>
    <row r="50" spans="2:8">
      <c r="B50" s="1" t="s">
        <v>1082</v>
      </c>
      <c r="C50" s="22" t="s">
        <v>139</v>
      </c>
      <c r="D50" s="1" t="s">
        <v>203</v>
      </c>
      <c r="E50" s="1" t="s">
        <v>372</v>
      </c>
      <c r="F50" s="4">
        <v>25544</v>
      </c>
      <c r="G50" s="4">
        <v>727.48</v>
      </c>
      <c r="H50" s="4">
        <v>1.1599999999999999</v>
      </c>
    </row>
    <row r="51" spans="2:8">
      <c r="B51" s="1" t="s">
        <v>1332</v>
      </c>
      <c r="C51" s="22" t="s">
        <v>139</v>
      </c>
      <c r="D51" s="1" t="s">
        <v>203</v>
      </c>
      <c r="E51" s="1" t="s">
        <v>379</v>
      </c>
      <c r="F51" s="4">
        <v>158374</v>
      </c>
      <c r="G51" s="4">
        <v>724.64</v>
      </c>
      <c r="H51" s="4">
        <v>1.1599999999999999</v>
      </c>
    </row>
    <row r="52" spans="2:8">
      <c r="B52" s="1" t="s">
        <v>1366</v>
      </c>
      <c r="C52" s="22" t="s">
        <v>139</v>
      </c>
      <c r="D52" s="1" t="s">
        <v>164</v>
      </c>
      <c r="E52" s="1" t="s">
        <v>607</v>
      </c>
      <c r="F52" s="4">
        <v>21970</v>
      </c>
      <c r="G52" s="4">
        <v>703.45</v>
      </c>
      <c r="H52" s="4">
        <v>1.1200000000000001</v>
      </c>
    </row>
    <row r="53" spans="2:8">
      <c r="B53" s="1" t="s">
        <v>1347</v>
      </c>
      <c r="C53" s="22" t="s">
        <v>139</v>
      </c>
      <c r="D53" s="1" t="s">
        <v>158</v>
      </c>
      <c r="E53" s="1" t="s">
        <v>561</v>
      </c>
      <c r="F53" s="4">
        <v>81000</v>
      </c>
      <c r="G53" s="4">
        <v>652.46</v>
      </c>
      <c r="H53" s="4">
        <v>1.04</v>
      </c>
    </row>
    <row r="54" spans="2:8">
      <c r="B54" s="1" t="s">
        <v>1040</v>
      </c>
      <c r="C54" s="22" t="s">
        <v>139</v>
      </c>
      <c r="D54" s="1" t="s">
        <v>164</v>
      </c>
      <c r="E54" s="1" t="s">
        <v>180</v>
      </c>
      <c r="F54" s="4">
        <v>13226</v>
      </c>
      <c r="G54" s="4">
        <v>595.88</v>
      </c>
      <c r="H54" s="4">
        <v>0.95</v>
      </c>
    </row>
    <row r="55" spans="2:8">
      <c r="B55" s="1" t="s">
        <v>993</v>
      </c>
      <c r="C55" s="22" t="s">
        <v>139</v>
      </c>
      <c r="D55" s="1" t="s">
        <v>142</v>
      </c>
      <c r="E55" s="1" t="s">
        <v>143</v>
      </c>
      <c r="F55" s="4">
        <v>21000</v>
      </c>
      <c r="G55" s="4">
        <v>585.95000000000005</v>
      </c>
      <c r="H55" s="4">
        <v>0.94</v>
      </c>
    </row>
    <row r="56" spans="2:8">
      <c r="B56" s="1" t="s">
        <v>1367</v>
      </c>
      <c r="C56" s="22" t="s">
        <v>139</v>
      </c>
      <c r="D56" s="1" t="s">
        <v>439</v>
      </c>
      <c r="E56" s="1" t="s">
        <v>442</v>
      </c>
      <c r="F56" s="4">
        <v>65108</v>
      </c>
      <c r="G56" s="4">
        <v>576.29999999999995</v>
      </c>
      <c r="H56" s="4">
        <v>0.92</v>
      </c>
    </row>
    <row r="57" spans="2:8">
      <c r="B57" s="1" t="s">
        <v>1029</v>
      </c>
      <c r="C57" s="22" t="s">
        <v>139</v>
      </c>
      <c r="D57" s="1" t="s">
        <v>477</v>
      </c>
      <c r="E57" s="1" t="s">
        <v>478</v>
      </c>
      <c r="F57" s="4">
        <v>150000</v>
      </c>
      <c r="G57" s="4">
        <v>557.78</v>
      </c>
      <c r="H57" s="4">
        <v>0.89</v>
      </c>
    </row>
    <row r="58" spans="2:8">
      <c r="B58" s="1" t="s">
        <v>1368</v>
      </c>
      <c r="C58" s="22" t="s">
        <v>139</v>
      </c>
      <c r="D58" s="1" t="s">
        <v>164</v>
      </c>
      <c r="E58" s="1" t="s">
        <v>202</v>
      </c>
      <c r="F58" s="4">
        <v>7469</v>
      </c>
      <c r="G58" s="4">
        <v>520.96</v>
      </c>
      <c r="H58" s="4">
        <v>0.83</v>
      </c>
    </row>
    <row r="59" spans="2:8">
      <c r="B59" s="1" t="s">
        <v>1369</v>
      </c>
      <c r="C59" s="22" t="s">
        <v>139</v>
      </c>
      <c r="D59" s="1" t="s">
        <v>182</v>
      </c>
      <c r="E59" s="1" t="s">
        <v>771</v>
      </c>
      <c r="F59" s="4">
        <v>33925</v>
      </c>
      <c r="G59" s="4">
        <v>468</v>
      </c>
      <c r="H59" s="4">
        <v>0.75</v>
      </c>
    </row>
    <row r="60" spans="2:8">
      <c r="B60" s="1" t="s">
        <v>1370</v>
      </c>
      <c r="C60" s="22" t="s">
        <v>139</v>
      </c>
      <c r="D60" s="1" t="s">
        <v>182</v>
      </c>
      <c r="E60" s="1" t="s">
        <v>752</v>
      </c>
      <c r="F60" s="4">
        <v>82000</v>
      </c>
      <c r="G60" s="4">
        <v>459.77</v>
      </c>
      <c r="H60" s="4">
        <v>0.73</v>
      </c>
    </row>
    <row r="61" spans="2:8">
      <c r="B61" s="1" t="s">
        <v>1058</v>
      </c>
      <c r="C61" s="22" t="s">
        <v>139</v>
      </c>
      <c r="D61" s="1" t="s">
        <v>156</v>
      </c>
      <c r="E61" s="1" t="s">
        <v>314</v>
      </c>
      <c r="F61" s="4">
        <v>23500</v>
      </c>
      <c r="G61" s="4">
        <v>296.79000000000002</v>
      </c>
      <c r="H61" s="4">
        <v>0.47</v>
      </c>
    </row>
    <row r="62" spans="2:8">
      <c r="B62" s="1" t="s">
        <v>1116</v>
      </c>
      <c r="C62" s="22" t="s">
        <v>139</v>
      </c>
      <c r="D62" s="1" t="s">
        <v>273</v>
      </c>
      <c r="E62" s="1" t="s">
        <v>459</v>
      </c>
      <c r="F62" s="4">
        <v>180728</v>
      </c>
      <c r="G62" s="4">
        <v>282.3</v>
      </c>
      <c r="H62" s="4">
        <v>0.45</v>
      </c>
    </row>
    <row r="63" spans="2:8">
      <c r="B63" s="1" t="s">
        <v>1085</v>
      </c>
      <c r="C63" s="22" t="s">
        <v>139</v>
      </c>
      <c r="D63" s="1" t="s">
        <v>145</v>
      </c>
      <c r="E63" s="1" t="s">
        <v>162</v>
      </c>
      <c r="F63" s="4">
        <v>36900</v>
      </c>
      <c r="G63" s="4">
        <v>187.75</v>
      </c>
      <c r="H63" s="4">
        <v>0.3</v>
      </c>
    </row>
    <row r="64" spans="2:8">
      <c r="B64" s="1" t="s">
        <v>1371</v>
      </c>
      <c r="C64" s="22" t="s">
        <v>139</v>
      </c>
      <c r="D64" s="1" t="s">
        <v>149</v>
      </c>
      <c r="E64" s="1" t="s">
        <v>292</v>
      </c>
      <c r="F64" s="4">
        <v>1000</v>
      </c>
      <c r="G64" s="4">
        <v>43.96</v>
      </c>
      <c r="H64" s="4">
        <v>7.0000000000000007E-2</v>
      </c>
    </row>
    <row r="65" spans="2:9">
      <c r="B65" s="1" t="s">
        <v>1372</v>
      </c>
      <c r="C65" s="22" t="s">
        <v>139</v>
      </c>
      <c r="D65" s="1" t="s">
        <v>149</v>
      </c>
      <c r="E65" s="1" t="s">
        <v>292</v>
      </c>
      <c r="F65" s="4">
        <v>15000</v>
      </c>
      <c r="G65" s="4">
        <v>644.95000000000005</v>
      </c>
      <c r="H65" s="4">
        <v>1.03</v>
      </c>
    </row>
    <row r="66" spans="2:9">
      <c r="B66" s="13" t="s">
        <v>970</v>
      </c>
      <c r="C66" s="22"/>
      <c r="G66" s="15">
        <f>SUM(G16:G65)</f>
        <v>59481.589999999989</v>
      </c>
      <c r="H66" s="15">
        <f>SUM(H16:H65)</f>
        <v>94.94</v>
      </c>
    </row>
    <row r="67" spans="2:9" s="12" customFormat="1">
      <c r="B67" s="16" t="s">
        <v>971</v>
      </c>
      <c r="C67" s="17"/>
      <c r="F67" s="18"/>
      <c r="G67" s="19"/>
      <c r="H67" s="19"/>
    </row>
    <row r="68" spans="2:9" s="12" customFormat="1">
      <c r="B68" s="16" t="s">
        <v>972</v>
      </c>
      <c r="C68" s="17"/>
      <c r="F68" s="18"/>
      <c r="G68" s="19"/>
      <c r="H68" s="19"/>
    </row>
    <row r="69" spans="2:9">
      <c r="B69" s="1" t="s">
        <v>272</v>
      </c>
      <c r="C69" s="22" t="s">
        <v>139</v>
      </c>
      <c r="D69" s="1" t="s">
        <v>273</v>
      </c>
      <c r="E69" s="1" t="s">
        <v>274</v>
      </c>
      <c r="F69" s="4">
        <v>486300</v>
      </c>
      <c r="G69" s="4">
        <v>676.88</v>
      </c>
      <c r="H69" s="4">
        <v>1.08</v>
      </c>
    </row>
    <row r="70" spans="2:9" s="12" customFormat="1">
      <c r="B70" s="16" t="s">
        <v>973</v>
      </c>
      <c r="C70" s="17"/>
      <c r="F70" s="18"/>
      <c r="G70" s="19">
        <f>SUM(G69)</f>
        <v>676.88</v>
      </c>
      <c r="H70" s="19">
        <f>SUM(H69)</f>
        <v>1.08</v>
      </c>
    </row>
    <row r="71" spans="2:9" s="12" customFormat="1">
      <c r="B71" s="16" t="s">
        <v>974</v>
      </c>
      <c r="C71" s="17"/>
      <c r="F71" s="18"/>
      <c r="G71" s="19">
        <f>+G66+G70</f>
        <v>60158.469999999987</v>
      </c>
      <c r="H71" s="19">
        <f>+H66+H70</f>
        <v>96.02</v>
      </c>
    </row>
    <row r="72" spans="2:9">
      <c r="B72" s="6" t="s">
        <v>101</v>
      </c>
      <c r="C72" s="7" t="s">
        <v>102</v>
      </c>
      <c r="D72" s="6" t="s">
        <v>103</v>
      </c>
      <c r="E72" s="6" t="s">
        <v>104</v>
      </c>
      <c r="F72" s="8" t="s">
        <v>105</v>
      </c>
      <c r="G72" s="8" t="s">
        <v>106</v>
      </c>
      <c r="H72" s="8" t="s">
        <v>107</v>
      </c>
    </row>
    <row r="73" spans="2:9">
      <c r="B73" s="2" t="s">
        <v>108</v>
      </c>
      <c r="C73" s="22"/>
    </row>
    <row r="74" spans="2:9">
      <c r="B74" s="2" t="s">
        <v>109</v>
      </c>
      <c r="C74" s="22"/>
    </row>
    <row r="75" spans="2:9">
      <c r="B75" s="2" t="s">
        <v>110</v>
      </c>
      <c r="C75" s="22"/>
    </row>
    <row r="76" spans="2:9">
      <c r="B76" s="1" t="s">
        <v>2940</v>
      </c>
      <c r="C76" s="22">
        <v>5.03</v>
      </c>
      <c r="D76" s="1" t="s">
        <v>112</v>
      </c>
      <c r="E76" s="1" t="s">
        <v>647</v>
      </c>
      <c r="F76" s="4">
        <v>1000000</v>
      </c>
      <c r="G76" s="4">
        <v>1021.56</v>
      </c>
      <c r="H76" s="4">
        <v>1.63</v>
      </c>
    </row>
    <row r="77" spans="2:9">
      <c r="B77" s="2" t="s">
        <v>116</v>
      </c>
      <c r="C77" s="52"/>
      <c r="D77" s="2"/>
      <c r="E77" s="2"/>
      <c r="F77" s="10"/>
      <c r="G77" s="10">
        <f>SUM(G72:G76)</f>
        <v>1021.56</v>
      </c>
      <c r="H77" s="10">
        <f>SUM(H72:H76)</f>
        <v>1.63</v>
      </c>
    </row>
    <row r="78" spans="2:9">
      <c r="B78" s="2" t="s">
        <v>117</v>
      </c>
      <c r="C78" s="22"/>
    </row>
    <row r="79" spans="2:9">
      <c r="B79" s="1" t="s">
        <v>1373</v>
      </c>
      <c r="C79" s="22">
        <v>5.89</v>
      </c>
      <c r="D79" s="1" t="s">
        <v>118</v>
      </c>
      <c r="E79" s="1" t="s">
        <v>406</v>
      </c>
      <c r="F79" s="4">
        <v>5998</v>
      </c>
      <c r="G79" s="4">
        <v>1.73</v>
      </c>
      <c r="H79" s="4">
        <v>0</v>
      </c>
      <c r="I79" s="1" t="s">
        <v>422</v>
      </c>
    </row>
    <row r="80" spans="2:9">
      <c r="B80" s="2" t="s">
        <v>120</v>
      </c>
      <c r="C80" s="52"/>
      <c r="D80" s="2"/>
      <c r="E80" s="2"/>
      <c r="F80" s="10"/>
      <c r="G80" s="10">
        <f>SUM(G78:G79)</f>
        <v>1.73</v>
      </c>
      <c r="H80" s="10">
        <f>SUM(H78:H79)</f>
        <v>0</v>
      </c>
    </row>
    <row r="81" spans="2:8">
      <c r="B81" s="2" t="s">
        <v>276</v>
      </c>
      <c r="C81" s="9"/>
      <c r="D81" s="2"/>
      <c r="E81" s="2"/>
      <c r="F81" s="10"/>
      <c r="G81" s="10">
        <v>2755.2</v>
      </c>
      <c r="H81" s="10">
        <v>4.4000000000000004</v>
      </c>
    </row>
    <row r="82" spans="2:8">
      <c r="B82" s="2" t="s">
        <v>124</v>
      </c>
      <c r="C82" s="9"/>
      <c r="D82" s="2"/>
      <c r="E82" s="2"/>
      <c r="F82" s="10"/>
      <c r="G82" s="10">
        <v>63936.959999999999</v>
      </c>
      <c r="H82" s="10">
        <v>102.06</v>
      </c>
    </row>
    <row r="83" spans="2:8">
      <c r="B83" s="2" t="s">
        <v>125</v>
      </c>
      <c r="C83" s="9"/>
      <c r="D83" s="2"/>
      <c r="E83" s="2"/>
      <c r="F83" s="10"/>
      <c r="G83" s="10">
        <v>-1288.7114452900014</v>
      </c>
      <c r="H83" s="10">
        <v>-2.0600000000000023</v>
      </c>
    </row>
    <row r="84" spans="2:8">
      <c r="B84" s="2" t="s">
        <v>126</v>
      </c>
      <c r="C84" s="9"/>
      <c r="D84" s="2"/>
      <c r="E84" s="2"/>
      <c r="F84" s="10"/>
      <c r="G84" s="10">
        <v>62648.24855471</v>
      </c>
      <c r="H84" s="10">
        <v>100</v>
      </c>
    </row>
    <row r="85" spans="2:8">
      <c r="B85" s="1" t="s">
        <v>127</v>
      </c>
    </row>
    <row r="86" spans="2:8">
      <c r="B86" s="1" t="s">
        <v>128</v>
      </c>
    </row>
    <row r="87" spans="2:8">
      <c r="B87" s="24" t="s">
        <v>129</v>
      </c>
      <c r="C87" s="254">
        <v>44681</v>
      </c>
    </row>
    <row r="88" spans="2:8">
      <c r="B88" s="2" t="s">
        <v>2932</v>
      </c>
      <c r="C88" s="40"/>
    </row>
    <row r="89" spans="2:8" ht="25.5">
      <c r="B89" s="11" t="s">
        <v>130</v>
      </c>
      <c r="C89" s="5" t="s">
        <v>131</v>
      </c>
    </row>
    <row r="90" spans="2:8">
      <c r="B90" s="2"/>
    </row>
    <row r="91" spans="2:8">
      <c r="B91" s="2" t="s">
        <v>132</v>
      </c>
    </row>
    <row r="92" spans="2:8">
      <c r="B92" s="2" t="s">
        <v>221</v>
      </c>
    </row>
    <row r="93" spans="2:8">
      <c r="B93" s="2" t="s">
        <v>133</v>
      </c>
    </row>
    <row r="94" spans="2:8">
      <c r="B94" s="2" t="s">
        <v>773</v>
      </c>
      <c r="C94" s="9"/>
    </row>
    <row r="95" spans="2:8">
      <c r="B95" s="2" t="s">
        <v>774</v>
      </c>
      <c r="C95" s="9"/>
    </row>
    <row r="96" spans="2:8">
      <c r="B96" s="2" t="s">
        <v>775</v>
      </c>
      <c r="C96" s="9"/>
    </row>
    <row r="97" spans="2:3">
      <c r="B97" s="2" t="s">
        <v>776</v>
      </c>
      <c r="C97" s="9"/>
    </row>
    <row r="98" spans="2:3">
      <c r="B98" s="2" t="s">
        <v>777</v>
      </c>
      <c r="C98" s="9"/>
    </row>
    <row r="99" spans="2:3">
      <c r="B99" s="2" t="s">
        <v>778</v>
      </c>
      <c r="C99" s="9"/>
    </row>
    <row r="100" spans="2:3">
      <c r="B100" s="2" t="s">
        <v>779</v>
      </c>
      <c r="C100" s="9"/>
    </row>
    <row r="101" spans="2:3">
      <c r="B101" s="2" t="s">
        <v>780</v>
      </c>
      <c r="C101" s="9"/>
    </row>
    <row r="102" spans="2:3">
      <c r="B102" s="132" t="s">
        <v>2962</v>
      </c>
      <c r="C102" s="9"/>
    </row>
    <row r="103" spans="2:3">
      <c r="B103" s="132" t="s">
        <v>134</v>
      </c>
    </row>
    <row r="104" spans="2:3">
      <c r="B104" s="132" t="s">
        <v>135</v>
      </c>
    </row>
    <row r="106" spans="2:3" ht="14.25">
      <c r="B106" s="134" t="s">
        <v>2469</v>
      </c>
      <c r="C106" s="36"/>
    </row>
    <row r="107" spans="2:3" ht="25.5">
      <c r="B107" s="133" t="s">
        <v>2461</v>
      </c>
      <c r="C107" s="133" t="s">
        <v>2462</v>
      </c>
    </row>
    <row r="108" spans="2:3">
      <c r="B108" s="135" t="s">
        <v>2463</v>
      </c>
      <c r="C108" s="136">
        <v>0</v>
      </c>
    </row>
    <row r="109" spans="2:3">
      <c r="B109" s="135" t="s">
        <v>2464</v>
      </c>
      <c r="C109" s="136">
        <v>0</v>
      </c>
    </row>
    <row r="110" spans="2:3">
      <c r="B110" s="135" t="s">
        <v>2465</v>
      </c>
      <c r="C110" s="136">
        <v>1000</v>
      </c>
    </row>
    <row r="111" spans="2:3">
      <c r="B111" s="135" t="s">
        <v>2466</v>
      </c>
      <c r="C111" s="136">
        <v>0</v>
      </c>
    </row>
    <row r="112" spans="2:3">
      <c r="B112" s="37" t="s">
        <v>2467</v>
      </c>
      <c r="C112" s="136">
        <v>0</v>
      </c>
    </row>
    <row r="113" spans="2:8">
      <c r="B113" s="137" t="s">
        <v>2468</v>
      </c>
      <c r="C113" s="138">
        <f>SUM(C108:C112)</f>
        <v>1000</v>
      </c>
    </row>
    <row r="116" spans="2:8" ht="15">
      <c r="B116" s="117" t="s">
        <v>2470</v>
      </c>
      <c r="C116" s="118">
        <v>44681</v>
      </c>
      <c r="D116" s="12"/>
      <c r="E116" s="12"/>
      <c r="F116" s="18"/>
    </row>
    <row r="117" spans="2:8" ht="45">
      <c r="B117" s="146" t="s">
        <v>2471</v>
      </c>
      <c r="C117" s="146" t="s">
        <v>2472</v>
      </c>
      <c r="D117" s="147" t="s">
        <v>2473</v>
      </c>
      <c r="E117" s="146" t="s">
        <v>2474</v>
      </c>
      <c r="F117" s="146" t="s">
        <v>2475</v>
      </c>
    </row>
    <row r="118" spans="2:8" ht="15">
      <c r="B118" s="195" t="s">
        <v>2954</v>
      </c>
      <c r="C118" s="192">
        <v>15000</v>
      </c>
      <c r="D118" s="148">
        <v>4307.1206000000002</v>
      </c>
      <c r="E118" s="148">
        <v>4299.6499999999996</v>
      </c>
      <c r="F118" s="357">
        <v>1000</v>
      </c>
    </row>
    <row r="119" spans="2:8" s="12" customFormat="1">
      <c r="B119" s="124" t="s">
        <v>2487</v>
      </c>
      <c r="C119" s="125"/>
      <c r="D119" s="125"/>
      <c r="E119" s="125"/>
      <c r="F119" s="126"/>
      <c r="G119" s="18"/>
      <c r="H119" s="18"/>
    </row>
    <row r="122" spans="2:8" s="12" customFormat="1" ht="15">
      <c r="B122" s="122" t="s">
        <v>2882</v>
      </c>
      <c r="C122" s="168">
        <v>44681</v>
      </c>
      <c r="D122" s="154"/>
      <c r="E122" s="155"/>
      <c r="F122" s="126"/>
      <c r="G122" s="18"/>
      <c r="H122" s="18"/>
    </row>
    <row r="123" spans="2:8" s="12" customFormat="1" ht="45">
      <c r="B123" s="128" t="s">
        <v>2471</v>
      </c>
      <c r="C123" s="128" t="s">
        <v>2883</v>
      </c>
      <c r="D123" s="129" t="s">
        <v>2473</v>
      </c>
      <c r="E123" s="130" t="s">
        <v>2474</v>
      </c>
      <c r="F123" s="190" t="s">
        <v>2475</v>
      </c>
      <c r="G123" s="18"/>
      <c r="H123" s="18"/>
    </row>
    <row r="124" spans="2:8" s="12" customFormat="1" ht="15">
      <c r="B124" s="169" t="s">
        <v>2955</v>
      </c>
      <c r="C124" s="149">
        <v>7000</v>
      </c>
      <c r="D124" s="170">
        <v>17108.856100000001</v>
      </c>
      <c r="E124" s="171">
        <v>17135.25</v>
      </c>
      <c r="F124" s="190" t="s">
        <v>2486</v>
      </c>
      <c r="G124" s="18"/>
      <c r="H124" s="18"/>
    </row>
    <row r="125" spans="2:8" s="12" customFormat="1">
      <c r="B125" s="124" t="s">
        <v>2487</v>
      </c>
      <c r="C125" s="125"/>
      <c r="D125" s="125"/>
      <c r="E125" s="125"/>
      <c r="F125" s="126"/>
      <c r="G125" s="18"/>
      <c r="H125" s="18"/>
    </row>
    <row r="128" spans="2:8" s="12" customFormat="1">
      <c r="B128" s="12" t="s">
        <v>2884</v>
      </c>
      <c r="C128" s="172">
        <v>1.9099999999999999E-2</v>
      </c>
      <c r="D128" s="125"/>
      <c r="E128" s="125"/>
      <c r="F128" s="126"/>
      <c r="G128" s="18"/>
      <c r="H128" s="18"/>
    </row>
    <row r="131" spans="2:8" s="12" customFormat="1" ht="15">
      <c r="B131" s="121" t="s">
        <v>2890</v>
      </c>
      <c r="C131" s="17"/>
      <c r="F131" s="18"/>
      <c r="G131" s="18"/>
      <c r="H131" s="18"/>
    </row>
    <row r="132" spans="2:8" s="12" customFormat="1">
      <c r="C132" s="17"/>
      <c r="F132" s="18"/>
      <c r="G132" s="18"/>
      <c r="H132" s="18"/>
    </row>
    <row r="133" spans="2:8" s="12" customFormat="1" ht="15">
      <c r="B133" s="159" t="s">
        <v>2899</v>
      </c>
      <c r="C133" s="173" t="s">
        <v>2886</v>
      </c>
      <c r="F133" s="18"/>
      <c r="G133" s="18"/>
      <c r="H133" s="18"/>
    </row>
    <row r="134" spans="2:8" s="12" customFormat="1" ht="15">
      <c r="B134" s="196" t="s">
        <v>131</v>
      </c>
      <c r="C134" s="196" t="s">
        <v>131</v>
      </c>
      <c r="F134" s="18"/>
      <c r="G134" s="18"/>
      <c r="H134" s="18"/>
    </row>
    <row r="135" spans="2:8" s="12" customFormat="1" ht="15">
      <c r="B135" s="196" t="s">
        <v>131</v>
      </c>
      <c r="C135" s="196" t="s">
        <v>131</v>
      </c>
      <c r="F135" s="18"/>
      <c r="G135" s="18"/>
      <c r="H135" s="18"/>
    </row>
    <row r="136" spans="2:8" s="12" customFormat="1">
      <c r="C136" s="17"/>
      <c r="F136" s="18"/>
      <c r="G136" s="18"/>
      <c r="H136" s="18"/>
    </row>
    <row r="137" spans="2:8" s="12" customFormat="1">
      <c r="C137" s="17"/>
      <c r="F137" s="18"/>
      <c r="G137" s="18"/>
      <c r="H137" s="18"/>
    </row>
    <row r="138" spans="2:8" s="12" customFormat="1" ht="15">
      <c r="B138" s="159" t="s">
        <v>2900</v>
      </c>
      <c r="C138" s="174" t="s">
        <v>2886</v>
      </c>
      <c r="F138" s="18"/>
      <c r="G138" s="18"/>
      <c r="H138" s="18"/>
    </row>
    <row r="139" spans="2:8" s="12" customFormat="1" ht="15">
      <c r="B139" s="196" t="s">
        <v>131</v>
      </c>
      <c r="C139" s="196" t="s">
        <v>131</v>
      </c>
      <c r="F139" s="18"/>
      <c r="G139" s="18"/>
      <c r="H139" s="18"/>
    </row>
    <row r="140" spans="2:8" s="12" customFormat="1" ht="15">
      <c r="B140" s="196" t="s">
        <v>131</v>
      </c>
      <c r="C140" s="196" t="s">
        <v>131</v>
      </c>
      <c r="F140" s="18"/>
      <c r="G140" s="18"/>
      <c r="H140" s="18"/>
    </row>
    <row r="141" spans="2:8" s="12" customFormat="1">
      <c r="C141" s="17"/>
      <c r="F141" s="18"/>
      <c r="G141" s="18"/>
      <c r="H141" s="18"/>
    </row>
    <row r="142" spans="2:8" s="12" customFormat="1">
      <c r="C142" s="17"/>
      <c r="F142" s="18"/>
      <c r="G142" s="18"/>
      <c r="H142" s="18"/>
    </row>
    <row r="143" spans="2:8" s="12" customFormat="1" ht="15">
      <c r="B143" s="159" t="s">
        <v>2901</v>
      </c>
      <c r="C143" s="175" t="s">
        <v>2482</v>
      </c>
      <c r="F143" s="18"/>
      <c r="G143" s="18"/>
      <c r="H143" s="18"/>
    </row>
    <row r="144" spans="2:8" s="12" customFormat="1" ht="15">
      <c r="B144" s="196" t="s">
        <v>131</v>
      </c>
      <c r="C144" s="196" t="s">
        <v>131</v>
      </c>
      <c r="F144" s="18"/>
      <c r="G144" s="18"/>
      <c r="H144" s="18"/>
    </row>
    <row r="145" spans="2:8" s="12" customFormat="1" ht="15">
      <c r="B145" s="196" t="s">
        <v>131</v>
      </c>
      <c r="C145" s="196" t="s">
        <v>131</v>
      </c>
      <c r="F145" s="18"/>
      <c r="G145" s="18"/>
      <c r="H145" s="18"/>
    </row>
    <row r="146" spans="2:8" s="12" customFormat="1" ht="15">
      <c r="C146" s="196" t="s">
        <v>131</v>
      </c>
      <c r="F146" s="18"/>
      <c r="G146" s="18"/>
      <c r="H146" s="18"/>
    </row>
    <row r="147" spans="2:8" s="12" customFormat="1">
      <c r="C147" s="17"/>
      <c r="F147" s="18"/>
      <c r="G147" s="18"/>
      <c r="H147" s="18"/>
    </row>
    <row r="148" spans="2:8" s="12" customFormat="1" ht="15">
      <c r="B148" s="159" t="s">
        <v>2902</v>
      </c>
      <c r="C148" s="175" t="s">
        <v>2482</v>
      </c>
      <c r="F148" s="18"/>
      <c r="G148" s="18"/>
      <c r="H148" s="18"/>
    </row>
    <row r="149" spans="2:8" s="12" customFormat="1" ht="15">
      <c r="B149" s="196" t="s">
        <v>131</v>
      </c>
      <c r="C149" s="196" t="s">
        <v>131</v>
      </c>
      <c r="F149" s="18"/>
      <c r="G149" s="18"/>
      <c r="H149" s="18"/>
    </row>
    <row r="150" spans="2:8" s="12" customFormat="1" ht="15">
      <c r="B150" s="196" t="s">
        <v>131</v>
      </c>
      <c r="C150" s="196" t="s">
        <v>131</v>
      </c>
      <c r="F150" s="18"/>
      <c r="G150" s="18"/>
      <c r="H150" s="18"/>
    </row>
    <row r="151" spans="2:8" s="12" customFormat="1" ht="15">
      <c r="C151" s="196" t="s">
        <v>131</v>
      </c>
      <c r="F151" s="18"/>
      <c r="G151" s="18"/>
      <c r="H151" s="18"/>
    </row>
    <row r="152" spans="2:8" s="12" customFormat="1">
      <c r="C152" s="17"/>
      <c r="F152" s="18"/>
      <c r="G152" s="18"/>
      <c r="H152" s="18"/>
    </row>
    <row r="153" spans="2:8" s="12" customFormat="1" ht="15">
      <c r="B153" s="162" t="s">
        <v>2889</v>
      </c>
      <c r="C153" s="196" t="s">
        <v>131</v>
      </c>
      <c r="F153" s="18"/>
      <c r="G153" s="18"/>
      <c r="H153" s="18"/>
    </row>
  </sheetData>
  <mergeCells count="3">
    <mergeCell ref="B1:E1"/>
    <mergeCell ref="C3:C7"/>
    <mergeCell ref="D3:D7"/>
  </mergeCells>
  <conditionalFormatting sqref="B112">
    <cfRule type="expression" dxfId="349" priority="149">
      <formula>$A67064="Total"</formula>
    </cfRule>
  </conditionalFormatting>
  <hyperlinks>
    <hyperlink ref="A1" location="Index!A1" display="Index" xr:uid="{00000000-0004-0000-1C00-000000000000}"/>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95"/>
  <sheetViews>
    <sheetView workbookViewId="0">
      <selection activeCell="B1" sqref="B1:E1"/>
    </sheetView>
  </sheetViews>
  <sheetFormatPr defaultRowHeight="12.75"/>
  <cols>
    <col min="1" max="1" width="5.42578125" style="1" bestFit="1" customWidth="1"/>
    <col min="2" max="2" width="82" style="1" bestFit="1" customWidth="1"/>
    <col min="3" max="3" width="25.7109375" style="5" customWidth="1"/>
    <col min="4" max="4" width="25.7109375" style="1" customWidth="1"/>
    <col min="5" max="5" width="14" style="1" bestFit="1" customWidth="1"/>
    <col min="6" max="6" width="10.5703125" style="4" bestFit="1" customWidth="1"/>
    <col min="7" max="7" width="18.140625" style="4" bestFit="1" customWidth="1"/>
    <col min="8" max="8" width="9.140625" style="4" bestFit="1" customWidth="1"/>
    <col min="9" max="16384" width="9.140625" style="1"/>
  </cols>
  <sheetData>
    <row r="1" spans="1:9">
      <c r="A1" s="3" t="s">
        <v>0</v>
      </c>
      <c r="B1" s="367" t="s">
        <v>72</v>
      </c>
      <c r="C1" s="367"/>
      <c r="D1" s="367"/>
      <c r="E1" s="367"/>
    </row>
    <row r="2" spans="1:9" ht="13.5" thickBot="1"/>
    <row r="3" spans="1:9" s="12" customFormat="1" ht="15.95" customHeight="1">
      <c r="B3" s="109" t="s">
        <v>3047</v>
      </c>
      <c r="C3" s="383"/>
      <c r="D3" s="374"/>
      <c r="F3" s="18"/>
      <c r="G3" s="18"/>
      <c r="H3" s="18"/>
    </row>
    <row r="4" spans="1:9" s="12" customFormat="1" ht="15.95" customHeight="1">
      <c r="B4" s="112" t="s">
        <v>3048</v>
      </c>
      <c r="C4" s="384"/>
      <c r="D4" s="375"/>
      <c r="F4" s="18"/>
      <c r="G4" s="18"/>
      <c r="H4" s="18"/>
    </row>
    <row r="5" spans="1:9" s="12" customFormat="1" ht="15.95" customHeight="1">
      <c r="B5" s="327" t="s">
        <v>1529</v>
      </c>
      <c r="C5" s="384"/>
      <c r="D5" s="375"/>
      <c r="F5" s="18"/>
      <c r="G5" s="18"/>
      <c r="H5" s="18"/>
    </row>
    <row r="6" spans="1:9" s="12" customFormat="1" ht="15.95" customHeight="1">
      <c r="B6" s="327" t="s">
        <v>3040</v>
      </c>
      <c r="C6" s="384"/>
      <c r="D6" s="375"/>
      <c r="F6" s="18"/>
      <c r="G6" s="18"/>
      <c r="H6" s="18"/>
    </row>
    <row r="7" spans="1:9" s="12" customFormat="1" ht="15.95" customHeight="1" thickBot="1">
      <c r="B7" s="113" t="s">
        <v>3049</v>
      </c>
      <c r="C7" s="385"/>
      <c r="D7" s="376"/>
      <c r="F7" s="18"/>
      <c r="G7" s="18"/>
      <c r="H7" s="18"/>
    </row>
    <row r="8" spans="1:9" s="12" customFormat="1">
      <c r="C8" s="20" t="s">
        <v>1527</v>
      </c>
      <c r="D8" s="20" t="s">
        <v>1526</v>
      </c>
      <c r="F8" s="18"/>
      <c r="G8" s="18"/>
      <c r="H8" s="18"/>
    </row>
    <row r="11" spans="1:9">
      <c r="B11" s="1" t="s">
        <v>100</v>
      </c>
    </row>
    <row r="13" spans="1:9">
      <c r="B13" s="6" t="s">
        <v>101</v>
      </c>
      <c r="C13" s="7" t="s">
        <v>102</v>
      </c>
      <c r="D13" s="6" t="s">
        <v>136</v>
      </c>
      <c r="E13" s="6" t="s">
        <v>104</v>
      </c>
      <c r="F13" s="8" t="s">
        <v>105</v>
      </c>
      <c r="G13" s="8" t="s">
        <v>106</v>
      </c>
      <c r="H13" s="8" t="s">
        <v>107</v>
      </c>
      <c r="I13" s="2" t="s">
        <v>137</v>
      </c>
    </row>
    <row r="14" spans="1:9">
      <c r="B14" s="2" t="s">
        <v>138</v>
      </c>
      <c r="C14" s="22"/>
    </row>
    <row r="15" spans="1:9">
      <c r="B15" s="2" t="s">
        <v>109</v>
      </c>
      <c r="C15" s="22"/>
    </row>
    <row r="16" spans="1:9">
      <c r="B16" s="1" t="s">
        <v>1025</v>
      </c>
      <c r="C16" s="22" t="s">
        <v>139</v>
      </c>
      <c r="D16" s="1" t="s">
        <v>140</v>
      </c>
      <c r="E16" s="1" t="s">
        <v>141</v>
      </c>
      <c r="F16" s="4">
        <v>1340000</v>
      </c>
      <c r="G16" s="4">
        <v>9960.2199999999993</v>
      </c>
      <c r="H16" s="4">
        <v>8.49</v>
      </c>
    </row>
    <row r="17" spans="2:8">
      <c r="B17" s="1" t="s">
        <v>993</v>
      </c>
      <c r="C17" s="22" t="s">
        <v>139</v>
      </c>
      <c r="D17" s="1" t="s">
        <v>142</v>
      </c>
      <c r="E17" s="1" t="s">
        <v>143</v>
      </c>
      <c r="F17" s="4">
        <v>302000</v>
      </c>
      <c r="G17" s="4">
        <v>8426.56</v>
      </c>
      <c r="H17" s="4">
        <v>7.18</v>
      </c>
    </row>
    <row r="18" spans="2:8">
      <c r="B18" s="1" t="s">
        <v>997</v>
      </c>
      <c r="C18" s="22" t="s">
        <v>139</v>
      </c>
      <c r="D18" s="1" t="s">
        <v>140</v>
      </c>
      <c r="E18" s="1" t="s">
        <v>144</v>
      </c>
      <c r="F18" s="4">
        <v>520000</v>
      </c>
      <c r="G18" s="4">
        <v>7199.92</v>
      </c>
      <c r="H18" s="4">
        <v>6.14</v>
      </c>
    </row>
    <row r="19" spans="2:8">
      <c r="B19" s="1" t="s">
        <v>1070</v>
      </c>
      <c r="C19" s="22" t="s">
        <v>139</v>
      </c>
      <c r="D19" s="1" t="s">
        <v>145</v>
      </c>
      <c r="E19" s="1" t="s">
        <v>146</v>
      </c>
      <c r="F19" s="4">
        <v>455000</v>
      </c>
      <c r="G19" s="4">
        <v>7132.35</v>
      </c>
      <c r="H19" s="4">
        <v>6.08</v>
      </c>
    </row>
    <row r="20" spans="2:8">
      <c r="B20" s="1" t="s">
        <v>454</v>
      </c>
      <c r="C20" s="22" t="s">
        <v>139</v>
      </c>
      <c r="D20" s="1" t="s">
        <v>140</v>
      </c>
      <c r="E20" s="1" t="s">
        <v>455</v>
      </c>
      <c r="F20" s="4">
        <v>1230000</v>
      </c>
      <c r="G20" s="4">
        <v>6104.49</v>
      </c>
      <c r="H20" s="4">
        <v>5.2</v>
      </c>
    </row>
    <row r="21" spans="2:8">
      <c r="B21" s="1" t="s">
        <v>1012</v>
      </c>
      <c r="C21" s="22" t="s">
        <v>139</v>
      </c>
      <c r="D21" s="1" t="s">
        <v>145</v>
      </c>
      <c r="E21" s="1" t="s">
        <v>147</v>
      </c>
      <c r="F21" s="4">
        <v>138500</v>
      </c>
      <c r="G21" s="4">
        <v>4912.18</v>
      </c>
      <c r="H21" s="4">
        <v>4.1900000000000004</v>
      </c>
    </row>
    <row r="22" spans="2:8">
      <c r="B22" s="1" t="s">
        <v>1003</v>
      </c>
      <c r="C22" s="22" t="s">
        <v>139</v>
      </c>
      <c r="D22" s="1" t="s">
        <v>140</v>
      </c>
      <c r="E22" s="1" t="s">
        <v>155</v>
      </c>
      <c r="F22" s="4">
        <v>640000</v>
      </c>
      <c r="G22" s="4">
        <v>4663.04</v>
      </c>
      <c r="H22" s="4">
        <v>3.97</v>
      </c>
    </row>
    <row r="23" spans="2:8">
      <c r="B23" s="1" t="s">
        <v>1279</v>
      </c>
      <c r="C23" s="22" t="s">
        <v>139</v>
      </c>
      <c r="D23" s="1" t="s">
        <v>151</v>
      </c>
      <c r="E23" s="1" t="s">
        <v>152</v>
      </c>
      <c r="F23" s="4">
        <v>550000</v>
      </c>
      <c r="G23" s="4">
        <v>4064.5</v>
      </c>
      <c r="H23" s="4">
        <v>3.46</v>
      </c>
    </row>
    <row r="24" spans="2:8">
      <c r="B24" s="1" t="s">
        <v>996</v>
      </c>
      <c r="C24" s="22" t="s">
        <v>139</v>
      </c>
      <c r="D24" s="1" t="s">
        <v>173</v>
      </c>
      <c r="E24" s="1" t="s">
        <v>174</v>
      </c>
      <c r="F24" s="4">
        <v>199000</v>
      </c>
      <c r="G24" s="4">
        <v>3371.76</v>
      </c>
      <c r="H24" s="4">
        <v>2.87</v>
      </c>
    </row>
    <row r="25" spans="2:8">
      <c r="B25" s="1" t="s">
        <v>1022</v>
      </c>
      <c r="C25" s="22" t="s">
        <v>139</v>
      </c>
      <c r="D25" s="1" t="s">
        <v>156</v>
      </c>
      <c r="E25" s="1" t="s">
        <v>157</v>
      </c>
      <c r="F25" s="4">
        <v>120000</v>
      </c>
      <c r="G25" s="4">
        <v>2675.64</v>
      </c>
      <c r="H25" s="4">
        <v>2.2799999999999998</v>
      </c>
    </row>
    <row r="26" spans="2:8">
      <c r="B26" s="1" t="s">
        <v>1016</v>
      </c>
      <c r="C26" s="22" t="s">
        <v>139</v>
      </c>
      <c r="D26" s="1" t="s">
        <v>140</v>
      </c>
      <c r="E26" s="1" t="s">
        <v>148</v>
      </c>
      <c r="F26" s="4">
        <v>130000</v>
      </c>
      <c r="G26" s="4">
        <v>2327.98</v>
      </c>
      <c r="H26" s="4">
        <v>1.98</v>
      </c>
    </row>
    <row r="27" spans="2:8">
      <c r="B27" s="1" t="s">
        <v>1124</v>
      </c>
      <c r="C27" s="22" t="s">
        <v>139</v>
      </c>
      <c r="D27" s="1" t="s">
        <v>164</v>
      </c>
      <c r="E27" s="1" t="s">
        <v>165</v>
      </c>
      <c r="F27" s="4">
        <v>250000</v>
      </c>
      <c r="G27" s="4">
        <v>2321.63</v>
      </c>
      <c r="H27" s="4">
        <v>1.98</v>
      </c>
    </row>
    <row r="28" spans="2:8">
      <c r="B28" s="1" t="s">
        <v>1071</v>
      </c>
      <c r="C28" s="22" t="s">
        <v>139</v>
      </c>
      <c r="D28" s="1" t="s">
        <v>184</v>
      </c>
      <c r="E28" s="1" t="s">
        <v>368</v>
      </c>
      <c r="F28" s="4">
        <v>126000</v>
      </c>
      <c r="G28" s="4">
        <v>2132.3000000000002</v>
      </c>
      <c r="H28" s="4">
        <v>1.82</v>
      </c>
    </row>
    <row r="29" spans="2:8">
      <c r="B29" s="1" t="s">
        <v>1085</v>
      </c>
      <c r="C29" s="22" t="s">
        <v>139</v>
      </c>
      <c r="D29" s="1" t="s">
        <v>145</v>
      </c>
      <c r="E29" s="1" t="s">
        <v>162</v>
      </c>
      <c r="F29" s="4">
        <v>400000</v>
      </c>
      <c r="G29" s="4">
        <v>2035.2</v>
      </c>
      <c r="H29" s="4">
        <v>1.73</v>
      </c>
    </row>
    <row r="30" spans="2:8">
      <c r="B30" s="1" t="s">
        <v>1032</v>
      </c>
      <c r="C30" s="22" t="s">
        <v>139</v>
      </c>
      <c r="D30" s="1" t="s">
        <v>164</v>
      </c>
      <c r="E30" s="1" t="s">
        <v>463</v>
      </c>
      <c r="F30" s="4">
        <v>203000</v>
      </c>
      <c r="G30" s="4">
        <v>1991.84</v>
      </c>
      <c r="H30" s="4">
        <v>1.7</v>
      </c>
    </row>
    <row r="31" spans="2:8">
      <c r="B31" s="1" t="s">
        <v>1004</v>
      </c>
      <c r="C31" s="22" t="s">
        <v>139</v>
      </c>
      <c r="D31" s="1" t="s">
        <v>273</v>
      </c>
      <c r="E31" s="1" t="s">
        <v>377</v>
      </c>
      <c r="F31" s="4">
        <v>770000</v>
      </c>
      <c r="G31" s="4">
        <v>1866.1</v>
      </c>
      <c r="H31" s="4">
        <v>1.59</v>
      </c>
    </row>
    <row r="32" spans="2:8">
      <c r="B32" s="1" t="s">
        <v>1374</v>
      </c>
      <c r="C32" s="22" t="s">
        <v>139</v>
      </c>
      <c r="D32" s="1" t="s">
        <v>214</v>
      </c>
      <c r="E32" s="1" t="s">
        <v>429</v>
      </c>
      <c r="F32" s="4">
        <v>4500</v>
      </c>
      <c r="G32" s="4">
        <v>1805.27</v>
      </c>
      <c r="H32" s="4">
        <v>1.54</v>
      </c>
    </row>
    <row r="33" spans="2:8">
      <c r="B33" s="1" t="s">
        <v>1033</v>
      </c>
      <c r="C33" s="22" t="s">
        <v>139</v>
      </c>
      <c r="D33" s="1" t="s">
        <v>191</v>
      </c>
      <c r="E33" s="1" t="s">
        <v>546</v>
      </c>
      <c r="F33" s="4">
        <v>320000</v>
      </c>
      <c r="G33" s="4">
        <v>1781.44</v>
      </c>
      <c r="H33" s="4">
        <v>1.52</v>
      </c>
    </row>
    <row r="34" spans="2:8">
      <c r="B34" s="1" t="s">
        <v>1044</v>
      </c>
      <c r="C34" s="22" t="s">
        <v>139</v>
      </c>
      <c r="D34" s="1" t="s">
        <v>355</v>
      </c>
      <c r="E34" s="1" t="s">
        <v>356</v>
      </c>
      <c r="F34" s="4">
        <v>135000</v>
      </c>
      <c r="G34" s="4">
        <v>1715.92</v>
      </c>
      <c r="H34" s="4">
        <v>1.46</v>
      </c>
    </row>
    <row r="35" spans="2:8">
      <c r="B35" s="1" t="s">
        <v>1283</v>
      </c>
      <c r="C35" s="22" t="s">
        <v>139</v>
      </c>
      <c r="D35" s="1" t="s">
        <v>166</v>
      </c>
      <c r="E35" s="1" t="s">
        <v>288</v>
      </c>
      <c r="F35" s="4">
        <v>65000</v>
      </c>
      <c r="G35" s="4">
        <v>1616</v>
      </c>
      <c r="H35" s="4">
        <v>1.38</v>
      </c>
    </row>
    <row r="36" spans="2:8">
      <c r="B36" s="1" t="s">
        <v>1045</v>
      </c>
      <c r="C36" s="22" t="s">
        <v>139</v>
      </c>
      <c r="D36" s="1" t="s">
        <v>184</v>
      </c>
      <c r="E36" s="1" t="s">
        <v>186</v>
      </c>
      <c r="F36" s="4">
        <v>24000</v>
      </c>
      <c r="G36" s="4">
        <v>1591.26</v>
      </c>
      <c r="H36" s="4">
        <v>1.36</v>
      </c>
    </row>
    <row r="37" spans="2:8">
      <c r="B37" s="1" t="s">
        <v>1019</v>
      </c>
      <c r="C37" s="22" t="s">
        <v>139</v>
      </c>
      <c r="D37" s="1" t="s">
        <v>153</v>
      </c>
      <c r="E37" s="1" t="s">
        <v>163</v>
      </c>
      <c r="F37" s="4">
        <v>70000</v>
      </c>
      <c r="G37" s="4">
        <v>1564.4</v>
      </c>
      <c r="H37" s="4">
        <v>1.33</v>
      </c>
    </row>
    <row r="38" spans="2:8">
      <c r="B38" s="1" t="s">
        <v>1018</v>
      </c>
      <c r="C38" s="22" t="s">
        <v>139</v>
      </c>
      <c r="D38" s="1" t="s">
        <v>153</v>
      </c>
      <c r="E38" s="1" t="s">
        <v>154</v>
      </c>
      <c r="F38" s="4">
        <v>580000</v>
      </c>
      <c r="G38" s="4">
        <v>1505.39</v>
      </c>
      <c r="H38" s="4">
        <v>1.28</v>
      </c>
    </row>
    <row r="39" spans="2:8">
      <c r="B39" s="1" t="s">
        <v>1017</v>
      </c>
      <c r="C39" s="22" t="s">
        <v>139</v>
      </c>
      <c r="D39" s="1" t="s">
        <v>273</v>
      </c>
      <c r="E39" s="1" t="s">
        <v>286</v>
      </c>
      <c r="F39" s="4">
        <v>650000</v>
      </c>
      <c r="G39" s="4">
        <v>1480.38</v>
      </c>
      <c r="H39" s="4">
        <v>1.26</v>
      </c>
    </row>
    <row r="40" spans="2:8">
      <c r="B40" s="1" t="s">
        <v>1106</v>
      </c>
      <c r="C40" s="22" t="s">
        <v>139</v>
      </c>
      <c r="D40" s="1" t="s">
        <v>166</v>
      </c>
      <c r="E40" s="1" t="s">
        <v>480</v>
      </c>
      <c r="F40" s="4">
        <v>137000</v>
      </c>
      <c r="G40" s="4">
        <v>1411.72</v>
      </c>
      <c r="H40" s="4">
        <v>1.2</v>
      </c>
    </row>
    <row r="41" spans="2:8">
      <c r="B41" s="1" t="s">
        <v>1048</v>
      </c>
      <c r="C41" s="22" t="s">
        <v>139</v>
      </c>
      <c r="D41" s="1" t="s">
        <v>196</v>
      </c>
      <c r="E41" s="1" t="s">
        <v>197</v>
      </c>
      <c r="F41" s="4">
        <v>110000</v>
      </c>
      <c r="G41" s="4">
        <v>1408.22</v>
      </c>
      <c r="H41" s="4">
        <v>1.2</v>
      </c>
    </row>
    <row r="42" spans="2:8">
      <c r="B42" s="1" t="s">
        <v>1054</v>
      </c>
      <c r="C42" s="22" t="s">
        <v>139</v>
      </c>
      <c r="D42" s="1" t="s">
        <v>196</v>
      </c>
      <c r="E42" s="1" t="s">
        <v>308</v>
      </c>
      <c r="F42" s="4">
        <v>126000</v>
      </c>
      <c r="G42" s="4">
        <v>1392.93</v>
      </c>
      <c r="H42" s="4">
        <v>1.19</v>
      </c>
    </row>
    <row r="43" spans="2:8">
      <c r="B43" s="1" t="s">
        <v>475</v>
      </c>
      <c r="C43" s="22" t="s">
        <v>139</v>
      </c>
      <c r="D43" s="1" t="s">
        <v>140</v>
      </c>
      <c r="E43" s="1" t="s">
        <v>476</v>
      </c>
      <c r="F43" s="4">
        <v>1200000</v>
      </c>
      <c r="G43" s="4">
        <v>1354.8</v>
      </c>
      <c r="H43" s="4">
        <v>1.1499999999999999</v>
      </c>
    </row>
    <row r="44" spans="2:8">
      <c r="B44" s="1" t="s">
        <v>1375</v>
      </c>
      <c r="C44" s="22" t="s">
        <v>139</v>
      </c>
      <c r="D44" s="1" t="s">
        <v>164</v>
      </c>
      <c r="E44" s="1" t="s">
        <v>547</v>
      </c>
      <c r="F44" s="4">
        <v>74000</v>
      </c>
      <c r="G44" s="4">
        <v>1271.99</v>
      </c>
      <c r="H44" s="4">
        <v>1.08</v>
      </c>
    </row>
    <row r="45" spans="2:8">
      <c r="B45" s="1" t="s">
        <v>1007</v>
      </c>
      <c r="C45" s="22" t="s">
        <v>139</v>
      </c>
      <c r="D45" s="1" t="s">
        <v>145</v>
      </c>
      <c r="E45" s="1" t="s">
        <v>395</v>
      </c>
      <c r="F45" s="4">
        <v>101000</v>
      </c>
      <c r="G45" s="4">
        <v>1271.5899999999999</v>
      </c>
      <c r="H45" s="4">
        <v>1.08</v>
      </c>
    </row>
    <row r="46" spans="2:8">
      <c r="B46" s="1" t="s">
        <v>1068</v>
      </c>
      <c r="C46" s="22" t="s">
        <v>139</v>
      </c>
      <c r="D46" s="1" t="s">
        <v>191</v>
      </c>
      <c r="E46" s="1" t="s">
        <v>548</v>
      </c>
      <c r="F46" s="4">
        <v>160000</v>
      </c>
      <c r="G46" s="4">
        <v>1251.8399999999999</v>
      </c>
      <c r="H46" s="4">
        <v>1.07</v>
      </c>
    </row>
    <row r="47" spans="2:8">
      <c r="B47" s="1" t="s">
        <v>1116</v>
      </c>
      <c r="C47" s="22" t="s">
        <v>139</v>
      </c>
      <c r="D47" s="1" t="s">
        <v>273</v>
      </c>
      <c r="E47" s="1" t="s">
        <v>459</v>
      </c>
      <c r="F47" s="4">
        <v>800000</v>
      </c>
      <c r="G47" s="4">
        <v>1249.5999999999999</v>
      </c>
      <c r="H47" s="4">
        <v>1.06</v>
      </c>
    </row>
    <row r="48" spans="2:8">
      <c r="B48" s="1" t="s">
        <v>1280</v>
      </c>
      <c r="C48" s="22" t="s">
        <v>139</v>
      </c>
      <c r="D48" s="1" t="s">
        <v>149</v>
      </c>
      <c r="E48" s="1" t="s">
        <v>291</v>
      </c>
      <c r="F48" s="4">
        <v>38000</v>
      </c>
      <c r="G48" s="4">
        <v>1230.1400000000001</v>
      </c>
      <c r="H48" s="4">
        <v>1.05</v>
      </c>
    </row>
    <row r="49" spans="2:8">
      <c r="B49" s="1" t="s">
        <v>1367</v>
      </c>
      <c r="C49" s="22" t="s">
        <v>139</v>
      </c>
      <c r="D49" s="1" t="s">
        <v>439</v>
      </c>
      <c r="E49" s="1" t="s">
        <v>442</v>
      </c>
      <c r="F49" s="4">
        <v>135000</v>
      </c>
      <c r="G49" s="4">
        <v>1194.95</v>
      </c>
      <c r="H49" s="4">
        <v>1.02</v>
      </c>
    </row>
    <row r="50" spans="2:8">
      <c r="B50" s="1" t="s">
        <v>1061</v>
      </c>
      <c r="C50" s="22" t="s">
        <v>139</v>
      </c>
      <c r="D50" s="1" t="s">
        <v>300</v>
      </c>
      <c r="E50" s="1" t="s">
        <v>307</v>
      </c>
      <c r="F50" s="4">
        <v>270000</v>
      </c>
      <c r="G50" s="4">
        <v>1181.52</v>
      </c>
      <c r="H50" s="4">
        <v>1.01</v>
      </c>
    </row>
    <row r="51" spans="2:8">
      <c r="B51" s="1" t="s">
        <v>1376</v>
      </c>
      <c r="C51" s="22" t="s">
        <v>139</v>
      </c>
      <c r="D51" s="1" t="s">
        <v>191</v>
      </c>
      <c r="E51" s="1" t="s">
        <v>549</v>
      </c>
      <c r="F51" s="4">
        <v>70000</v>
      </c>
      <c r="G51" s="4">
        <v>1158.19</v>
      </c>
      <c r="H51" s="4">
        <v>0.99</v>
      </c>
    </row>
    <row r="52" spans="2:8">
      <c r="B52" s="1" t="s">
        <v>1029</v>
      </c>
      <c r="C52" s="22" t="s">
        <v>139</v>
      </c>
      <c r="D52" s="1" t="s">
        <v>477</v>
      </c>
      <c r="E52" s="1" t="s">
        <v>478</v>
      </c>
      <c r="F52" s="4">
        <v>300000</v>
      </c>
      <c r="G52" s="4">
        <v>1115.55</v>
      </c>
      <c r="H52" s="4">
        <v>0.95</v>
      </c>
    </row>
    <row r="53" spans="2:8">
      <c r="B53" s="1" t="s">
        <v>1377</v>
      </c>
      <c r="C53" s="22" t="s">
        <v>139</v>
      </c>
      <c r="D53" s="1" t="s">
        <v>188</v>
      </c>
      <c r="E53" s="1" t="s">
        <v>189</v>
      </c>
      <c r="F53" s="4">
        <v>28000</v>
      </c>
      <c r="G53" s="4">
        <v>1104.3900000000001</v>
      </c>
      <c r="H53" s="4">
        <v>0.94</v>
      </c>
    </row>
    <row r="54" spans="2:8">
      <c r="B54" s="1" t="s">
        <v>1334</v>
      </c>
      <c r="C54" s="22" t="s">
        <v>139</v>
      </c>
      <c r="D54" s="1" t="s">
        <v>169</v>
      </c>
      <c r="E54" s="1" t="s">
        <v>367</v>
      </c>
      <c r="F54" s="4">
        <v>28000</v>
      </c>
      <c r="G54" s="4">
        <v>1100.9000000000001</v>
      </c>
      <c r="H54" s="4">
        <v>0.94</v>
      </c>
    </row>
    <row r="55" spans="2:8">
      <c r="B55" s="1" t="s">
        <v>994</v>
      </c>
      <c r="C55" s="22" t="s">
        <v>139</v>
      </c>
      <c r="D55" s="1" t="s">
        <v>145</v>
      </c>
      <c r="E55" s="1" t="s">
        <v>285</v>
      </c>
      <c r="F55" s="4">
        <v>100000</v>
      </c>
      <c r="G55" s="4">
        <v>1079.25</v>
      </c>
      <c r="H55" s="4">
        <v>0.92</v>
      </c>
    </row>
    <row r="56" spans="2:8">
      <c r="B56" s="1" t="s">
        <v>1062</v>
      </c>
      <c r="C56" s="22" t="s">
        <v>139</v>
      </c>
      <c r="D56" s="1" t="s">
        <v>160</v>
      </c>
      <c r="E56" s="1" t="s">
        <v>550</v>
      </c>
      <c r="F56" s="4">
        <v>47081</v>
      </c>
      <c r="G56" s="4">
        <v>1069.3699999999999</v>
      </c>
      <c r="H56" s="4">
        <v>0.91</v>
      </c>
    </row>
    <row r="57" spans="2:8">
      <c r="B57" s="1" t="s">
        <v>1378</v>
      </c>
      <c r="C57" s="22" t="s">
        <v>139</v>
      </c>
      <c r="D57" s="1" t="s">
        <v>158</v>
      </c>
      <c r="E57" s="1" t="s">
        <v>537</v>
      </c>
      <c r="F57" s="4">
        <v>85000</v>
      </c>
      <c r="G57" s="4">
        <v>1036.3599999999999</v>
      </c>
      <c r="H57" s="4">
        <v>0.88</v>
      </c>
    </row>
    <row r="58" spans="2:8">
      <c r="B58" s="1" t="s">
        <v>1130</v>
      </c>
      <c r="C58" s="22" t="s">
        <v>139</v>
      </c>
      <c r="D58" s="1" t="s">
        <v>175</v>
      </c>
      <c r="E58" s="1" t="s">
        <v>551</v>
      </c>
      <c r="F58" s="4">
        <v>65000</v>
      </c>
      <c r="G58" s="4">
        <v>1030.8399999999999</v>
      </c>
      <c r="H58" s="4">
        <v>0.88</v>
      </c>
    </row>
    <row r="59" spans="2:8">
      <c r="B59" s="1" t="s">
        <v>1379</v>
      </c>
      <c r="C59" s="22" t="s">
        <v>139</v>
      </c>
      <c r="D59" s="1" t="s">
        <v>149</v>
      </c>
      <c r="E59" s="1" t="s">
        <v>297</v>
      </c>
      <c r="F59" s="4">
        <v>95000</v>
      </c>
      <c r="G59" s="4">
        <v>981.83</v>
      </c>
      <c r="H59" s="4">
        <v>0.84</v>
      </c>
    </row>
    <row r="60" spans="2:8">
      <c r="B60" s="1" t="s">
        <v>1328</v>
      </c>
      <c r="C60" s="22" t="s">
        <v>139</v>
      </c>
      <c r="D60" s="1" t="s">
        <v>164</v>
      </c>
      <c r="E60" s="1" t="s">
        <v>520</v>
      </c>
      <c r="F60" s="4">
        <v>96000</v>
      </c>
      <c r="G60" s="4">
        <v>971.28</v>
      </c>
      <c r="H60" s="4">
        <v>0.83</v>
      </c>
    </row>
    <row r="61" spans="2:8">
      <c r="B61" s="1" t="s">
        <v>1006</v>
      </c>
      <c r="C61" s="22" t="s">
        <v>139</v>
      </c>
      <c r="D61" s="1" t="s">
        <v>203</v>
      </c>
      <c r="E61" s="1" t="s">
        <v>364</v>
      </c>
      <c r="F61" s="4">
        <v>100000</v>
      </c>
      <c r="G61" s="4">
        <v>822.9</v>
      </c>
      <c r="H61" s="4">
        <v>0.7</v>
      </c>
    </row>
    <row r="62" spans="2:8">
      <c r="B62" s="1" t="s">
        <v>1350</v>
      </c>
      <c r="C62" s="22" t="s">
        <v>139</v>
      </c>
      <c r="D62" s="1" t="s">
        <v>164</v>
      </c>
      <c r="E62" s="1" t="s">
        <v>552</v>
      </c>
      <c r="F62" s="4">
        <v>47689</v>
      </c>
      <c r="G62" s="4">
        <v>820.78</v>
      </c>
      <c r="H62" s="4">
        <v>0.7</v>
      </c>
    </row>
    <row r="63" spans="2:8">
      <c r="B63" s="1" t="s">
        <v>1288</v>
      </c>
      <c r="C63" s="22" t="s">
        <v>139</v>
      </c>
      <c r="D63" s="1" t="s">
        <v>182</v>
      </c>
      <c r="E63" s="1" t="s">
        <v>312</v>
      </c>
      <c r="F63" s="4">
        <v>40000</v>
      </c>
      <c r="G63" s="4">
        <v>816.7</v>
      </c>
      <c r="H63" s="4">
        <v>0.7</v>
      </c>
    </row>
    <row r="64" spans="2:8">
      <c r="B64" s="1" t="s">
        <v>1080</v>
      </c>
      <c r="C64" s="22" t="s">
        <v>139</v>
      </c>
      <c r="D64" s="1" t="s">
        <v>164</v>
      </c>
      <c r="E64" s="1" t="s">
        <v>181</v>
      </c>
      <c r="F64" s="4">
        <v>19200</v>
      </c>
      <c r="G64" s="4">
        <v>793.33</v>
      </c>
      <c r="H64" s="4">
        <v>0.68</v>
      </c>
    </row>
    <row r="65" spans="2:8">
      <c r="B65" s="1" t="s">
        <v>1101</v>
      </c>
      <c r="C65" s="22" t="s">
        <v>139</v>
      </c>
      <c r="D65" s="1" t="s">
        <v>140</v>
      </c>
      <c r="E65" s="1" t="s">
        <v>420</v>
      </c>
      <c r="F65" s="4">
        <v>525000</v>
      </c>
      <c r="G65" s="4">
        <v>631.04999999999995</v>
      </c>
      <c r="H65" s="4">
        <v>0.54</v>
      </c>
    </row>
    <row r="66" spans="2:8">
      <c r="B66" s="1" t="s">
        <v>1380</v>
      </c>
      <c r="C66" s="22" t="s">
        <v>139</v>
      </c>
      <c r="D66" s="1" t="s">
        <v>140</v>
      </c>
      <c r="E66" s="1" t="s">
        <v>303</v>
      </c>
      <c r="F66" s="4">
        <v>150000</v>
      </c>
      <c r="G66" s="4">
        <v>449.25</v>
      </c>
      <c r="H66" s="4">
        <v>0.38</v>
      </c>
    </row>
    <row r="67" spans="2:8">
      <c r="B67" s="13" t="s">
        <v>970</v>
      </c>
      <c r="C67" s="22"/>
      <c r="G67" s="15">
        <f>SUM(G16:G66)</f>
        <v>113447.03999999999</v>
      </c>
      <c r="H67" s="15">
        <f>SUM(H16:H66)</f>
        <v>96.679999999999993</v>
      </c>
    </row>
    <row r="68" spans="2:8" s="12" customFormat="1">
      <c r="B68" s="16" t="s">
        <v>971</v>
      </c>
      <c r="C68" s="17"/>
      <c r="F68" s="18"/>
      <c r="G68" s="19"/>
      <c r="H68" s="19"/>
    </row>
    <row r="69" spans="2:8" s="12" customFormat="1">
      <c r="B69" s="16" t="s">
        <v>972</v>
      </c>
      <c r="C69" s="17"/>
      <c r="F69" s="18"/>
      <c r="G69" s="19"/>
      <c r="H69" s="19"/>
    </row>
    <row r="70" spans="2:8">
      <c r="B70" s="1" t="s">
        <v>272</v>
      </c>
      <c r="C70" s="22" t="s">
        <v>139</v>
      </c>
      <c r="D70" s="1" t="s">
        <v>273</v>
      </c>
      <c r="E70" s="1" t="s">
        <v>274</v>
      </c>
      <c r="F70" s="4">
        <v>599500</v>
      </c>
      <c r="G70" s="4">
        <v>834.44</v>
      </c>
      <c r="H70" s="4">
        <v>0.71</v>
      </c>
    </row>
    <row r="71" spans="2:8" s="12" customFormat="1">
      <c r="B71" s="16" t="s">
        <v>973</v>
      </c>
      <c r="C71" s="17"/>
      <c r="F71" s="18"/>
      <c r="G71" s="19">
        <f>SUM(G70)</f>
        <v>834.44</v>
      </c>
      <c r="H71" s="19">
        <f>SUM(H70)</f>
        <v>0.71</v>
      </c>
    </row>
    <row r="72" spans="2:8" s="12" customFormat="1">
      <c r="B72" s="16" t="s">
        <v>974</v>
      </c>
      <c r="C72" s="17"/>
      <c r="F72" s="18"/>
      <c r="G72" s="19">
        <f>+G67+G71</f>
        <v>114281.48</v>
      </c>
      <c r="H72" s="19">
        <f>+H67+H71</f>
        <v>97.389999999999986</v>
      </c>
    </row>
    <row r="73" spans="2:8">
      <c r="B73" s="2" t="s">
        <v>219</v>
      </c>
      <c r="C73" s="9"/>
      <c r="D73" s="2"/>
      <c r="E73" s="2"/>
      <c r="F73" s="10"/>
      <c r="G73" s="10">
        <v>3463.92</v>
      </c>
      <c r="H73" s="10">
        <v>2.95</v>
      </c>
    </row>
    <row r="74" spans="2:8">
      <c r="B74" s="2" t="s">
        <v>124</v>
      </c>
      <c r="C74" s="9"/>
      <c r="D74" s="2"/>
      <c r="E74" s="2"/>
      <c r="F74" s="10"/>
      <c r="G74" s="10">
        <v>117745.4</v>
      </c>
      <c r="H74" s="10">
        <v>100.34</v>
      </c>
    </row>
    <row r="75" spans="2:8">
      <c r="B75" s="2" t="s">
        <v>125</v>
      </c>
      <c r="C75" s="9"/>
      <c r="D75" s="2"/>
      <c r="E75" s="2"/>
      <c r="F75" s="10"/>
      <c r="G75" s="10">
        <v>-405.28926608999791</v>
      </c>
      <c r="H75" s="10">
        <v>-0.34000000000000341</v>
      </c>
    </row>
    <row r="76" spans="2:8">
      <c r="B76" s="2" t="s">
        <v>126</v>
      </c>
      <c r="C76" s="9"/>
      <c r="D76" s="2"/>
      <c r="E76" s="2"/>
      <c r="F76" s="10"/>
      <c r="G76" s="10">
        <v>117340.11073391</v>
      </c>
      <c r="H76" s="10">
        <v>100</v>
      </c>
    </row>
    <row r="77" spans="2:8">
      <c r="B77" s="1" t="s">
        <v>127</v>
      </c>
    </row>
    <row r="78" spans="2:8">
      <c r="B78" s="1" t="s">
        <v>128</v>
      </c>
    </row>
    <row r="79" spans="2:8">
      <c r="B79" s="24" t="s">
        <v>129</v>
      </c>
      <c r="C79" s="254">
        <v>44681</v>
      </c>
    </row>
    <row r="80" spans="2:8" ht="25.5">
      <c r="B80" s="11" t="s">
        <v>130</v>
      </c>
      <c r="C80" s="5" t="s">
        <v>131</v>
      </c>
    </row>
    <row r="81" spans="2:3">
      <c r="B81" s="2"/>
    </row>
    <row r="82" spans="2:3">
      <c r="B82" s="2" t="s">
        <v>132</v>
      </c>
    </row>
    <row r="83" spans="2:3">
      <c r="B83" s="2" t="s">
        <v>221</v>
      </c>
    </row>
    <row r="84" spans="2:3">
      <c r="B84" s="2" t="s">
        <v>133</v>
      </c>
    </row>
    <row r="85" spans="2:3">
      <c r="B85" s="2" t="s">
        <v>553</v>
      </c>
      <c r="C85" s="9"/>
    </row>
    <row r="86" spans="2:3">
      <c r="B86" s="2" t="s">
        <v>554</v>
      </c>
      <c r="C86" s="9"/>
    </row>
    <row r="87" spans="2:3">
      <c r="B87" s="2" t="s">
        <v>555</v>
      </c>
      <c r="C87" s="9"/>
    </row>
    <row r="88" spans="2:3">
      <c r="B88" s="2" t="s">
        <v>556</v>
      </c>
      <c r="C88" s="9"/>
    </row>
    <row r="89" spans="2:3">
      <c r="B89" s="2" t="s">
        <v>557</v>
      </c>
      <c r="C89" s="9"/>
    </row>
    <row r="90" spans="2:3">
      <c r="B90" s="2" t="s">
        <v>558</v>
      </c>
      <c r="C90" s="9"/>
    </row>
    <row r="91" spans="2:3">
      <c r="B91" s="2" t="s">
        <v>559</v>
      </c>
      <c r="C91" s="9"/>
    </row>
    <row r="92" spans="2:3">
      <c r="B92" s="2" t="s">
        <v>560</v>
      </c>
      <c r="C92" s="9"/>
    </row>
    <row r="93" spans="2:3">
      <c r="B93" s="132" t="s">
        <v>2501</v>
      </c>
      <c r="C93" s="9"/>
    </row>
    <row r="94" spans="2:3">
      <c r="B94" s="132" t="s">
        <v>134</v>
      </c>
    </row>
    <row r="95" spans="2:3">
      <c r="B95" s="132" t="s">
        <v>135</v>
      </c>
    </row>
  </sheetData>
  <mergeCells count="3">
    <mergeCell ref="B1:E1"/>
    <mergeCell ref="C3:C7"/>
    <mergeCell ref="D3:D7"/>
  </mergeCells>
  <hyperlinks>
    <hyperlink ref="A1" location="Index!A1" display="Index" xr:uid="{00000000-0004-0000-0E00-000000000000}"/>
  </hyperlink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81"/>
  <sheetViews>
    <sheetView workbookViewId="0">
      <selection activeCell="B1" sqref="B1:E1"/>
    </sheetView>
  </sheetViews>
  <sheetFormatPr defaultRowHeight="12.75"/>
  <cols>
    <col min="1" max="1" width="5.42578125" style="1" bestFit="1" customWidth="1"/>
    <col min="2" max="2" width="82" style="1" bestFit="1" customWidth="1"/>
    <col min="3" max="3" width="25.7109375" style="5" customWidth="1"/>
    <col min="4" max="4" width="25.7109375" style="1" customWidth="1"/>
    <col min="5" max="5" width="14" style="1" bestFit="1" customWidth="1"/>
    <col min="6" max="6" width="11.5703125" style="4" bestFit="1" customWidth="1"/>
    <col min="7" max="7" width="18.140625" style="4" bestFit="1" customWidth="1"/>
    <col min="8" max="8" width="9.140625" style="4" bestFit="1" customWidth="1"/>
    <col min="9" max="16384" width="9.140625" style="1"/>
  </cols>
  <sheetData>
    <row r="1" spans="1:9">
      <c r="A1" s="3" t="s">
        <v>0</v>
      </c>
      <c r="B1" s="367" t="s">
        <v>70</v>
      </c>
      <c r="C1" s="367"/>
      <c r="D1" s="367"/>
      <c r="E1" s="367"/>
    </row>
    <row r="2" spans="1:9" ht="13.5" thickBot="1"/>
    <row r="3" spans="1:9" s="12" customFormat="1" ht="15">
      <c r="B3" s="109" t="s">
        <v>3050</v>
      </c>
      <c r="C3" s="386"/>
      <c r="D3" s="374"/>
      <c r="F3" s="18"/>
      <c r="G3" s="18"/>
      <c r="H3" s="18"/>
    </row>
    <row r="4" spans="1:9" s="12" customFormat="1" ht="15">
      <c r="B4" s="112" t="s">
        <v>3051</v>
      </c>
      <c r="C4" s="387"/>
      <c r="D4" s="375"/>
      <c r="F4" s="18"/>
      <c r="G4" s="18"/>
      <c r="H4" s="18"/>
    </row>
    <row r="5" spans="1:9" s="12" customFormat="1" ht="15">
      <c r="B5" s="327" t="s">
        <v>1529</v>
      </c>
      <c r="C5" s="387"/>
      <c r="D5" s="375"/>
      <c r="F5" s="18"/>
      <c r="G5" s="18"/>
      <c r="H5" s="18"/>
    </row>
    <row r="6" spans="1:9" s="12" customFormat="1" ht="15">
      <c r="B6" s="112" t="s">
        <v>3040</v>
      </c>
      <c r="C6" s="387"/>
      <c r="D6" s="375"/>
      <c r="F6" s="18"/>
      <c r="G6" s="18"/>
      <c r="H6" s="18"/>
    </row>
    <row r="7" spans="1:9" s="12" customFormat="1" ht="30.75" thickBot="1">
      <c r="B7" s="113" t="s">
        <v>3052</v>
      </c>
      <c r="C7" s="388"/>
      <c r="D7" s="376"/>
      <c r="F7" s="18"/>
      <c r="G7" s="18"/>
      <c r="H7" s="18"/>
    </row>
    <row r="8" spans="1:9" s="12" customFormat="1">
      <c r="C8" s="20" t="s">
        <v>1527</v>
      </c>
      <c r="D8" s="20" t="s">
        <v>1526</v>
      </c>
      <c r="F8" s="18"/>
      <c r="G8" s="18"/>
      <c r="H8" s="18"/>
    </row>
    <row r="11" spans="1:9">
      <c r="B11" s="1" t="s">
        <v>100</v>
      </c>
    </row>
    <row r="13" spans="1:9">
      <c r="B13" s="6" t="s">
        <v>101</v>
      </c>
      <c r="C13" s="7" t="s">
        <v>102</v>
      </c>
      <c r="D13" s="6" t="s">
        <v>136</v>
      </c>
      <c r="E13" s="6" t="s">
        <v>104</v>
      </c>
      <c r="F13" s="8" t="s">
        <v>105</v>
      </c>
      <c r="G13" s="8" t="s">
        <v>106</v>
      </c>
      <c r="H13" s="8" t="s">
        <v>107</v>
      </c>
      <c r="I13" s="2" t="s">
        <v>137</v>
      </c>
    </row>
    <row r="14" spans="1:9">
      <c r="B14" s="2" t="s">
        <v>138</v>
      </c>
      <c r="C14" s="22"/>
    </row>
    <row r="15" spans="1:9">
      <c r="B15" s="2" t="s">
        <v>109</v>
      </c>
      <c r="C15" s="22"/>
    </row>
    <row r="16" spans="1:9">
      <c r="B16" s="1" t="s">
        <v>1025</v>
      </c>
      <c r="C16" s="22" t="s">
        <v>139</v>
      </c>
      <c r="D16" s="1" t="s">
        <v>140</v>
      </c>
      <c r="E16" s="1" t="s">
        <v>141</v>
      </c>
      <c r="F16" s="4">
        <v>3100000</v>
      </c>
      <c r="G16" s="4">
        <v>23042.3</v>
      </c>
      <c r="H16" s="4">
        <v>7.88</v>
      </c>
    </row>
    <row r="17" spans="2:8">
      <c r="B17" s="1" t="s">
        <v>993</v>
      </c>
      <c r="C17" s="22" t="s">
        <v>139</v>
      </c>
      <c r="D17" s="1" t="s">
        <v>142</v>
      </c>
      <c r="E17" s="1" t="s">
        <v>143</v>
      </c>
      <c r="F17" s="4">
        <v>750000</v>
      </c>
      <c r="G17" s="4">
        <v>20926.88</v>
      </c>
      <c r="H17" s="4">
        <v>7.16</v>
      </c>
    </row>
    <row r="18" spans="2:8">
      <c r="B18" s="1" t="s">
        <v>454</v>
      </c>
      <c r="C18" s="22" t="s">
        <v>139</v>
      </c>
      <c r="D18" s="1" t="s">
        <v>140</v>
      </c>
      <c r="E18" s="1" t="s">
        <v>455</v>
      </c>
      <c r="F18" s="4">
        <v>3200000</v>
      </c>
      <c r="G18" s="4">
        <v>15881.6</v>
      </c>
      <c r="H18" s="4">
        <v>5.43</v>
      </c>
    </row>
    <row r="19" spans="2:8">
      <c r="B19" s="1" t="s">
        <v>997</v>
      </c>
      <c r="C19" s="22" t="s">
        <v>139</v>
      </c>
      <c r="D19" s="1" t="s">
        <v>140</v>
      </c>
      <c r="E19" s="1" t="s">
        <v>144</v>
      </c>
      <c r="F19" s="4">
        <v>1050000</v>
      </c>
      <c r="G19" s="4">
        <v>14538.3</v>
      </c>
      <c r="H19" s="4">
        <v>4.97</v>
      </c>
    </row>
    <row r="20" spans="2:8">
      <c r="B20" s="1" t="s">
        <v>1282</v>
      </c>
      <c r="C20" s="22" t="s">
        <v>139</v>
      </c>
      <c r="D20" s="1" t="s">
        <v>175</v>
      </c>
      <c r="E20" s="1" t="s">
        <v>398</v>
      </c>
      <c r="F20" s="4">
        <v>1310000</v>
      </c>
      <c r="G20" s="4">
        <v>14194.51</v>
      </c>
      <c r="H20" s="4">
        <v>4.8499999999999996</v>
      </c>
    </row>
    <row r="21" spans="2:8">
      <c r="B21" s="1" t="s">
        <v>1012</v>
      </c>
      <c r="C21" s="22" t="s">
        <v>139</v>
      </c>
      <c r="D21" s="1" t="s">
        <v>145</v>
      </c>
      <c r="E21" s="1" t="s">
        <v>147</v>
      </c>
      <c r="F21" s="4">
        <v>321885</v>
      </c>
      <c r="G21" s="4">
        <v>11416.3</v>
      </c>
      <c r="H21" s="4">
        <v>3.9</v>
      </c>
    </row>
    <row r="22" spans="2:8">
      <c r="B22" s="1" t="s">
        <v>1347</v>
      </c>
      <c r="C22" s="22" t="s">
        <v>139</v>
      </c>
      <c r="D22" s="1" t="s">
        <v>158</v>
      </c>
      <c r="E22" s="1" t="s">
        <v>561</v>
      </c>
      <c r="F22" s="4">
        <v>1393924</v>
      </c>
      <c r="G22" s="4">
        <v>11228.06</v>
      </c>
      <c r="H22" s="4">
        <v>3.84</v>
      </c>
    </row>
    <row r="23" spans="2:8">
      <c r="B23" s="1" t="s">
        <v>1279</v>
      </c>
      <c r="C23" s="22" t="s">
        <v>139</v>
      </c>
      <c r="D23" s="1" t="s">
        <v>151</v>
      </c>
      <c r="E23" s="1" t="s">
        <v>152</v>
      </c>
      <c r="F23" s="4">
        <v>1450000</v>
      </c>
      <c r="G23" s="4">
        <v>10715.5</v>
      </c>
      <c r="H23" s="4">
        <v>3.66</v>
      </c>
    </row>
    <row r="24" spans="2:8">
      <c r="B24" s="1" t="s">
        <v>1343</v>
      </c>
      <c r="C24" s="22" t="s">
        <v>139</v>
      </c>
      <c r="D24" s="1" t="s">
        <v>158</v>
      </c>
      <c r="E24" s="1" t="s">
        <v>233</v>
      </c>
      <c r="F24" s="4">
        <v>509918</v>
      </c>
      <c r="G24" s="4">
        <v>9513.2900000000009</v>
      </c>
      <c r="H24" s="4">
        <v>3.25</v>
      </c>
    </row>
    <row r="25" spans="2:8">
      <c r="B25" s="1" t="s">
        <v>1128</v>
      </c>
      <c r="C25" s="22" t="s">
        <v>139</v>
      </c>
      <c r="D25" s="1" t="s">
        <v>188</v>
      </c>
      <c r="E25" s="1" t="s">
        <v>562</v>
      </c>
      <c r="F25" s="4">
        <v>3000000</v>
      </c>
      <c r="G25" s="4">
        <v>8565</v>
      </c>
      <c r="H25" s="4">
        <v>2.93</v>
      </c>
    </row>
    <row r="26" spans="2:8">
      <c r="B26" s="1" t="s">
        <v>1070</v>
      </c>
      <c r="C26" s="22" t="s">
        <v>139</v>
      </c>
      <c r="D26" s="1" t="s">
        <v>145</v>
      </c>
      <c r="E26" s="1" t="s">
        <v>146</v>
      </c>
      <c r="F26" s="4">
        <v>500000</v>
      </c>
      <c r="G26" s="4">
        <v>7837.75</v>
      </c>
      <c r="H26" s="4">
        <v>2.68</v>
      </c>
    </row>
    <row r="27" spans="2:8">
      <c r="B27" s="1" t="s">
        <v>1118</v>
      </c>
      <c r="C27" s="22" t="s">
        <v>139</v>
      </c>
      <c r="D27" s="1" t="s">
        <v>216</v>
      </c>
      <c r="E27" s="1" t="s">
        <v>251</v>
      </c>
      <c r="F27" s="4">
        <v>2850000</v>
      </c>
      <c r="G27" s="4">
        <v>7465.58</v>
      </c>
      <c r="H27" s="4">
        <v>2.5499999999999998</v>
      </c>
    </row>
    <row r="28" spans="2:8">
      <c r="B28" s="1" t="s">
        <v>1341</v>
      </c>
      <c r="C28" s="22" t="s">
        <v>139</v>
      </c>
      <c r="D28" s="1" t="s">
        <v>169</v>
      </c>
      <c r="E28" s="1" t="s">
        <v>232</v>
      </c>
      <c r="F28" s="4">
        <v>243878</v>
      </c>
      <c r="G28" s="4">
        <v>6571.29</v>
      </c>
      <c r="H28" s="4">
        <v>2.25</v>
      </c>
    </row>
    <row r="29" spans="2:8">
      <c r="B29" s="1" t="s">
        <v>1381</v>
      </c>
      <c r="C29" s="22" t="s">
        <v>139</v>
      </c>
      <c r="D29" s="1" t="s">
        <v>166</v>
      </c>
      <c r="E29" s="1" t="s">
        <v>529</v>
      </c>
      <c r="F29" s="4">
        <v>330000</v>
      </c>
      <c r="G29" s="4">
        <v>6393.42</v>
      </c>
      <c r="H29" s="4">
        <v>2.19</v>
      </c>
    </row>
    <row r="30" spans="2:8">
      <c r="B30" s="1" t="s">
        <v>1342</v>
      </c>
      <c r="C30" s="22" t="s">
        <v>139</v>
      </c>
      <c r="D30" s="1" t="s">
        <v>228</v>
      </c>
      <c r="E30" s="1" t="s">
        <v>229</v>
      </c>
      <c r="F30" s="4">
        <v>4000000</v>
      </c>
      <c r="G30" s="4">
        <v>6126</v>
      </c>
      <c r="H30" s="4">
        <v>2.09</v>
      </c>
    </row>
    <row r="31" spans="2:8">
      <c r="B31" s="1" t="s">
        <v>1051</v>
      </c>
      <c r="C31" s="22" t="s">
        <v>139</v>
      </c>
      <c r="D31" s="1" t="s">
        <v>140</v>
      </c>
      <c r="E31" s="1" t="s">
        <v>418</v>
      </c>
      <c r="F31" s="4">
        <v>15500000</v>
      </c>
      <c r="G31" s="4">
        <v>6122.5</v>
      </c>
      <c r="H31" s="4">
        <v>2.09</v>
      </c>
    </row>
    <row r="32" spans="2:8">
      <c r="B32" s="1" t="s">
        <v>1082</v>
      </c>
      <c r="C32" s="22" t="s">
        <v>139</v>
      </c>
      <c r="D32" s="1" t="s">
        <v>203</v>
      </c>
      <c r="E32" s="1" t="s">
        <v>372</v>
      </c>
      <c r="F32" s="4">
        <v>210000</v>
      </c>
      <c r="G32" s="4">
        <v>5980.7</v>
      </c>
      <c r="H32" s="4">
        <v>2.0499999999999998</v>
      </c>
    </row>
    <row r="33" spans="2:8">
      <c r="B33" s="1" t="s">
        <v>1018</v>
      </c>
      <c r="C33" s="22" t="s">
        <v>139</v>
      </c>
      <c r="D33" s="1" t="s">
        <v>153</v>
      </c>
      <c r="E33" s="1" t="s">
        <v>154</v>
      </c>
      <c r="F33" s="4">
        <v>2303000</v>
      </c>
      <c r="G33" s="4">
        <v>5977.44</v>
      </c>
      <c r="H33" s="4">
        <v>2.04</v>
      </c>
    </row>
    <row r="34" spans="2:8">
      <c r="B34" s="1" t="s">
        <v>1106</v>
      </c>
      <c r="C34" s="22" t="s">
        <v>139</v>
      </c>
      <c r="D34" s="1" t="s">
        <v>166</v>
      </c>
      <c r="E34" s="1" t="s">
        <v>480</v>
      </c>
      <c r="F34" s="4">
        <v>575000</v>
      </c>
      <c r="G34" s="4">
        <v>5925.09</v>
      </c>
      <c r="H34" s="4">
        <v>2.0299999999999998</v>
      </c>
    </row>
    <row r="35" spans="2:8">
      <c r="B35" s="1" t="s">
        <v>1016</v>
      </c>
      <c r="C35" s="22" t="s">
        <v>139</v>
      </c>
      <c r="D35" s="1" t="s">
        <v>140</v>
      </c>
      <c r="E35" s="1" t="s">
        <v>148</v>
      </c>
      <c r="F35" s="4">
        <v>290000</v>
      </c>
      <c r="G35" s="4">
        <v>5193.18</v>
      </c>
      <c r="H35" s="4">
        <v>1.78</v>
      </c>
    </row>
    <row r="36" spans="2:8">
      <c r="B36" s="1" t="s">
        <v>1054</v>
      </c>
      <c r="C36" s="22" t="s">
        <v>139</v>
      </c>
      <c r="D36" s="1" t="s">
        <v>196</v>
      </c>
      <c r="E36" s="1" t="s">
        <v>308</v>
      </c>
      <c r="F36" s="4">
        <v>450000</v>
      </c>
      <c r="G36" s="4">
        <v>4974.75</v>
      </c>
      <c r="H36" s="4">
        <v>1.7</v>
      </c>
    </row>
    <row r="37" spans="2:8">
      <c r="B37" s="1" t="s">
        <v>1052</v>
      </c>
      <c r="C37" s="22" t="s">
        <v>139</v>
      </c>
      <c r="D37" s="1" t="s">
        <v>164</v>
      </c>
      <c r="E37" s="1" t="s">
        <v>487</v>
      </c>
      <c r="F37" s="4">
        <v>650000</v>
      </c>
      <c r="G37" s="4">
        <v>4840.2299999999996</v>
      </c>
      <c r="H37" s="4">
        <v>1.66</v>
      </c>
    </row>
    <row r="38" spans="2:8">
      <c r="B38" s="1" t="s">
        <v>1346</v>
      </c>
      <c r="C38" s="22" t="s">
        <v>139</v>
      </c>
      <c r="D38" s="1" t="s">
        <v>164</v>
      </c>
      <c r="E38" s="1" t="s">
        <v>563</v>
      </c>
      <c r="F38" s="4">
        <v>600100</v>
      </c>
      <c r="G38" s="4">
        <v>4721.8900000000003</v>
      </c>
      <c r="H38" s="4">
        <v>1.61</v>
      </c>
    </row>
    <row r="39" spans="2:8">
      <c r="B39" s="1" t="s">
        <v>1345</v>
      </c>
      <c r="C39" s="22" t="s">
        <v>139</v>
      </c>
      <c r="D39" s="1" t="s">
        <v>145</v>
      </c>
      <c r="E39" s="1" t="s">
        <v>298</v>
      </c>
      <c r="F39" s="4">
        <v>131000</v>
      </c>
      <c r="G39" s="4">
        <v>4665.24</v>
      </c>
      <c r="H39" s="4">
        <v>1.6</v>
      </c>
    </row>
    <row r="40" spans="2:8">
      <c r="B40" s="1" t="s">
        <v>1364</v>
      </c>
      <c r="C40" s="22" t="s">
        <v>139</v>
      </c>
      <c r="D40" s="1" t="s">
        <v>230</v>
      </c>
      <c r="E40" s="1" t="s">
        <v>534</v>
      </c>
      <c r="F40" s="4">
        <v>1711730</v>
      </c>
      <c r="G40" s="4">
        <v>4572.8900000000003</v>
      </c>
      <c r="H40" s="4">
        <v>1.56</v>
      </c>
    </row>
    <row r="41" spans="2:8">
      <c r="B41" s="1" t="s">
        <v>1022</v>
      </c>
      <c r="C41" s="22" t="s">
        <v>139</v>
      </c>
      <c r="D41" s="1" t="s">
        <v>156</v>
      </c>
      <c r="E41" s="1" t="s">
        <v>157</v>
      </c>
      <c r="F41" s="4">
        <v>190300</v>
      </c>
      <c r="G41" s="4">
        <v>4243.12</v>
      </c>
      <c r="H41" s="4">
        <v>1.45</v>
      </c>
    </row>
    <row r="42" spans="2:8">
      <c r="B42" s="1" t="s">
        <v>1034</v>
      </c>
      <c r="C42" s="22" t="s">
        <v>139</v>
      </c>
      <c r="D42" s="1" t="s">
        <v>184</v>
      </c>
      <c r="E42" s="1" t="s">
        <v>185</v>
      </c>
      <c r="F42" s="4">
        <v>180000</v>
      </c>
      <c r="G42" s="4">
        <v>4192.0200000000004</v>
      </c>
      <c r="H42" s="4">
        <v>1.43</v>
      </c>
    </row>
    <row r="43" spans="2:8">
      <c r="B43" s="1" t="s">
        <v>996</v>
      </c>
      <c r="C43" s="22" t="s">
        <v>139</v>
      </c>
      <c r="D43" s="1" t="s">
        <v>173</v>
      </c>
      <c r="E43" s="1" t="s">
        <v>174</v>
      </c>
      <c r="F43" s="4">
        <v>235832</v>
      </c>
      <c r="G43" s="4">
        <v>3995.82</v>
      </c>
      <c r="H43" s="4">
        <v>1.37</v>
      </c>
    </row>
    <row r="44" spans="2:8">
      <c r="B44" s="1" t="s">
        <v>1344</v>
      </c>
      <c r="C44" s="22" t="s">
        <v>139</v>
      </c>
      <c r="D44" s="1" t="s">
        <v>228</v>
      </c>
      <c r="E44" s="1" t="s">
        <v>236</v>
      </c>
      <c r="F44" s="4">
        <v>550000</v>
      </c>
      <c r="G44" s="4">
        <v>3899.78</v>
      </c>
      <c r="H44" s="4">
        <v>1.33</v>
      </c>
    </row>
    <row r="45" spans="2:8">
      <c r="B45" s="1" t="s">
        <v>1350</v>
      </c>
      <c r="C45" s="22" t="s">
        <v>139</v>
      </c>
      <c r="D45" s="1" t="s">
        <v>164</v>
      </c>
      <c r="E45" s="1" t="s">
        <v>552</v>
      </c>
      <c r="F45" s="4">
        <v>223184</v>
      </c>
      <c r="G45" s="4">
        <v>3841.22</v>
      </c>
      <c r="H45" s="4">
        <v>1.31</v>
      </c>
    </row>
    <row r="46" spans="2:8">
      <c r="B46" s="1" t="s">
        <v>1382</v>
      </c>
      <c r="C46" s="22" t="s">
        <v>139</v>
      </c>
      <c r="D46" s="1" t="s">
        <v>166</v>
      </c>
      <c r="E46" s="1" t="s">
        <v>235</v>
      </c>
      <c r="F46" s="4">
        <v>101000</v>
      </c>
      <c r="G46" s="4">
        <v>3831.54</v>
      </c>
      <c r="H46" s="4">
        <v>1.31</v>
      </c>
    </row>
    <row r="47" spans="2:8">
      <c r="B47" s="1" t="s">
        <v>1330</v>
      </c>
      <c r="C47" s="22" t="s">
        <v>139</v>
      </c>
      <c r="D47" s="1" t="s">
        <v>160</v>
      </c>
      <c r="E47" s="1" t="s">
        <v>161</v>
      </c>
      <c r="F47" s="4">
        <v>180000</v>
      </c>
      <c r="G47" s="4">
        <v>3816</v>
      </c>
      <c r="H47" s="4">
        <v>1.3</v>
      </c>
    </row>
    <row r="48" spans="2:8">
      <c r="B48" s="1" t="s">
        <v>1045</v>
      </c>
      <c r="C48" s="22" t="s">
        <v>139</v>
      </c>
      <c r="D48" s="1" t="s">
        <v>184</v>
      </c>
      <c r="E48" s="1" t="s">
        <v>186</v>
      </c>
      <c r="F48" s="4">
        <v>56000</v>
      </c>
      <c r="G48" s="4">
        <v>3712.94</v>
      </c>
      <c r="H48" s="4">
        <v>1.27</v>
      </c>
    </row>
    <row r="49" spans="2:8">
      <c r="B49" s="1" t="s">
        <v>1099</v>
      </c>
      <c r="C49" s="22" t="s">
        <v>139</v>
      </c>
      <c r="D49" s="1" t="s">
        <v>300</v>
      </c>
      <c r="E49" s="1" t="s">
        <v>458</v>
      </c>
      <c r="F49" s="4">
        <v>375000</v>
      </c>
      <c r="G49" s="4">
        <v>3457.88</v>
      </c>
      <c r="H49" s="4">
        <v>1.18</v>
      </c>
    </row>
    <row r="50" spans="2:8">
      <c r="B50" s="1" t="s">
        <v>1291</v>
      </c>
      <c r="C50" s="22" t="s">
        <v>139</v>
      </c>
      <c r="D50" s="1" t="s">
        <v>149</v>
      </c>
      <c r="E50" s="1" t="s">
        <v>239</v>
      </c>
      <c r="F50" s="4">
        <v>181800</v>
      </c>
      <c r="G50" s="4">
        <v>3415.02</v>
      </c>
      <c r="H50" s="4">
        <v>1.17</v>
      </c>
    </row>
    <row r="51" spans="2:8">
      <c r="B51" s="1" t="s">
        <v>1383</v>
      </c>
      <c r="C51" s="22" t="s">
        <v>139</v>
      </c>
      <c r="D51" s="1" t="s">
        <v>230</v>
      </c>
      <c r="E51" s="1" t="s">
        <v>564</v>
      </c>
      <c r="F51" s="4">
        <v>502392</v>
      </c>
      <c r="G51" s="4">
        <v>3149.75</v>
      </c>
      <c r="H51" s="4">
        <v>1.08</v>
      </c>
    </row>
    <row r="52" spans="2:8">
      <c r="B52" s="1" t="s">
        <v>1384</v>
      </c>
      <c r="C52" s="22" t="s">
        <v>139</v>
      </c>
      <c r="D52" s="1" t="s">
        <v>184</v>
      </c>
      <c r="E52" s="1" t="s">
        <v>565</v>
      </c>
      <c r="F52" s="4">
        <v>850000</v>
      </c>
      <c r="G52" s="4">
        <v>2990.73</v>
      </c>
      <c r="H52" s="4">
        <v>1.02</v>
      </c>
    </row>
    <row r="53" spans="2:8">
      <c r="B53" s="1" t="s">
        <v>1019</v>
      </c>
      <c r="C53" s="22" t="s">
        <v>139</v>
      </c>
      <c r="D53" s="1" t="s">
        <v>153</v>
      </c>
      <c r="E53" s="1" t="s">
        <v>163</v>
      </c>
      <c r="F53" s="4">
        <v>115000</v>
      </c>
      <c r="G53" s="4">
        <v>2570.08</v>
      </c>
      <c r="H53" s="4">
        <v>0.88</v>
      </c>
    </row>
    <row r="54" spans="2:8">
      <c r="B54" s="1" t="s">
        <v>1026</v>
      </c>
      <c r="C54" s="22" t="s">
        <v>139</v>
      </c>
      <c r="D54" s="1" t="s">
        <v>300</v>
      </c>
      <c r="E54" s="1" t="s">
        <v>397</v>
      </c>
      <c r="F54" s="4">
        <v>30000</v>
      </c>
      <c r="G54" s="4">
        <v>2315.34</v>
      </c>
      <c r="H54" s="4">
        <v>0.79</v>
      </c>
    </row>
    <row r="55" spans="2:8">
      <c r="B55" s="1" t="s">
        <v>1040</v>
      </c>
      <c r="C55" s="22" t="s">
        <v>139</v>
      </c>
      <c r="D55" s="1" t="s">
        <v>164</v>
      </c>
      <c r="E55" s="1" t="s">
        <v>180</v>
      </c>
      <c r="F55" s="4">
        <v>27375</v>
      </c>
      <c r="G55" s="4">
        <v>1233.3499999999999</v>
      </c>
      <c r="H55" s="4">
        <v>0.42</v>
      </c>
    </row>
    <row r="56" spans="2:8">
      <c r="B56" s="1" t="s">
        <v>1294</v>
      </c>
      <c r="C56" s="22" t="s">
        <v>139</v>
      </c>
      <c r="D56" s="1" t="s">
        <v>151</v>
      </c>
      <c r="E56" s="1" t="s">
        <v>489</v>
      </c>
      <c r="F56" s="4">
        <v>103571</v>
      </c>
      <c r="G56" s="4">
        <v>355.2</v>
      </c>
      <c r="H56" s="4">
        <v>0.12</v>
      </c>
    </row>
    <row r="57" spans="2:8">
      <c r="B57" s="2" t="s">
        <v>218</v>
      </c>
      <c r="C57" s="9"/>
      <c r="D57" s="2"/>
      <c r="E57" s="2"/>
      <c r="F57" s="10"/>
      <c r="G57" s="10">
        <f>SUM(G13:G56)</f>
        <v>278409.48000000004</v>
      </c>
      <c r="H57" s="10">
        <f>SUM(H13:H56)</f>
        <v>95.180000000000021</v>
      </c>
    </row>
    <row r="58" spans="2:8">
      <c r="B58" s="2" t="s">
        <v>275</v>
      </c>
      <c r="C58" s="9"/>
      <c r="D58" s="2"/>
      <c r="E58" s="2"/>
      <c r="F58" s="10"/>
      <c r="G58" s="10">
        <v>13998.49</v>
      </c>
      <c r="H58" s="10">
        <v>4.79</v>
      </c>
    </row>
    <row r="59" spans="2:8">
      <c r="B59" s="2" t="s">
        <v>276</v>
      </c>
      <c r="C59" s="9"/>
      <c r="D59" s="2"/>
      <c r="E59" s="2"/>
      <c r="F59" s="10"/>
      <c r="G59" s="10">
        <v>891.14</v>
      </c>
      <c r="H59" s="10">
        <v>0.3</v>
      </c>
    </row>
    <row r="60" spans="2:8">
      <c r="B60" s="2" t="s">
        <v>124</v>
      </c>
      <c r="C60" s="9"/>
      <c r="D60" s="2"/>
      <c r="E60" s="2"/>
      <c r="F60" s="10"/>
      <c r="G60" s="10">
        <v>293299.11</v>
      </c>
      <c r="H60" s="10">
        <v>100.29</v>
      </c>
    </row>
    <row r="61" spans="2:8">
      <c r="B61" s="2" t="s">
        <v>125</v>
      </c>
      <c r="C61" s="9"/>
      <c r="D61" s="2"/>
      <c r="E61" s="2"/>
      <c r="F61" s="10"/>
      <c r="G61" s="10">
        <v>-861.1625975999583</v>
      </c>
      <c r="H61" s="10">
        <v>-0.29000000000000625</v>
      </c>
    </row>
    <row r="62" spans="2:8">
      <c r="B62" s="2" t="s">
        <v>126</v>
      </c>
      <c r="C62" s="9"/>
      <c r="D62" s="2"/>
      <c r="E62" s="2"/>
      <c r="F62" s="10"/>
      <c r="G62" s="10">
        <v>292437.94740240002</v>
      </c>
      <c r="H62" s="10">
        <v>100</v>
      </c>
    </row>
    <row r="63" spans="2:8">
      <c r="B63" s="1" t="s">
        <v>127</v>
      </c>
    </row>
    <row r="64" spans="2:8">
      <c r="B64" s="1" t="s">
        <v>128</v>
      </c>
    </row>
    <row r="65" spans="2:3">
      <c r="B65" s="24" t="s">
        <v>129</v>
      </c>
      <c r="C65" s="254">
        <v>44681</v>
      </c>
    </row>
    <row r="66" spans="2:3" ht="25.5">
      <c r="B66" s="11" t="s">
        <v>130</v>
      </c>
      <c r="C66" s="5" t="s">
        <v>131</v>
      </c>
    </row>
    <row r="67" spans="2:3">
      <c r="B67" s="2"/>
    </row>
    <row r="68" spans="2:3">
      <c r="B68" s="2" t="s">
        <v>132</v>
      </c>
    </row>
    <row r="69" spans="2:3">
      <c r="B69" s="2" t="s">
        <v>221</v>
      </c>
    </row>
    <row r="70" spans="2:3">
      <c r="B70" s="2" t="s">
        <v>133</v>
      </c>
    </row>
    <row r="71" spans="2:3">
      <c r="B71" s="2" t="s">
        <v>566</v>
      </c>
      <c r="C71" s="9"/>
    </row>
    <row r="72" spans="2:3">
      <c r="B72" s="2" t="s">
        <v>567</v>
      </c>
      <c r="C72" s="9"/>
    </row>
    <row r="73" spans="2:3">
      <c r="B73" s="2" t="s">
        <v>568</v>
      </c>
      <c r="C73" s="9"/>
    </row>
    <row r="74" spans="2:3">
      <c r="B74" s="2" t="s">
        <v>569</v>
      </c>
      <c r="C74" s="9"/>
    </row>
    <row r="75" spans="2:3">
      <c r="B75" s="2" t="s">
        <v>570</v>
      </c>
      <c r="C75" s="9"/>
    </row>
    <row r="76" spans="2:3">
      <c r="B76" s="2" t="s">
        <v>571</v>
      </c>
      <c r="C76" s="9"/>
    </row>
    <row r="77" spans="2:3">
      <c r="B77" s="2" t="s">
        <v>572</v>
      </c>
      <c r="C77" s="9"/>
    </row>
    <row r="78" spans="2:3">
      <c r="B78" s="2" t="s">
        <v>573</v>
      </c>
      <c r="C78" s="9"/>
    </row>
    <row r="79" spans="2:3">
      <c r="B79" s="132" t="s">
        <v>2963</v>
      </c>
      <c r="C79" s="9"/>
    </row>
    <row r="80" spans="2:3">
      <c r="B80" s="132" t="s">
        <v>134</v>
      </c>
    </row>
    <row r="81" spans="2:2">
      <c r="B81" s="132" t="s">
        <v>135</v>
      </c>
    </row>
  </sheetData>
  <mergeCells count="3">
    <mergeCell ref="B1:E1"/>
    <mergeCell ref="C3:C7"/>
    <mergeCell ref="D3:D7"/>
  </mergeCells>
  <hyperlinks>
    <hyperlink ref="A1" location="Index!A1" display="Index" xr:uid="{00000000-0004-0000-0F00-000000000000}"/>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98"/>
  <sheetViews>
    <sheetView workbookViewId="0">
      <selection activeCell="B1" sqref="B1:E1"/>
    </sheetView>
  </sheetViews>
  <sheetFormatPr defaultRowHeight="12.75"/>
  <cols>
    <col min="1" max="1" width="5.42578125" style="1" bestFit="1" customWidth="1"/>
    <col min="2" max="2" width="82" style="1" bestFit="1" customWidth="1"/>
    <col min="3" max="3" width="25.7109375" style="5" customWidth="1"/>
    <col min="4" max="4" width="25.7109375" style="1" customWidth="1"/>
    <col min="5" max="5" width="13.5703125" style="1" bestFit="1" customWidth="1"/>
    <col min="6" max="6" width="10.5703125" style="4" bestFit="1" customWidth="1"/>
    <col min="7" max="7" width="18.140625" style="4" bestFit="1" customWidth="1"/>
    <col min="8" max="8" width="9.140625" style="4" bestFit="1" customWidth="1"/>
    <col min="9" max="16384" width="9.140625" style="1"/>
  </cols>
  <sheetData>
    <row r="1" spans="1:9">
      <c r="A1" s="3" t="s">
        <v>0</v>
      </c>
      <c r="B1" s="367" t="s">
        <v>74</v>
      </c>
      <c r="C1" s="367"/>
      <c r="D1" s="367"/>
      <c r="E1" s="367"/>
    </row>
    <row r="2" spans="1:9" ht="13.5" thickBot="1"/>
    <row r="3" spans="1:9" s="12" customFormat="1" ht="15">
      <c r="B3" s="109" t="s">
        <v>3053</v>
      </c>
      <c r="C3" s="386"/>
      <c r="D3" s="374"/>
      <c r="F3" s="18"/>
      <c r="G3" s="18"/>
      <c r="H3" s="18"/>
    </row>
    <row r="4" spans="1:9" s="12" customFormat="1" ht="15">
      <c r="B4" s="112" t="s">
        <v>3054</v>
      </c>
      <c r="C4" s="387"/>
      <c r="D4" s="375"/>
      <c r="F4" s="18"/>
      <c r="G4" s="18"/>
      <c r="H4" s="18"/>
    </row>
    <row r="5" spans="1:9" s="12" customFormat="1" ht="15">
      <c r="B5" s="327" t="s">
        <v>1529</v>
      </c>
      <c r="C5" s="387"/>
      <c r="D5" s="375"/>
      <c r="F5" s="18"/>
      <c r="G5" s="18"/>
      <c r="H5" s="18"/>
    </row>
    <row r="6" spans="1:9" s="12" customFormat="1" ht="15">
      <c r="B6" s="327" t="s">
        <v>3055</v>
      </c>
      <c r="C6" s="387"/>
      <c r="D6" s="375"/>
      <c r="F6" s="18"/>
      <c r="G6" s="18"/>
      <c r="H6" s="18"/>
    </row>
    <row r="7" spans="1:9" s="12" customFormat="1" ht="30.75" thickBot="1">
      <c r="B7" s="328" t="s">
        <v>3056</v>
      </c>
      <c r="C7" s="388"/>
      <c r="D7" s="376"/>
      <c r="F7" s="18"/>
      <c r="G7" s="18"/>
      <c r="H7" s="18"/>
    </row>
    <row r="8" spans="1:9" s="12" customFormat="1">
      <c r="C8" s="20" t="s">
        <v>1527</v>
      </c>
      <c r="D8" s="20" t="s">
        <v>1526</v>
      </c>
      <c r="F8" s="18"/>
      <c r="G8" s="18"/>
      <c r="H8" s="18"/>
    </row>
    <row r="11" spans="1:9">
      <c r="B11" s="1" t="s">
        <v>100</v>
      </c>
    </row>
    <row r="13" spans="1:9">
      <c r="B13" s="6" t="s">
        <v>101</v>
      </c>
      <c r="C13" s="7" t="s">
        <v>102</v>
      </c>
      <c r="D13" s="6" t="s">
        <v>136</v>
      </c>
      <c r="E13" s="6" t="s">
        <v>104</v>
      </c>
      <c r="F13" s="8" t="s">
        <v>105</v>
      </c>
      <c r="G13" s="8" t="s">
        <v>106</v>
      </c>
      <c r="H13" s="8" t="s">
        <v>107</v>
      </c>
      <c r="I13" s="2" t="s">
        <v>137</v>
      </c>
    </row>
    <row r="14" spans="1:9">
      <c r="B14" s="2" t="s">
        <v>138</v>
      </c>
      <c r="C14" s="22"/>
    </row>
    <row r="15" spans="1:9">
      <c r="B15" s="2" t="s">
        <v>109</v>
      </c>
      <c r="C15" s="22"/>
    </row>
    <row r="16" spans="1:9">
      <c r="B16" s="1" t="s">
        <v>1324</v>
      </c>
      <c r="C16" s="22" t="s">
        <v>139</v>
      </c>
      <c r="D16" s="1" t="s">
        <v>149</v>
      </c>
      <c r="E16" s="1" t="s">
        <v>293</v>
      </c>
      <c r="F16" s="4">
        <v>359000</v>
      </c>
      <c r="G16" s="4">
        <v>4528.96</v>
      </c>
      <c r="H16" s="4">
        <v>2.91</v>
      </c>
    </row>
    <row r="17" spans="2:8">
      <c r="B17" s="1" t="s">
        <v>1076</v>
      </c>
      <c r="C17" s="22" t="s">
        <v>139</v>
      </c>
      <c r="D17" s="1" t="s">
        <v>145</v>
      </c>
      <c r="E17" s="1" t="s">
        <v>187</v>
      </c>
      <c r="F17" s="4">
        <v>97660</v>
      </c>
      <c r="G17" s="4">
        <v>4219.55</v>
      </c>
      <c r="H17" s="4">
        <v>2.71</v>
      </c>
    </row>
    <row r="18" spans="2:8">
      <c r="B18" s="1" t="s">
        <v>1082</v>
      </c>
      <c r="C18" s="22" t="s">
        <v>139</v>
      </c>
      <c r="D18" s="1" t="s">
        <v>203</v>
      </c>
      <c r="E18" s="1" t="s">
        <v>372</v>
      </c>
      <c r="F18" s="4">
        <v>145000</v>
      </c>
      <c r="G18" s="4">
        <v>4129.53</v>
      </c>
      <c r="H18" s="4">
        <v>2.65</v>
      </c>
    </row>
    <row r="19" spans="2:8">
      <c r="B19" s="1" t="s">
        <v>1334</v>
      </c>
      <c r="C19" s="22" t="s">
        <v>139</v>
      </c>
      <c r="D19" s="1" t="s">
        <v>169</v>
      </c>
      <c r="E19" s="1" t="s">
        <v>367</v>
      </c>
      <c r="F19" s="4">
        <v>100000</v>
      </c>
      <c r="G19" s="4">
        <v>3931.8</v>
      </c>
      <c r="H19" s="4">
        <v>2.5299999999999998</v>
      </c>
    </row>
    <row r="20" spans="2:8">
      <c r="B20" s="1" t="s">
        <v>1385</v>
      </c>
      <c r="C20" s="22" t="s">
        <v>139</v>
      </c>
      <c r="D20" s="1" t="s">
        <v>164</v>
      </c>
      <c r="E20" s="1" t="s">
        <v>195</v>
      </c>
      <c r="F20" s="4">
        <v>120000</v>
      </c>
      <c r="G20" s="4">
        <v>3900.48</v>
      </c>
      <c r="H20" s="4">
        <v>2.5099999999999998</v>
      </c>
    </row>
    <row r="21" spans="2:8">
      <c r="B21" s="1" t="s">
        <v>1386</v>
      </c>
      <c r="C21" s="22" t="s">
        <v>139</v>
      </c>
      <c r="D21" s="1" t="s">
        <v>355</v>
      </c>
      <c r="E21" s="1" t="s">
        <v>357</v>
      </c>
      <c r="F21" s="4">
        <v>700000</v>
      </c>
      <c r="G21" s="4">
        <v>3780.35</v>
      </c>
      <c r="H21" s="4">
        <v>2.4300000000000002</v>
      </c>
    </row>
    <row r="22" spans="2:8">
      <c r="B22" s="1" t="s">
        <v>1034</v>
      </c>
      <c r="C22" s="22" t="s">
        <v>139</v>
      </c>
      <c r="D22" s="1" t="s">
        <v>184</v>
      </c>
      <c r="E22" s="1" t="s">
        <v>185</v>
      </c>
      <c r="F22" s="4">
        <v>160000</v>
      </c>
      <c r="G22" s="4">
        <v>3726.24</v>
      </c>
      <c r="H22" s="4">
        <v>2.4</v>
      </c>
    </row>
    <row r="23" spans="2:8">
      <c r="B23" s="1" t="s">
        <v>1089</v>
      </c>
      <c r="C23" s="22" t="s">
        <v>139</v>
      </c>
      <c r="D23" s="1" t="s">
        <v>166</v>
      </c>
      <c r="E23" s="1" t="s">
        <v>483</v>
      </c>
      <c r="F23" s="4">
        <v>520000</v>
      </c>
      <c r="G23" s="4">
        <v>3649.1</v>
      </c>
      <c r="H23" s="4">
        <v>2.35</v>
      </c>
    </row>
    <row r="24" spans="2:8">
      <c r="B24" s="1" t="s">
        <v>1097</v>
      </c>
      <c r="C24" s="22" t="s">
        <v>139</v>
      </c>
      <c r="D24" s="1" t="s">
        <v>241</v>
      </c>
      <c r="E24" s="1" t="s">
        <v>517</v>
      </c>
      <c r="F24" s="4">
        <v>8000</v>
      </c>
      <c r="G24" s="4">
        <v>3646.3</v>
      </c>
      <c r="H24" s="4">
        <v>2.34</v>
      </c>
    </row>
    <row r="25" spans="2:8">
      <c r="B25" s="1" t="s">
        <v>1106</v>
      </c>
      <c r="C25" s="22" t="s">
        <v>139</v>
      </c>
      <c r="D25" s="1" t="s">
        <v>166</v>
      </c>
      <c r="E25" s="1" t="s">
        <v>480</v>
      </c>
      <c r="F25" s="4">
        <v>350000</v>
      </c>
      <c r="G25" s="4">
        <v>3606.58</v>
      </c>
      <c r="H25" s="4">
        <v>2.3199999999999998</v>
      </c>
    </row>
    <row r="26" spans="2:8">
      <c r="B26" s="1" t="s">
        <v>1281</v>
      </c>
      <c r="C26" s="22" t="s">
        <v>139</v>
      </c>
      <c r="D26" s="1" t="s">
        <v>203</v>
      </c>
      <c r="E26" s="1" t="s">
        <v>370</v>
      </c>
      <c r="F26" s="4">
        <v>394863</v>
      </c>
      <c r="G26" s="4">
        <v>3532.25</v>
      </c>
      <c r="H26" s="4">
        <v>2.27</v>
      </c>
    </row>
    <row r="27" spans="2:8">
      <c r="B27" s="1" t="s">
        <v>1330</v>
      </c>
      <c r="C27" s="22" t="s">
        <v>139</v>
      </c>
      <c r="D27" s="1" t="s">
        <v>160</v>
      </c>
      <c r="E27" s="1" t="s">
        <v>161</v>
      </c>
      <c r="F27" s="4">
        <v>163900</v>
      </c>
      <c r="G27" s="4">
        <v>3474.68</v>
      </c>
      <c r="H27" s="4">
        <v>2.23</v>
      </c>
    </row>
    <row r="28" spans="2:8">
      <c r="B28" s="1" t="s">
        <v>1035</v>
      </c>
      <c r="C28" s="22" t="s">
        <v>139</v>
      </c>
      <c r="D28" s="1" t="s">
        <v>145</v>
      </c>
      <c r="E28" s="1" t="s">
        <v>436</v>
      </c>
      <c r="F28" s="4">
        <v>120000</v>
      </c>
      <c r="G28" s="4">
        <v>3411.84</v>
      </c>
      <c r="H28" s="4">
        <v>2.19</v>
      </c>
    </row>
    <row r="29" spans="2:8">
      <c r="B29" s="1" t="s">
        <v>1127</v>
      </c>
      <c r="C29" s="22" t="s">
        <v>139</v>
      </c>
      <c r="D29" s="1" t="s">
        <v>196</v>
      </c>
      <c r="E29" s="1" t="s">
        <v>518</v>
      </c>
      <c r="F29" s="4">
        <v>429137</v>
      </c>
      <c r="G29" s="4">
        <v>3251.14</v>
      </c>
      <c r="H29" s="4">
        <v>2.09</v>
      </c>
    </row>
    <row r="30" spans="2:8">
      <c r="B30" s="1" t="s">
        <v>1004</v>
      </c>
      <c r="C30" s="22" t="s">
        <v>139</v>
      </c>
      <c r="D30" s="1" t="s">
        <v>273</v>
      </c>
      <c r="E30" s="1" t="s">
        <v>377</v>
      </c>
      <c r="F30" s="4">
        <v>1280000</v>
      </c>
      <c r="G30" s="4">
        <v>3102.08</v>
      </c>
      <c r="H30" s="4">
        <v>1.99</v>
      </c>
    </row>
    <row r="31" spans="2:8">
      <c r="B31" s="1" t="s">
        <v>1290</v>
      </c>
      <c r="C31" s="22" t="s">
        <v>139</v>
      </c>
      <c r="D31" s="1" t="s">
        <v>149</v>
      </c>
      <c r="E31" s="1" t="s">
        <v>485</v>
      </c>
      <c r="F31" s="4">
        <v>800000</v>
      </c>
      <c r="G31" s="4">
        <v>3078.4</v>
      </c>
      <c r="H31" s="4">
        <v>1.98</v>
      </c>
    </row>
    <row r="32" spans="2:8">
      <c r="B32" s="1" t="s">
        <v>1287</v>
      </c>
      <c r="C32" s="22" t="s">
        <v>139</v>
      </c>
      <c r="D32" s="1" t="s">
        <v>166</v>
      </c>
      <c r="E32" s="1" t="s">
        <v>309</v>
      </c>
      <c r="F32" s="4">
        <v>156098</v>
      </c>
      <c r="G32" s="4">
        <v>3039.07</v>
      </c>
      <c r="H32" s="4">
        <v>1.95</v>
      </c>
    </row>
    <row r="33" spans="2:8">
      <c r="B33" s="1" t="s">
        <v>1053</v>
      </c>
      <c r="C33" s="22" t="s">
        <v>139</v>
      </c>
      <c r="D33" s="1" t="s">
        <v>156</v>
      </c>
      <c r="E33" s="1" t="s">
        <v>519</v>
      </c>
      <c r="F33" s="4">
        <v>400000</v>
      </c>
      <c r="G33" s="4">
        <v>2955</v>
      </c>
      <c r="H33" s="4">
        <v>1.9</v>
      </c>
    </row>
    <row r="34" spans="2:8">
      <c r="B34" s="1" t="s">
        <v>1328</v>
      </c>
      <c r="C34" s="22" t="s">
        <v>139</v>
      </c>
      <c r="D34" s="1" t="s">
        <v>164</v>
      </c>
      <c r="E34" s="1" t="s">
        <v>520</v>
      </c>
      <c r="F34" s="4">
        <v>290000</v>
      </c>
      <c r="G34" s="4">
        <v>2934.08</v>
      </c>
      <c r="H34" s="4">
        <v>1.89</v>
      </c>
    </row>
    <row r="35" spans="2:8">
      <c r="B35" s="1" t="s">
        <v>521</v>
      </c>
      <c r="C35" s="22" t="s">
        <v>139</v>
      </c>
      <c r="D35" s="1" t="s">
        <v>156</v>
      </c>
      <c r="E35" s="1" t="s">
        <v>522</v>
      </c>
      <c r="F35" s="4">
        <v>78901</v>
      </c>
      <c r="G35" s="4">
        <v>2907.07</v>
      </c>
      <c r="H35" s="4">
        <v>1.87</v>
      </c>
    </row>
    <row r="36" spans="2:8">
      <c r="B36" s="1" t="s">
        <v>1387</v>
      </c>
      <c r="C36" s="22" t="s">
        <v>139</v>
      </c>
      <c r="D36" s="1" t="s">
        <v>140</v>
      </c>
      <c r="E36" s="1" t="s">
        <v>417</v>
      </c>
      <c r="F36" s="4">
        <v>3000000</v>
      </c>
      <c r="G36" s="4">
        <v>2880</v>
      </c>
      <c r="H36" s="4">
        <v>1.85</v>
      </c>
    </row>
    <row r="37" spans="2:8">
      <c r="B37" s="1" t="s">
        <v>1292</v>
      </c>
      <c r="C37" s="22" t="s">
        <v>139</v>
      </c>
      <c r="D37" s="1" t="s">
        <v>173</v>
      </c>
      <c r="E37" s="1" t="s">
        <v>523</v>
      </c>
      <c r="F37" s="4">
        <v>1061000</v>
      </c>
      <c r="G37" s="4">
        <v>2868.41</v>
      </c>
      <c r="H37" s="4">
        <v>1.84</v>
      </c>
    </row>
    <row r="38" spans="2:8">
      <c r="B38" s="1" t="s">
        <v>1388</v>
      </c>
      <c r="C38" s="22" t="s">
        <v>139</v>
      </c>
      <c r="D38" s="1" t="s">
        <v>477</v>
      </c>
      <c r="E38" s="1" t="s">
        <v>524</v>
      </c>
      <c r="F38" s="4">
        <v>263836</v>
      </c>
      <c r="G38" s="4">
        <v>2866.45</v>
      </c>
      <c r="H38" s="4">
        <v>1.84</v>
      </c>
    </row>
    <row r="39" spans="2:8">
      <c r="B39" s="1" t="s">
        <v>1389</v>
      </c>
      <c r="C39" s="22" t="s">
        <v>139</v>
      </c>
      <c r="D39" s="1" t="s">
        <v>158</v>
      </c>
      <c r="E39" s="1" t="s">
        <v>525</v>
      </c>
      <c r="F39" s="4">
        <v>310002</v>
      </c>
      <c r="G39" s="4">
        <v>2835.59</v>
      </c>
      <c r="H39" s="4">
        <v>1.82</v>
      </c>
    </row>
    <row r="40" spans="2:8">
      <c r="B40" s="1" t="s">
        <v>1117</v>
      </c>
      <c r="C40" s="22" t="s">
        <v>139</v>
      </c>
      <c r="D40" s="1" t="s">
        <v>526</v>
      </c>
      <c r="E40" s="1" t="s">
        <v>527</v>
      </c>
      <c r="F40" s="4">
        <v>2200000</v>
      </c>
      <c r="G40" s="4">
        <v>2796.2</v>
      </c>
      <c r="H40" s="4">
        <v>1.8</v>
      </c>
    </row>
    <row r="41" spans="2:8">
      <c r="B41" s="1" t="s">
        <v>1390</v>
      </c>
      <c r="C41" s="22" t="s">
        <v>139</v>
      </c>
      <c r="D41" s="1" t="s">
        <v>156</v>
      </c>
      <c r="E41" s="1" t="s">
        <v>528</v>
      </c>
      <c r="F41" s="4">
        <v>1500000</v>
      </c>
      <c r="G41" s="4">
        <v>2747.25</v>
      </c>
      <c r="H41" s="4">
        <v>1.77</v>
      </c>
    </row>
    <row r="42" spans="2:8">
      <c r="B42" s="1" t="s">
        <v>1381</v>
      </c>
      <c r="C42" s="22" t="s">
        <v>139</v>
      </c>
      <c r="D42" s="1" t="s">
        <v>166</v>
      </c>
      <c r="E42" s="1" t="s">
        <v>529</v>
      </c>
      <c r="F42" s="4">
        <v>128000</v>
      </c>
      <c r="G42" s="4">
        <v>2479.87</v>
      </c>
      <c r="H42" s="4">
        <v>1.59</v>
      </c>
    </row>
    <row r="43" spans="2:8">
      <c r="B43" s="1" t="s">
        <v>1043</v>
      </c>
      <c r="C43" s="22" t="s">
        <v>139</v>
      </c>
      <c r="D43" s="1" t="s">
        <v>188</v>
      </c>
      <c r="E43" s="1" t="s">
        <v>530</v>
      </c>
      <c r="F43" s="4">
        <v>200000</v>
      </c>
      <c r="G43" s="4">
        <v>2456.8000000000002</v>
      </c>
      <c r="H43" s="4">
        <v>1.58</v>
      </c>
    </row>
    <row r="44" spans="2:8">
      <c r="B44" s="1" t="s">
        <v>1090</v>
      </c>
      <c r="C44" s="22" t="s">
        <v>139</v>
      </c>
      <c r="D44" s="1" t="s">
        <v>184</v>
      </c>
      <c r="E44" s="1" t="s">
        <v>371</v>
      </c>
      <c r="F44" s="4">
        <v>302735</v>
      </c>
      <c r="G44" s="4">
        <v>2405.84</v>
      </c>
      <c r="H44" s="4">
        <v>1.55</v>
      </c>
    </row>
    <row r="45" spans="2:8">
      <c r="B45" s="1" t="s">
        <v>1374</v>
      </c>
      <c r="C45" s="22" t="s">
        <v>139</v>
      </c>
      <c r="D45" s="1" t="s">
        <v>214</v>
      </c>
      <c r="E45" s="1" t="s">
        <v>429</v>
      </c>
      <c r="F45" s="4">
        <v>5907</v>
      </c>
      <c r="G45" s="4">
        <v>2369.7199999999998</v>
      </c>
      <c r="H45" s="4">
        <v>1.52</v>
      </c>
    </row>
    <row r="46" spans="2:8">
      <c r="B46" s="1" t="s">
        <v>1115</v>
      </c>
      <c r="C46" s="22" t="s">
        <v>139</v>
      </c>
      <c r="D46" s="1" t="s">
        <v>230</v>
      </c>
      <c r="E46" s="1" t="s">
        <v>302</v>
      </c>
      <c r="F46" s="4">
        <v>53000</v>
      </c>
      <c r="G46" s="4">
        <v>2360.81</v>
      </c>
      <c r="H46" s="4">
        <v>1.52</v>
      </c>
    </row>
    <row r="47" spans="2:8">
      <c r="B47" s="1" t="s">
        <v>1391</v>
      </c>
      <c r="C47" s="22" t="s">
        <v>139</v>
      </c>
      <c r="D47" s="1" t="s">
        <v>182</v>
      </c>
      <c r="E47" s="1" t="s">
        <v>183</v>
      </c>
      <c r="F47" s="4">
        <v>294200</v>
      </c>
      <c r="G47" s="4">
        <v>2329.77</v>
      </c>
      <c r="H47" s="4">
        <v>1.5</v>
      </c>
    </row>
    <row r="48" spans="2:8">
      <c r="B48" s="1" t="s">
        <v>1075</v>
      </c>
      <c r="C48" s="22" t="s">
        <v>139</v>
      </c>
      <c r="D48" s="1" t="s">
        <v>244</v>
      </c>
      <c r="E48" s="1" t="s">
        <v>289</v>
      </c>
      <c r="F48" s="4">
        <v>425000</v>
      </c>
      <c r="G48" s="4">
        <v>2320.5</v>
      </c>
      <c r="H48" s="4">
        <v>1.49</v>
      </c>
    </row>
    <row r="49" spans="2:8">
      <c r="B49" s="1" t="s">
        <v>1331</v>
      </c>
      <c r="C49" s="22" t="s">
        <v>139</v>
      </c>
      <c r="D49" s="1" t="s">
        <v>477</v>
      </c>
      <c r="E49" s="1" t="s">
        <v>479</v>
      </c>
      <c r="F49" s="4">
        <v>501854</v>
      </c>
      <c r="G49" s="4">
        <v>2287.4499999999998</v>
      </c>
      <c r="H49" s="4">
        <v>1.47</v>
      </c>
    </row>
    <row r="50" spans="2:8">
      <c r="B50" s="1" t="s">
        <v>1392</v>
      </c>
      <c r="C50" s="22" t="s">
        <v>139</v>
      </c>
      <c r="D50" s="1" t="s">
        <v>166</v>
      </c>
      <c r="E50" s="1" t="s">
        <v>531</v>
      </c>
      <c r="F50" s="4">
        <v>101999</v>
      </c>
      <c r="G50" s="4">
        <v>2196.4499999999998</v>
      </c>
      <c r="H50" s="4">
        <v>1.41</v>
      </c>
    </row>
    <row r="51" spans="2:8">
      <c r="B51" s="1" t="s">
        <v>1025</v>
      </c>
      <c r="C51" s="22" t="s">
        <v>139</v>
      </c>
      <c r="D51" s="1" t="s">
        <v>140</v>
      </c>
      <c r="E51" s="1" t="s">
        <v>141</v>
      </c>
      <c r="F51" s="4">
        <v>290000</v>
      </c>
      <c r="G51" s="4">
        <v>2155.5700000000002</v>
      </c>
      <c r="H51" s="4">
        <v>1.39</v>
      </c>
    </row>
    <row r="52" spans="2:8">
      <c r="B52" s="1" t="s">
        <v>1092</v>
      </c>
      <c r="C52" s="22" t="s">
        <v>139</v>
      </c>
      <c r="D52" s="1" t="s">
        <v>149</v>
      </c>
      <c r="E52" s="1" t="s">
        <v>532</v>
      </c>
      <c r="F52" s="4">
        <v>132050</v>
      </c>
      <c r="G52" s="4">
        <v>2143.9</v>
      </c>
      <c r="H52" s="4">
        <v>1.38</v>
      </c>
    </row>
    <row r="53" spans="2:8">
      <c r="B53" s="1" t="s">
        <v>1393</v>
      </c>
      <c r="C53" s="22" t="s">
        <v>139</v>
      </c>
      <c r="D53" s="1" t="s">
        <v>203</v>
      </c>
      <c r="E53" s="1" t="s">
        <v>204</v>
      </c>
      <c r="F53" s="4">
        <v>45000</v>
      </c>
      <c r="G53" s="4">
        <v>2092.46</v>
      </c>
      <c r="H53" s="4">
        <v>1.35</v>
      </c>
    </row>
    <row r="54" spans="2:8">
      <c r="B54" s="1" t="s">
        <v>1367</v>
      </c>
      <c r="C54" s="22" t="s">
        <v>139</v>
      </c>
      <c r="D54" s="1" t="s">
        <v>439</v>
      </c>
      <c r="E54" s="1" t="s">
        <v>442</v>
      </c>
      <c r="F54" s="4">
        <v>235000</v>
      </c>
      <c r="G54" s="4">
        <v>2080.1</v>
      </c>
      <c r="H54" s="4">
        <v>1.34</v>
      </c>
    </row>
    <row r="55" spans="2:8">
      <c r="B55" s="1" t="s">
        <v>1085</v>
      </c>
      <c r="C55" s="22" t="s">
        <v>139</v>
      </c>
      <c r="D55" s="1" t="s">
        <v>145</v>
      </c>
      <c r="E55" s="1" t="s">
        <v>162</v>
      </c>
      <c r="F55" s="4">
        <v>400000</v>
      </c>
      <c r="G55" s="4">
        <v>2035.2</v>
      </c>
      <c r="H55" s="4">
        <v>1.31</v>
      </c>
    </row>
    <row r="56" spans="2:8">
      <c r="B56" s="1" t="s">
        <v>1394</v>
      </c>
      <c r="C56" s="22" t="s">
        <v>139</v>
      </c>
      <c r="D56" s="1" t="s">
        <v>188</v>
      </c>
      <c r="E56" s="1" t="s">
        <v>533</v>
      </c>
      <c r="F56" s="4">
        <v>63210</v>
      </c>
      <c r="G56" s="4">
        <v>2034.92</v>
      </c>
      <c r="H56" s="4">
        <v>1.31</v>
      </c>
    </row>
    <row r="57" spans="2:8">
      <c r="B57" s="1" t="s">
        <v>1113</v>
      </c>
      <c r="C57" s="22" t="s">
        <v>139</v>
      </c>
      <c r="D57" s="1" t="s">
        <v>216</v>
      </c>
      <c r="E57" s="1" t="s">
        <v>369</v>
      </c>
      <c r="F57" s="4">
        <v>1259000</v>
      </c>
      <c r="G57" s="4">
        <v>2003.7</v>
      </c>
      <c r="H57" s="4">
        <v>1.29</v>
      </c>
    </row>
    <row r="58" spans="2:8">
      <c r="B58" s="1" t="s">
        <v>1364</v>
      </c>
      <c r="C58" s="22" t="s">
        <v>139</v>
      </c>
      <c r="D58" s="1" t="s">
        <v>230</v>
      </c>
      <c r="E58" s="1" t="s">
        <v>534</v>
      </c>
      <c r="F58" s="4">
        <v>739100</v>
      </c>
      <c r="G58" s="4">
        <v>1974.51</v>
      </c>
      <c r="H58" s="4">
        <v>1.27</v>
      </c>
    </row>
    <row r="59" spans="2:8">
      <c r="B59" s="1" t="s">
        <v>1371</v>
      </c>
      <c r="C59" s="22" t="s">
        <v>139</v>
      </c>
      <c r="D59" s="1" t="s">
        <v>149</v>
      </c>
      <c r="E59" s="1" t="s">
        <v>292</v>
      </c>
      <c r="F59" s="4">
        <v>43000</v>
      </c>
      <c r="G59" s="4">
        <v>1890.39</v>
      </c>
      <c r="H59" s="4">
        <v>1.22</v>
      </c>
    </row>
    <row r="60" spans="2:8">
      <c r="B60" s="1" t="s">
        <v>1003</v>
      </c>
      <c r="C60" s="22" t="s">
        <v>139</v>
      </c>
      <c r="D60" s="1" t="s">
        <v>140</v>
      </c>
      <c r="E60" s="1" t="s">
        <v>155</v>
      </c>
      <c r="F60" s="4">
        <v>250000</v>
      </c>
      <c r="G60" s="4">
        <v>1821.5</v>
      </c>
      <c r="H60" s="4">
        <v>1.17</v>
      </c>
    </row>
    <row r="61" spans="2:8">
      <c r="B61" s="1" t="s">
        <v>1036</v>
      </c>
      <c r="C61" s="22" t="s">
        <v>139</v>
      </c>
      <c r="D61" s="1" t="s">
        <v>164</v>
      </c>
      <c r="E61" s="1" t="s">
        <v>535</v>
      </c>
      <c r="F61" s="4">
        <v>300000</v>
      </c>
      <c r="G61" s="4">
        <v>1750.05</v>
      </c>
      <c r="H61" s="4">
        <v>1.1200000000000001</v>
      </c>
    </row>
    <row r="62" spans="2:8">
      <c r="B62" s="1" t="s">
        <v>475</v>
      </c>
      <c r="C62" s="22" t="s">
        <v>139</v>
      </c>
      <c r="D62" s="1" t="s">
        <v>140</v>
      </c>
      <c r="E62" s="1" t="s">
        <v>476</v>
      </c>
      <c r="F62" s="4">
        <v>1525000</v>
      </c>
      <c r="G62" s="4">
        <v>1721.73</v>
      </c>
      <c r="H62" s="4">
        <v>1.1100000000000001</v>
      </c>
    </row>
    <row r="63" spans="2:8">
      <c r="B63" s="1" t="s">
        <v>198</v>
      </c>
      <c r="C63" s="22" t="s">
        <v>139</v>
      </c>
      <c r="D63" s="1" t="s">
        <v>140</v>
      </c>
      <c r="E63" s="1" t="s">
        <v>199</v>
      </c>
      <c r="F63" s="4">
        <v>1051000</v>
      </c>
      <c r="G63" s="4">
        <v>1718.39</v>
      </c>
      <c r="H63" s="4">
        <v>1.1000000000000001</v>
      </c>
    </row>
    <row r="64" spans="2:8">
      <c r="B64" s="1" t="s">
        <v>1074</v>
      </c>
      <c r="C64" s="22" t="s">
        <v>139</v>
      </c>
      <c r="D64" s="1" t="s">
        <v>169</v>
      </c>
      <c r="E64" s="1" t="s">
        <v>536</v>
      </c>
      <c r="F64" s="4">
        <v>180000</v>
      </c>
      <c r="G64" s="4">
        <v>1692.27</v>
      </c>
      <c r="H64" s="4">
        <v>1.0900000000000001</v>
      </c>
    </row>
    <row r="65" spans="2:8">
      <c r="B65" s="1" t="s">
        <v>1336</v>
      </c>
      <c r="C65" s="22" t="s">
        <v>139</v>
      </c>
      <c r="D65" s="1" t="s">
        <v>211</v>
      </c>
      <c r="E65" s="1" t="s">
        <v>212</v>
      </c>
      <c r="F65" s="4">
        <v>8052</v>
      </c>
      <c r="G65" s="4">
        <v>1607.55</v>
      </c>
      <c r="H65" s="4">
        <v>1.03</v>
      </c>
    </row>
    <row r="66" spans="2:8">
      <c r="B66" s="1" t="s">
        <v>1006</v>
      </c>
      <c r="C66" s="22" t="s">
        <v>139</v>
      </c>
      <c r="D66" s="1" t="s">
        <v>203</v>
      </c>
      <c r="E66" s="1" t="s">
        <v>364</v>
      </c>
      <c r="F66" s="4">
        <v>195000</v>
      </c>
      <c r="G66" s="4">
        <v>1604.66</v>
      </c>
      <c r="H66" s="4">
        <v>1.03</v>
      </c>
    </row>
    <row r="67" spans="2:8">
      <c r="B67" s="1" t="s">
        <v>1378</v>
      </c>
      <c r="C67" s="22" t="s">
        <v>139</v>
      </c>
      <c r="D67" s="1" t="s">
        <v>158</v>
      </c>
      <c r="E67" s="1" t="s">
        <v>537</v>
      </c>
      <c r="F67" s="4">
        <v>131000</v>
      </c>
      <c r="G67" s="4">
        <v>1597.22</v>
      </c>
      <c r="H67" s="4">
        <v>1.03</v>
      </c>
    </row>
    <row r="68" spans="2:8">
      <c r="B68" s="1" t="s">
        <v>1101</v>
      </c>
      <c r="C68" s="22" t="s">
        <v>139</v>
      </c>
      <c r="D68" s="1" t="s">
        <v>140</v>
      </c>
      <c r="E68" s="1" t="s">
        <v>420</v>
      </c>
      <c r="F68" s="4">
        <v>1327350</v>
      </c>
      <c r="G68" s="4">
        <v>1595.47</v>
      </c>
      <c r="H68" s="4">
        <v>1.03</v>
      </c>
    </row>
    <row r="69" spans="2:8">
      <c r="B69" s="1" t="s">
        <v>1326</v>
      </c>
      <c r="C69" s="22" t="s">
        <v>139</v>
      </c>
      <c r="D69" s="1" t="s">
        <v>273</v>
      </c>
      <c r="E69" s="1" t="s">
        <v>374</v>
      </c>
      <c r="F69" s="4">
        <v>290000</v>
      </c>
      <c r="G69" s="4">
        <v>1546.14</v>
      </c>
      <c r="H69" s="4">
        <v>0.99</v>
      </c>
    </row>
    <row r="70" spans="2:8">
      <c r="B70" s="1" t="s">
        <v>1013</v>
      </c>
      <c r="C70" s="22" t="s">
        <v>139</v>
      </c>
      <c r="D70" s="1" t="s">
        <v>149</v>
      </c>
      <c r="E70" s="1" t="s">
        <v>295</v>
      </c>
      <c r="F70" s="4">
        <v>115000</v>
      </c>
      <c r="G70" s="4">
        <v>1508.57</v>
      </c>
      <c r="H70" s="4">
        <v>0.97</v>
      </c>
    </row>
    <row r="71" spans="2:8">
      <c r="B71" s="1" t="s">
        <v>1395</v>
      </c>
      <c r="C71" s="22" t="s">
        <v>139</v>
      </c>
      <c r="D71" s="1" t="s">
        <v>166</v>
      </c>
      <c r="E71" s="1" t="s">
        <v>254</v>
      </c>
      <c r="F71" s="4">
        <v>146670</v>
      </c>
      <c r="G71" s="4">
        <v>1487.38</v>
      </c>
      <c r="H71" s="4">
        <v>0.96</v>
      </c>
    </row>
    <row r="72" spans="2:8">
      <c r="B72" s="1" t="s">
        <v>1028</v>
      </c>
      <c r="C72" s="22" t="s">
        <v>139</v>
      </c>
      <c r="D72" s="1" t="s">
        <v>188</v>
      </c>
      <c r="E72" s="1" t="s">
        <v>294</v>
      </c>
      <c r="F72" s="4">
        <v>30000</v>
      </c>
      <c r="G72" s="4">
        <v>1395.38</v>
      </c>
      <c r="H72" s="4">
        <v>0.9</v>
      </c>
    </row>
    <row r="73" spans="2:8">
      <c r="B73" s="1" t="s">
        <v>1396</v>
      </c>
      <c r="C73" s="22" t="s">
        <v>139</v>
      </c>
      <c r="D73" s="1" t="s">
        <v>178</v>
      </c>
      <c r="E73" s="1" t="s">
        <v>376</v>
      </c>
      <c r="F73" s="4">
        <v>254155</v>
      </c>
      <c r="G73" s="4">
        <v>1370.4</v>
      </c>
      <c r="H73" s="4">
        <v>0.88</v>
      </c>
    </row>
    <row r="74" spans="2:8">
      <c r="B74" s="1" t="s">
        <v>1397</v>
      </c>
      <c r="C74" s="22" t="s">
        <v>139</v>
      </c>
      <c r="D74" s="1" t="s">
        <v>216</v>
      </c>
      <c r="E74" s="1" t="s">
        <v>383</v>
      </c>
      <c r="F74" s="4">
        <v>225000</v>
      </c>
      <c r="G74" s="4">
        <v>1085.4000000000001</v>
      </c>
      <c r="H74" s="4">
        <v>0.7</v>
      </c>
    </row>
    <row r="75" spans="2:8">
      <c r="B75" s="2" t="s">
        <v>218</v>
      </c>
      <c r="C75" s="9"/>
      <c r="D75" s="2"/>
      <c r="E75" s="2"/>
      <c r="F75" s="10"/>
      <c r="G75" s="10">
        <f>SUM(G13:G74)</f>
        <v>150918.47000000003</v>
      </c>
      <c r="H75" s="10">
        <f>SUM(H13:H74)</f>
        <v>97.03</v>
      </c>
    </row>
    <row r="76" spans="2:8">
      <c r="B76" s="2" t="s">
        <v>219</v>
      </c>
      <c r="C76" s="9"/>
      <c r="D76" s="2"/>
      <c r="E76" s="2"/>
      <c r="F76" s="10"/>
      <c r="G76" s="10">
        <v>5192.74</v>
      </c>
      <c r="H76" s="10">
        <v>3.34</v>
      </c>
    </row>
    <row r="77" spans="2:8">
      <c r="B77" s="2" t="s">
        <v>124</v>
      </c>
      <c r="C77" s="9"/>
      <c r="D77" s="2"/>
      <c r="E77" s="2"/>
      <c r="F77" s="10"/>
      <c r="G77" s="10">
        <v>156111.21</v>
      </c>
      <c r="H77" s="10">
        <v>100.35</v>
      </c>
    </row>
    <row r="78" spans="2:8">
      <c r="B78" s="2" t="s">
        <v>125</v>
      </c>
      <c r="C78" s="9"/>
      <c r="D78" s="2"/>
      <c r="E78" s="2"/>
      <c r="F78" s="10"/>
      <c r="G78" s="10">
        <v>-546.01657710999461</v>
      </c>
      <c r="H78" s="10">
        <v>-0.34999999999999432</v>
      </c>
    </row>
    <row r="79" spans="2:8">
      <c r="B79" s="2" t="s">
        <v>126</v>
      </c>
      <c r="C79" s="9"/>
      <c r="D79" s="2"/>
      <c r="E79" s="2"/>
      <c r="F79" s="10"/>
      <c r="G79" s="10">
        <v>155565.19342289001</v>
      </c>
      <c r="H79" s="10">
        <v>100</v>
      </c>
    </row>
    <row r="80" spans="2:8">
      <c r="B80" s="1" t="s">
        <v>127</v>
      </c>
    </row>
    <row r="81" spans="2:3">
      <c r="B81" s="1" t="s">
        <v>128</v>
      </c>
    </row>
    <row r="82" spans="2:3">
      <c r="B82" s="24" t="s">
        <v>129</v>
      </c>
      <c r="C82" s="254">
        <v>44681</v>
      </c>
    </row>
    <row r="83" spans="2:3" ht="25.5">
      <c r="B83" s="11" t="s">
        <v>130</v>
      </c>
      <c r="C83" s="5" t="s">
        <v>131</v>
      </c>
    </row>
    <row r="84" spans="2:3">
      <c r="B84" s="2"/>
    </row>
    <row r="85" spans="2:3">
      <c r="B85" s="2" t="s">
        <v>132</v>
      </c>
    </row>
    <row r="86" spans="2:3">
      <c r="B86" s="2" t="s">
        <v>221</v>
      </c>
    </row>
    <row r="87" spans="2:3">
      <c r="B87" s="2" t="s">
        <v>133</v>
      </c>
    </row>
    <row r="88" spans="2:3">
      <c r="B88" s="2" t="s">
        <v>538</v>
      </c>
      <c r="C88" s="9"/>
    </row>
    <row r="89" spans="2:3">
      <c r="B89" s="2" t="s">
        <v>539</v>
      </c>
      <c r="C89" s="9"/>
    </row>
    <row r="90" spans="2:3">
      <c r="B90" s="2" t="s">
        <v>540</v>
      </c>
      <c r="C90" s="9"/>
    </row>
    <row r="91" spans="2:3">
      <c r="B91" s="2" t="s">
        <v>541</v>
      </c>
      <c r="C91" s="9"/>
    </row>
    <row r="92" spans="2:3">
      <c r="B92" s="2" t="s">
        <v>542</v>
      </c>
      <c r="C92" s="9"/>
    </row>
    <row r="93" spans="2:3">
      <c r="B93" s="2" t="s">
        <v>543</v>
      </c>
      <c r="C93" s="9"/>
    </row>
    <row r="94" spans="2:3">
      <c r="B94" s="2" t="s">
        <v>544</v>
      </c>
      <c r="C94" s="9"/>
    </row>
    <row r="95" spans="2:3">
      <c r="B95" s="2" t="s">
        <v>545</v>
      </c>
      <c r="C95" s="9"/>
    </row>
    <row r="96" spans="2:3">
      <c r="B96" s="132" t="s">
        <v>2493</v>
      </c>
      <c r="C96" s="9"/>
    </row>
    <row r="97" spans="2:2">
      <c r="B97" s="132" t="s">
        <v>134</v>
      </c>
    </row>
    <row r="98" spans="2:2">
      <c r="B98" s="132" t="s">
        <v>135</v>
      </c>
    </row>
  </sheetData>
  <mergeCells count="3">
    <mergeCell ref="B1:E1"/>
    <mergeCell ref="C3:C7"/>
    <mergeCell ref="D3:D7"/>
  </mergeCells>
  <hyperlinks>
    <hyperlink ref="A1" location="Index!A1" display="Index" xr:uid="{00000000-0004-0000-0D00-000000000000}"/>
  </hyperlink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87"/>
  <sheetViews>
    <sheetView workbookViewId="0">
      <selection activeCell="B1" sqref="B1:E1"/>
    </sheetView>
  </sheetViews>
  <sheetFormatPr defaultRowHeight="12.75"/>
  <cols>
    <col min="1" max="1" width="5.42578125" style="1" bestFit="1" customWidth="1"/>
    <col min="2" max="2" width="82" style="1" bestFit="1" customWidth="1"/>
    <col min="3" max="3" width="25.7109375" style="5" customWidth="1"/>
    <col min="4" max="4" width="25.7109375" style="1" customWidth="1"/>
    <col min="5" max="5" width="14" style="1" bestFit="1" customWidth="1"/>
    <col min="6" max="6" width="10.5703125" style="4" bestFit="1" customWidth="1"/>
    <col min="7" max="7" width="18.140625" style="4" bestFit="1" customWidth="1"/>
    <col min="8" max="8" width="9.140625" style="4" bestFit="1" customWidth="1"/>
    <col min="9" max="16384" width="9.140625" style="1"/>
  </cols>
  <sheetData>
    <row r="1" spans="1:9">
      <c r="A1" s="3" t="s">
        <v>0</v>
      </c>
      <c r="B1" s="367" t="s">
        <v>94</v>
      </c>
      <c r="C1" s="367"/>
      <c r="D1" s="367"/>
      <c r="E1" s="367"/>
    </row>
    <row r="2" spans="1:9" ht="13.5" thickBot="1"/>
    <row r="3" spans="1:9" s="12" customFormat="1" ht="15">
      <c r="B3" s="45" t="s">
        <v>3057</v>
      </c>
      <c r="C3" s="371"/>
      <c r="D3" s="374"/>
      <c r="F3" s="18"/>
      <c r="G3" s="18"/>
      <c r="H3" s="18"/>
    </row>
    <row r="4" spans="1:9" s="12" customFormat="1" ht="15">
      <c r="B4" s="44" t="s">
        <v>3058</v>
      </c>
      <c r="C4" s="372"/>
      <c r="D4" s="375"/>
      <c r="F4" s="18"/>
      <c r="G4" s="18"/>
      <c r="H4" s="18"/>
    </row>
    <row r="5" spans="1:9" s="12" customFormat="1" ht="15">
      <c r="B5" s="44" t="s">
        <v>1529</v>
      </c>
      <c r="C5" s="372"/>
      <c r="D5" s="375"/>
      <c r="F5" s="18"/>
      <c r="G5" s="18"/>
      <c r="H5" s="18"/>
    </row>
    <row r="6" spans="1:9" s="12" customFormat="1" ht="15">
      <c r="B6" s="44" t="s">
        <v>3040</v>
      </c>
      <c r="C6" s="372"/>
      <c r="D6" s="375"/>
      <c r="F6" s="18"/>
      <c r="G6" s="18"/>
      <c r="H6" s="18"/>
    </row>
    <row r="7" spans="1:9" s="12" customFormat="1" ht="15.75" thickBot="1">
      <c r="B7" s="43" t="s">
        <v>3059</v>
      </c>
      <c r="C7" s="373"/>
      <c r="D7" s="376"/>
      <c r="F7" s="18"/>
      <c r="G7" s="18"/>
      <c r="H7" s="18"/>
    </row>
    <row r="8" spans="1:9" s="12" customFormat="1">
      <c r="C8" s="20" t="s">
        <v>1527</v>
      </c>
      <c r="D8" s="20" t="s">
        <v>1526</v>
      </c>
      <c r="F8" s="18"/>
      <c r="G8" s="18"/>
      <c r="H8" s="18"/>
    </row>
    <row r="11" spans="1:9">
      <c r="B11" s="1" t="s">
        <v>100</v>
      </c>
    </row>
    <row r="13" spans="1:9">
      <c r="B13" s="6" t="s">
        <v>101</v>
      </c>
      <c r="C13" s="7" t="s">
        <v>102</v>
      </c>
      <c r="D13" s="6" t="s">
        <v>136</v>
      </c>
      <c r="E13" s="6" t="s">
        <v>104</v>
      </c>
      <c r="F13" s="8" t="s">
        <v>105</v>
      </c>
      <c r="G13" s="8" t="s">
        <v>106</v>
      </c>
      <c r="H13" s="8" t="s">
        <v>107</v>
      </c>
      <c r="I13" s="2" t="s">
        <v>137</v>
      </c>
    </row>
    <row r="14" spans="1:9">
      <c r="B14" s="2" t="s">
        <v>138</v>
      </c>
      <c r="C14" s="22"/>
    </row>
    <row r="15" spans="1:9">
      <c r="B15" s="2" t="s">
        <v>109</v>
      </c>
      <c r="C15" s="22"/>
    </row>
    <row r="16" spans="1:9">
      <c r="B16" s="1" t="s">
        <v>1398</v>
      </c>
      <c r="C16" s="22" t="s">
        <v>139</v>
      </c>
      <c r="D16" s="1" t="s">
        <v>226</v>
      </c>
      <c r="E16" s="1" t="s">
        <v>227</v>
      </c>
      <c r="F16" s="4">
        <v>3088000</v>
      </c>
      <c r="G16" s="4">
        <v>10786.38</v>
      </c>
      <c r="H16" s="4">
        <v>5.16</v>
      </c>
    </row>
    <row r="17" spans="2:8">
      <c r="B17" s="1" t="s">
        <v>1399</v>
      </c>
      <c r="C17" s="22" t="s">
        <v>139</v>
      </c>
      <c r="D17" s="1" t="s">
        <v>149</v>
      </c>
      <c r="E17" s="1" t="s">
        <v>168</v>
      </c>
      <c r="F17" s="4">
        <v>4200000</v>
      </c>
      <c r="G17" s="4">
        <v>8870.4</v>
      </c>
      <c r="H17" s="4">
        <v>4.24</v>
      </c>
    </row>
    <row r="18" spans="2:8">
      <c r="B18" s="1" t="s">
        <v>1342</v>
      </c>
      <c r="C18" s="22" t="s">
        <v>139</v>
      </c>
      <c r="D18" s="1" t="s">
        <v>228</v>
      </c>
      <c r="E18" s="1" t="s">
        <v>229</v>
      </c>
      <c r="F18" s="4">
        <v>5700000</v>
      </c>
      <c r="G18" s="4">
        <v>8729.5499999999993</v>
      </c>
      <c r="H18" s="4">
        <v>4.17</v>
      </c>
    </row>
    <row r="19" spans="2:8">
      <c r="B19" s="1" t="s">
        <v>1400</v>
      </c>
      <c r="C19" s="22" t="s">
        <v>139</v>
      </c>
      <c r="D19" s="1" t="s">
        <v>230</v>
      </c>
      <c r="E19" s="1" t="s">
        <v>231</v>
      </c>
      <c r="F19" s="4">
        <v>1400360</v>
      </c>
      <c r="G19" s="4">
        <v>8520.49</v>
      </c>
      <c r="H19" s="4">
        <v>4.07</v>
      </c>
    </row>
    <row r="20" spans="2:8">
      <c r="B20" s="1" t="s">
        <v>1341</v>
      </c>
      <c r="C20" s="22" t="s">
        <v>139</v>
      </c>
      <c r="D20" s="1" t="s">
        <v>169</v>
      </c>
      <c r="E20" s="1" t="s">
        <v>232</v>
      </c>
      <c r="F20" s="4">
        <v>300000</v>
      </c>
      <c r="G20" s="4">
        <v>8083.5</v>
      </c>
      <c r="H20" s="4">
        <v>3.86</v>
      </c>
    </row>
    <row r="21" spans="2:8">
      <c r="B21" s="1" t="s">
        <v>1343</v>
      </c>
      <c r="C21" s="22" t="s">
        <v>139</v>
      </c>
      <c r="D21" s="1" t="s">
        <v>158</v>
      </c>
      <c r="E21" s="1" t="s">
        <v>233</v>
      </c>
      <c r="F21" s="4">
        <v>424460</v>
      </c>
      <c r="G21" s="4">
        <v>7918.94</v>
      </c>
      <c r="H21" s="4">
        <v>3.79</v>
      </c>
    </row>
    <row r="22" spans="2:8">
      <c r="B22" s="1" t="s">
        <v>1401</v>
      </c>
      <c r="C22" s="22" t="s">
        <v>139</v>
      </c>
      <c r="D22" s="1" t="s">
        <v>140</v>
      </c>
      <c r="E22" s="1" t="s">
        <v>209</v>
      </c>
      <c r="F22" s="4">
        <v>9746586</v>
      </c>
      <c r="G22" s="4">
        <v>7802.14</v>
      </c>
      <c r="H22" s="4">
        <v>3.73</v>
      </c>
    </row>
    <row r="23" spans="2:8">
      <c r="B23" s="1" t="s">
        <v>1348</v>
      </c>
      <c r="C23" s="22" t="s">
        <v>139</v>
      </c>
      <c r="D23" s="1" t="s">
        <v>178</v>
      </c>
      <c r="E23" s="1" t="s">
        <v>234</v>
      </c>
      <c r="F23" s="4">
        <v>820381</v>
      </c>
      <c r="G23" s="4">
        <v>7456.03</v>
      </c>
      <c r="H23" s="4">
        <v>3.56</v>
      </c>
    </row>
    <row r="24" spans="2:8">
      <c r="B24" s="1" t="s">
        <v>1382</v>
      </c>
      <c r="C24" s="22" t="s">
        <v>139</v>
      </c>
      <c r="D24" s="1" t="s">
        <v>166</v>
      </c>
      <c r="E24" s="1" t="s">
        <v>235</v>
      </c>
      <c r="F24" s="4">
        <v>182000</v>
      </c>
      <c r="G24" s="4">
        <v>6904.35</v>
      </c>
      <c r="H24" s="4">
        <v>3.3</v>
      </c>
    </row>
    <row r="25" spans="2:8">
      <c r="B25" s="1" t="s">
        <v>1344</v>
      </c>
      <c r="C25" s="22" t="s">
        <v>139</v>
      </c>
      <c r="D25" s="1" t="s">
        <v>228</v>
      </c>
      <c r="E25" s="1" t="s">
        <v>236</v>
      </c>
      <c r="F25" s="4">
        <v>970000</v>
      </c>
      <c r="G25" s="4">
        <v>6877.79</v>
      </c>
      <c r="H25" s="4">
        <v>3.29</v>
      </c>
    </row>
    <row r="26" spans="2:8">
      <c r="B26" s="1" t="s">
        <v>1402</v>
      </c>
      <c r="C26" s="22" t="s">
        <v>139</v>
      </c>
      <c r="D26" s="1" t="s">
        <v>166</v>
      </c>
      <c r="E26" s="1" t="s">
        <v>237</v>
      </c>
      <c r="F26" s="4">
        <v>1579890</v>
      </c>
      <c r="G26" s="4">
        <v>6828.28</v>
      </c>
      <c r="H26" s="4">
        <v>3.26</v>
      </c>
    </row>
    <row r="27" spans="2:8">
      <c r="B27" s="1" t="s">
        <v>1403</v>
      </c>
      <c r="C27" s="22" t="s">
        <v>139</v>
      </c>
      <c r="D27" s="1" t="s">
        <v>214</v>
      </c>
      <c r="E27" s="1" t="s">
        <v>238</v>
      </c>
      <c r="F27" s="4">
        <v>425430</v>
      </c>
      <c r="G27" s="4">
        <v>6106.83</v>
      </c>
      <c r="H27" s="4">
        <v>2.92</v>
      </c>
    </row>
    <row r="28" spans="2:8">
      <c r="B28" s="1" t="s">
        <v>1349</v>
      </c>
      <c r="C28" s="22" t="s">
        <v>139</v>
      </c>
      <c r="D28" s="1" t="s">
        <v>200</v>
      </c>
      <c r="E28" s="1" t="s">
        <v>201</v>
      </c>
      <c r="F28" s="4">
        <v>6740729</v>
      </c>
      <c r="G28" s="4">
        <v>5874.55</v>
      </c>
      <c r="H28" s="4">
        <v>2.81</v>
      </c>
    </row>
    <row r="29" spans="2:8">
      <c r="B29" s="1" t="s">
        <v>1291</v>
      </c>
      <c r="C29" s="22" t="s">
        <v>139</v>
      </c>
      <c r="D29" s="1" t="s">
        <v>149</v>
      </c>
      <c r="E29" s="1" t="s">
        <v>239</v>
      </c>
      <c r="F29" s="4">
        <v>287484</v>
      </c>
      <c r="G29" s="4">
        <v>5400.24</v>
      </c>
      <c r="H29" s="4">
        <v>2.58</v>
      </c>
    </row>
    <row r="30" spans="2:8">
      <c r="B30" s="1" t="s">
        <v>1404</v>
      </c>
      <c r="C30" s="22" t="s">
        <v>139</v>
      </c>
      <c r="D30" s="1" t="s">
        <v>175</v>
      </c>
      <c r="E30" s="1" t="s">
        <v>240</v>
      </c>
      <c r="F30" s="4">
        <v>600000</v>
      </c>
      <c r="G30" s="4">
        <v>5399.1</v>
      </c>
      <c r="H30" s="4">
        <v>2.58</v>
      </c>
    </row>
    <row r="31" spans="2:8">
      <c r="B31" s="1" t="s">
        <v>1405</v>
      </c>
      <c r="C31" s="22" t="s">
        <v>139</v>
      </c>
      <c r="D31" s="1" t="s">
        <v>241</v>
      </c>
      <c r="E31" s="1" t="s">
        <v>242</v>
      </c>
      <c r="F31" s="4">
        <v>1350000</v>
      </c>
      <c r="G31" s="4">
        <v>5395.95</v>
      </c>
      <c r="H31" s="4">
        <v>2.58</v>
      </c>
    </row>
    <row r="32" spans="2:8">
      <c r="B32" s="1" t="s">
        <v>1406</v>
      </c>
      <c r="C32" s="22" t="s">
        <v>139</v>
      </c>
      <c r="D32" s="1" t="s">
        <v>230</v>
      </c>
      <c r="E32" s="1" t="s">
        <v>243</v>
      </c>
      <c r="F32" s="4">
        <v>1758900</v>
      </c>
      <c r="G32" s="4">
        <v>4957.46</v>
      </c>
      <c r="H32" s="4">
        <v>2.37</v>
      </c>
    </row>
    <row r="33" spans="2:8">
      <c r="B33" s="1" t="s">
        <v>1407</v>
      </c>
      <c r="C33" s="22" t="s">
        <v>139</v>
      </c>
      <c r="D33" s="1" t="s">
        <v>244</v>
      </c>
      <c r="E33" s="1" t="s">
        <v>245</v>
      </c>
      <c r="F33" s="4">
        <v>2380950</v>
      </c>
      <c r="G33" s="4">
        <v>4113.09</v>
      </c>
      <c r="H33" s="4">
        <v>1.97</v>
      </c>
    </row>
    <row r="34" spans="2:8">
      <c r="B34" s="1" t="s">
        <v>1408</v>
      </c>
      <c r="C34" s="22" t="s">
        <v>139</v>
      </c>
      <c r="D34" s="1" t="s">
        <v>158</v>
      </c>
      <c r="E34" s="1" t="s">
        <v>246</v>
      </c>
      <c r="F34" s="4">
        <v>1800000</v>
      </c>
      <c r="G34" s="4">
        <v>3981.6</v>
      </c>
      <c r="H34" s="4">
        <v>1.9</v>
      </c>
    </row>
    <row r="35" spans="2:8">
      <c r="B35" s="1" t="s">
        <v>1409</v>
      </c>
      <c r="C35" s="22" t="s">
        <v>139</v>
      </c>
      <c r="D35" s="1" t="s">
        <v>226</v>
      </c>
      <c r="E35" s="1" t="s">
        <v>247</v>
      </c>
      <c r="F35" s="4">
        <v>539300</v>
      </c>
      <c r="G35" s="4">
        <v>3789.66</v>
      </c>
      <c r="H35" s="4">
        <v>1.81</v>
      </c>
    </row>
    <row r="36" spans="2:8">
      <c r="B36" s="1" t="s">
        <v>1410</v>
      </c>
      <c r="C36" s="22" t="s">
        <v>139</v>
      </c>
      <c r="D36" s="1" t="s">
        <v>203</v>
      </c>
      <c r="E36" s="1" t="s">
        <v>248</v>
      </c>
      <c r="F36" s="4">
        <v>1600000</v>
      </c>
      <c r="G36" s="4">
        <v>3752</v>
      </c>
      <c r="H36" s="4">
        <v>1.79</v>
      </c>
    </row>
    <row r="37" spans="2:8">
      <c r="B37" s="1" t="s">
        <v>1411</v>
      </c>
      <c r="C37" s="22" t="s">
        <v>139</v>
      </c>
      <c r="D37" s="1" t="s">
        <v>184</v>
      </c>
      <c r="E37" s="1" t="s">
        <v>249</v>
      </c>
      <c r="F37" s="4">
        <v>1640000</v>
      </c>
      <c r="G37" s="4">
        <v>3632.6</v>
      </c>
      <c r="H37" s="4">
        <v>1.74</v>
      </c>
    </row>
    <row r="38" spans="2:8">
      <c r="B38" s="1" t="s">
        <v>1412</v>
      </c>
      <c r="C38" s="22" t="s">
        <v>139</v>
      </c>
      <c r="D38" s="1" t="s">
        <v>166</v>
      </c>
      <c r="E38" s="1" t="s">
        <v>250</v>
      </c>
      <c r="F38" s="4">
        <v>800000</v>
      </c>
      <c r="G38" s="4">
        <v>3211.2</v>
      </c>
      <c r="H38" s="4">
        <v>1.53</v>
      </c>
    </row>
    <row r="39" spans="2:8">
      <c r="B39" s="1" t="s">
        <v>1118</v>
      </c>
      <c r="C39" s="22" t="s">
        <v>139</v>
      </c>
      <c r="D39" s="1" t="s">
        <v>216</v>
      </c>
      <c r="E39" s="1" t="s">
        <v>251</v>
      </c>
      <c r="F39" s="4">
        <v>1200000</v>
      </c>
      <c r="G39" s="4">
        <v>3143.4</v>
      </c>
      <c r="H39" s="4">
        <v>1.5</v>
      </c>
    </row>
    <row r="40" spans="2:8">
      <c r="B40" s="1" t="s">
        <v>1413</v>
      </c>
      <c r="C40" s="22" t="s">
        <v>139</v>
      </c>
      <c r="D40" s="1" t="s">
        <v>164</v>
      </c>
      <c r="E40" s="1" t="s">
        <v>252</v>
      </c>
      <c r="F40" s="4">
        <v>739096</v>
      </c>
      <c r="G40" s="4">
        <v>2941.6</v>
      </c>
      <c r="H40" s="4">
        <v>1.41</v>
      </c>
    </row>
    <row r="41" spans="2:8">
      <c r="B41" s="1" t="s">
        <v>1335</v>
      </c>
      <c r="C41" s="22" t="s">
        <v>139</v>
      </c>
      <c r="D41" s="1" t="s">
        <v>241</v>
      </c>
      <c r="E41" s="1" t="s">
        <v>253</v>
      </c>
      <c r="F41" s="4">
        <v>400000</v>
      </c>
      <c r="G41" s="4">
        <v>2851.8</v>
      </c>
      <c r="H41" s="4">
        <v>1.36</v>
      </c>
    </row>
    <row r="42" spans="2:8">
      <c r="B42" s="1" t="s">
        <v>1395</v>
      </c>
      <c r="C42" s="22" t="s">
        <v>139</v>
      </c>
      <c r="D42" s="1" t="s">
        <v>166</v>
      </c>
      <c r="E42" s="1" t="s">
        <v>254</v>
      </c>
      <c r="F42" s="4">
        <v>268000</v>
      </c>
      <c r="G42" s="4">
        <v>2717.79</v>
      </c>
      <c r="H42" s="4">
        <v>1.3</v>
      </c>
    </row>
    <row r="43" spans="2:8">
      <c r="B43" s="1" t="s">
        <v>1414</v>
      </c>
      <c r="C43" s="22" t="s">
        <v>139</v>
      </c>
      <c r="D43" s="1" t="s">
        <v>173</v>
      </c>
      <c r="E43" s="1" t="s">
        <v>255</v>
      </c>
      <c r="F43" s="4">
        <v>3900000</v>
      </c>
      <c r="G43" s="4">
        <v>2673.45</v>
      </c>
      <c r="H43" s="4">
        <v>1.28</v>
      </c>
    </row>
    <row r="44" spans="2:8">
      <c r="B44" s="1" t="s">
        <v>1415</v>
      </c>
      <c r="C44" s="22" t="s">
        <v>139</v>
      </c>
      <c r="D44" s="1" t="s">
        <v>256</v>
      </c>
      <c r="E44" s="1" t="s">
        <v>257</v>
      </c>
      <c r="F44" s="4">
        <v>812167</v>
      </c>
      <c r="G44" s="4">
        <v>2613.15</v>
      </c>
      <c r="H44" s="4">
        <v>1.25</v>
      </c>
    </row>
    <row r="45" spans="2:8">
      <c r="B45" s="1" t="s">
        <v>1416</v>
      </c>
      <c r="C45" s="22" t="s">
        <v>139</v>
      </c>
      <c r="D45" s="1" t="s">
        <v>191</v>
      </c>
      <c r="E45" s="1" t="s">
        <v>258</v>
      </c>
      <c r="F45" s="4">
        <v>1663248</v>
      </c>
      <c r="G45" s="4">
        <v>2580.5300000000002</v>
      </c>
      <c r="H45" s="4">
        <v>1.23</v>
      </c>
    </row>
    <row r="46" spans="2:8">
      <c r="B46" s="1" t="s">
        <v>1417</v>
      </c>
      <c r="C46" s="22" t="s">
        <v>139</v>
      </c>
      <c r="D46" s="1" t="s">
        <v>160</v>
      </c>
      <c r="E46" s="1" t="s">
        <v>259</v>
      </c>
      <c r="F46" s="4">
        <v>719259</v>
      </c>
      <c r="G46" s="4">
        <v>2503.7399999999998</v>
      </c>
      <c r="H46" s="4">
        <v>1.2</v>
      </c>
    </row>
    <row r="47" spans="2:8">
      <c r="B47" s="1" t="s">
        <v>1418</v>
      </c>
      <c r="C47" s="22" t="s">
        <v>139</v>
      </c>
      <c r="D47" s="1" t="s">
        <v>169</v>
      </c>
      <c r="E47" s="1" t="s">
        <v>260</v>
      </c>
      <c r="F47" s="4">
        <v>55000</v>
      </c>
      <c r="G47" s="4">
        <v>2467.58</v>
      </c>
      <c r="H47" s="4">
        <v>1.18</v>
      </c>
    </row>
    <row r="48" spans="2:8">
      <c r="B48" s="1" t="s">
        <v>1419</v>
      </c>
      <c r="C48" s="22" t="s">
        <v>139</v>
      </c>
      <c r="D48" s="1" t="s">
        <v>166</v>
      </c>
      <c r="E48" s="1" t="s">
        <v>261</v>
      </c>
      <c r="F48" s="4">
        <v>174000</v>
      </c>
      <c r="G48" s="4">
        <v>2322.73</v>
      </c>
      <c r="H48" s="4">
        <v>1.1100000000000001</v>
      </c>
    </row>
    <row r="49" spans="2:8">
      <c r="B49" s="1" t="s">
        <v>1420</v>
      </c>
      <c r="C49" s="22" t="s">
        <v>139</v>
      </c>
      <c r="D49" s="1" t="s">
        <v>166</v>
      </c>
      <c r="E49" s="1" t="s">
        <v>262</v>
      </c>
      <c r="F49" s="4">
        <v>1432500</v>
      </c>
      <c r="G49" s="4">
        <v>2237.5700000000002</v>
      </c>
      <c r="H49" s="4">
        <v>1.07</v>
      </c>
    </row>
    <row r="50" spans="2:8">
      <c r="B50" s="1" t="s">
        <v>1421</v>
      </c>
      <c r="C50" s="22" t="s">
        <v>139</v>
      </c>
      <c r="D50" s="1" t="s">
        <v>158</v>
      </c>
      <c r="E50" s="1" t="s">
        <v>263</v>
      </c>
      <c r="F50" s="4">
        <v>95823</v>
      </c>
      <c r="G50" s="4">
        <v>2148.73</v>
      </c>
      <c r="H50" s="4">
        <v>1.03</v>
      </c>
    </row>
    <row r="51" spans="2:8">
      <c r="B51" s="1" t="s">
        <v>1056</v>
      </c>
      <c r="C51" s="22" t="s">
        <v>139</v>
      </c>
      <c r="D51" s="1" t="s">
        <v>156</v>
      </c>
      <c r="E51" s="1" t="s">
        <v>264</v>
      </c>
      <c r="F51" s="4">
        <v>3700000</v>
      </c>
      <c r="G51" s="4">
        <v>2112.6999999999998</v>
      </c>
      <c r="H51" s="4">
        <v>1.01</v>
      </c>
    </row>
    <row r="52" spans="2:8">
      <c r="B52" s="1" t="s">
        <v>1391</v>
      </c>
      <c r="C52" s="22" t="s">
        <v>139</v>
      </c>
      <c r="D52" s="1" t="s">
        <v>182</v>
      </c>
      <c r="E52" s="1" t="s">
        <v>183</v>
      </c>
      <c r="F52" s="4">
        <v>250000</v>
      </c>
      <c r="G52" s="4">
        <v>1979.75</v>
      </c>
      <c r="H52" s="4">
        <v>0.95</v>
      </c>
    </row>
    <row r="53" spans="2:8">
      <c r="B53" s="1" t="s">
        <v>1422</v>
      </c>
      <c r="C53" s="22" t="s">
        <v>139</v>
      </c>
      <c r="D53" s="1" t="s">
        <v>188</v>
      </c>
      <c r="E53" s="1" t="s">
        <v>265</v>
      </c>
      <c r="F53" s="4">
        <v>316722</v>
      </c>
      <c r="G53" s="4">
        <v>1590.58</v>
      </c>
      <c r="H53" s="4">
        <v>0.76</v>
      </c>
    </row>
    <row r="54" spans="2:8">
      <c r="B54" s="1" t="s">
        <v>1423</v>
      </c>
      <c r="C54" s="22" t="s">
        <v>139</v>
      </c>
      <c r="D54" s="1" t="s">
        <v>266</v>
      </c>
      <c r="E54" s="1" t="s">
        <v>267</v>
      </c>
      <c r="F54" s="4">
        <v>30000</v>
      </c>
      <c r="G54" s="4">
        <v>967.34</v>
      </c>
      <c r="H54" s="4">
        <v>0.46</v>
      </c>
    </row>
    <row r="55" spans="2:8">
      <c r="B55" s="1" t="s">
        <v>1424</v>
      </c>
      <c r="C55" s="22" t="s">
        <v>139</v>
      </c>
      <c r="D55" s="1" t="s">
        <v>166</v>
      </c>
      <c r="E55" s="1" t="s">
        <v>268</v>
      </c>
      <c r="F55" s="4">
        <v>108420</v>
      </c>
      <c r="G55" s="4">
        <v>966.89</v>
      </c>
      <c r="H55" s="4">
        <v>0.46</v>
      </c>
    </row>
    <row r="56" spans="2:8">
      <c r="B56" s="1" t="s">
        <v>1425</v>
      </c>
      <c r="C56" s="22" t="s">
        <v>139</v>
      </c>
      <c r="D56" s="1" t="s">
        <v>269</v>
      </c>
      <c r="E56" s="1" t="s">
        <v>270</v>
      </c>
      <c r="F56" s="4">
        <v>431650</v>
      </c>
      <c r="G56" s="4">
        <v>846.9</v>
      </c>
      <c r="H56" s="4">
        <v>0.4</v>
      </c>
    </row>
    <row r="57" spans="2:8">
      <c r="B57" s="1" t="s">
        <v>1426</v>
      </c>
      <c r="C57" s="22" t="s">
        <v>139</v>
      </c>
      <c r="D57" s="1" t="s">
        <v>145</v>
      </c>
      <c r="E57" s="1" t="s">
        <v>271</v>
      </c>
      <c r="F57" s="4">
        <v>38626</v>
      </c>
      <c r="G57" s="4">
        <v>574.79</v>
      </c>
      <c r="H57" s="4">
        <v>0.27</v>
      </c>
    </row>
    <row r="58" spans="2:8">
      <c r="B58" s="13" t="s">
        <v>970</v>
      </c>
      <c r="C58" s="22"/>
      <c r="G58" s="10">
        <f>SUM(G16:G57)</f>
        <v>184633.15000000005</v>
      </c>
      <c r="H58" s="10">
        <f>SUM(H16:H57)</f>
        <v>88.24</v>
      </c>
    </row>
    <row r="59" spans="2:8" s="12" customFormat="1">
      <c r="B59" s="16" t="s">
        <v>971</v>
      </c>
      <c r="C59" s="17"/>
      <c r="F59" s="18"/>
      <c r="G59" s="19"/>
      <c r="H59" s="19"/>
    </row>
    <row r="60" spans="2:8" s="12" customFormat="1">
      <c r="B60" s="16" t="s">
        <v>972</v>
      </c>
      <c r="C60" s="17"/>
      <c r="F60" s="18"/>
      <c r="G60" s="19"/>
      <c r="H60" s="19"/>
    </row>
    <row r="61" spans="2:8">
      <c r="B61" s="1" t="s">
        <v>272</v>
      </c>
      <c r="C61" s="22" t="s">
        <v>139</v>
      </c>
      <c r="D61" s="1" t="s">
        <v>273</v>
      </c>
      <c r="E61" s="1" t="s">
        <v>274</v>
      </c>
      <c r="F61" s="4">
        <v>1043500</v>
      </c>
      <c r="G61" s="4">
        <v>1452.45</v>
      </c>
      <c r="H61" s="4">
        <v>0.69</v>
      </c>
    </row>
    <row r="62" spans="2:8" s="12" customFormat="1">
      <c r="B62" s="16" t="s">
        <v>973</v>
      </c>
      <c r="C62" s="17"/>
      <c r="F62" s="18"/>
      <c r="G62" s="19">
        <f>SUM(G61)</f>
        <v>1452.45</v>
      </c>
      <c r="H62" s="19">
        <f>SUM(H61)</f>
        <v>0.69</v>
      </c>
    </row>
    <row r="63" spans="2:8" s="12" customFormat="1">
      <c r="B63" s="16" t="s">
        <v>974</v>
      </c>
      <c r="C63" s="17"/>
      <c r="F63" s="18"/>
      <c r="G63" s="19">
        <f>+G58+G62</f>
        <v>186085.60000000006</v>
      </c>
      <c r="H63" s="19">
        <f>+H58+H62</f>
        <v>88.929999999999993</v>
      </c>
    </row>
    <row r="64" spans="2:8">
      <c r="B64" s="2" t="s">
        <v>275</v>
      </c>
      <c r="C64" s="9"/>
      <c r="D64" s="2"/>
      <c r="E64" s="2"/>
      <c r="F64" s="10"/>
      <c r="G64" s="10">
        <v>22997.53</v>
      </c>
      <c r="H64" s="10">
        <v>10.99</v>
      </c>
    </row>
    <row r="65" spans="2:8">
      <c r="B65" s="2" t="s">
        <v>276</v>
      </c>
      <c r="C65" s="9"/>
      <c r="D65" s="2"/>
      <c r="E65" s="2"/>
      <c r="F65" s="10"/>
      <c r="G65" s="10">
        <v>832.43</v>
      </c>
      <c r="H65" s="10">
        <v>0.4</v>
      </c>
    </row>
    <row r="66" spans="2:8">
      <c r="B66" s="2" t="s">
        <v>124</v>
      </c>
      <c r="C66" s="9"/>
      <c r="D66" s="2"/>
      <c r="E66" s="2"/>
      <c r="F66" s="10"/>
      <c r="G66" s="10">
        <v>209915.56</v>
      </c>
      <c r="H66" s="10">
        <v>100.34</v>
      </c>
    </row>
    <row r="67" spans="2:8">
      <c r="B67" s="2" t="s">
        <v>125</v>
      </c>
      <c r="C67" s="9"/>
      <c r="D67" s="2"/>
      <c r="E67" s="2"/>
      <c r="F67" s="10"/>
      <c r="G67" s="10">
        <v>-710.65134350001574</v>
      </c>
      <c r="H67" s="10">
        <v>-0.34000000000000341</v>
      </c>
    </row>
    <row r="68" spans="2:8">
      <c r="B68" s="2" t="s">
        <v>126</v>
      </c>
      <c r="C68" s="9"/>
      <c r="D68" s="2"/>
      <c r="E68" s="2"/>
      <c r="F68" s="10"/>
      <c r="G68" s="10">
        <v>209204.90865649999</v>
      </c>
      <c r="H68" s="10">
        <v>100</v>
      </c>
    </row>
    <row r="69" spans="2:8">
      <c r="B69" s="1" t="s">
        <v>127</v>
      </c>
    </row>
    <row r="70" spans="2:8">
      <c r="B70" s="1" t="s">
        <v>128</v>
      </c>
    </row>
    <row r="71" spans="2:8">
      <c r="B71" s="24" t="s">
        <v>129</v>
      </c>
      <c r="C71" s="254">
        <v>44681</v>
      </c>
    </row>
    <row r="72" spans="2:8" ht="25.5">
      <c r="B72" s="11" t="s">
        <v>130</v>
      </c>
      <c r="C72" s="5" t="s">
        <v>131</v>
      </c>
    </row>
    <row r="73" spans="2:8">
      <c r="B73" s="2"/>
    </row>
    <row r="74" spans="2:8">
      <c r="B74" s="2" t="s">
        <v>132</v>
      </c>
    </row>
    <row r="75" spans="2:8">
      <c r="B75" s="2" t="s">
        <v>221</v>
      </c>
    </row>
    <row r="76" spans="2:8">
      <c r="B76" s="2" t="s">
        <v>133</v>
      </c>
    </row>
    <row r="77" spans="2:8">
      <c r="B77" s="2" t="s">
        <v>277</v>
      </c>
      <c r="C77" s="9"/>
    </row>
    <row r="78" spans="2:8">
      <c r="B78" s="2" t="s">
        <v>278</v>
      </c>
      <c r="C78" s="9"/>
    </row>
    <row r="79" spans="2:8">
      <c r="B79" s="2" t="s">
        <v>279</v>
      </c>
      <c r="C79" s="9"/>
    </row>
    <row r="80" spans="2:8">
      <c r="B80" s="2" t="s">
        <v>280</v>
      </c>
      <c r="C80" s="9"/>
    </row>
    <row r="81" spans="2:3">
      <c r="B81" s="2" t="s">
        <v>281</v>
      </c>
      <c r="C81" s="9"/>
    </row>
    <row r="82" spans="2:3">
      <c r="B82" s="2" t="s">
        <v>282</v>
      </c>
      <c r="C82" s="9"/>
    </row>
    <row r="83" spans="2:3">
      <c r="B83" s="2" t="s">
        <v>283</v>
      </c>
      <c r="C83" s="9"/>
    </row>
    <row r="84" spans="2:3">
      <c r="B84" s="2" t="s">
        <v>284</v>
      </c>
      <c r="C84" s="9"/>
    </row>
    <row r="85" spans="2:3">
      <c r="B85" s="132" t="s">
        <v>2502</v>
      </c>
      <c r="C85" s="9"/>
    </row>
    <row r="86" spans="2:3">
      <c r="B86" s="132" t="s">
        <v>134</v>
      </c>
    </row>
    <row r="87" spans="2:3">
      <c r="B87" s="132" t="s">
        <v>135</v>
      </c>
    </row>
  </sheetData>
  <mergeCells count="3">
    <mergeCell ref="B1:E1"/>
    <mergeCell ref="C3:C7"/>
    <mergeCell ref="D3:D7"/>
  </mergeCells>
  <hyperlinks>
    <hyperlink ref="A1" location="Index!A1" display="Index" xr:uid="{00000000-0004-0000-0300-000000000000}"/>
  </hyperlink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80"/>
  <sheetViews>
    <sheetView workbookViewId="0">
      <selection activeCell="B1" sqref="B1:E1"/>
    </sheetView>
  </sheetViews>
  <sheetFormatPr defaultRowHeight="12.75"/>
  <cols>
    <col min="1" max="1" width="5.42578125" style="1" bestFit="1" customWidth="1"/>
    <col min="2" max="2" width="82" style="1" bestFit="1" customWidth="1"/>
    <col min="3" max="3" width="25.7109375" style="5" customWidth="1"/>
    <col min="4" max="4" width="25.7109375" style="1" customWidth="1"/>
    <col min="5" max="5" width="13.7109375" style="1" bestFit="1" customWidth="1"/>
    <col min="6" max="6" width="11.5703125" style="4" bestFit="1" customWidth="1"/>
    <col min="7" max="7" width="18.140625" style="4" bestFit="1" customWidth="1"/>
    <col min="8" max="8" width="9.140625" style="4" bestFit="1" customWidth="1"/>
    <col min="9" max="16384" width="9.140625" style="1"/>
  </cols>
  <sheetData>
    <row r="1" spans="1:9">
      <c r="A1" s="3" t="s">
        <v>0</v>
      </c>
      <c r="B1" s="367" t="s">
        <v>46</v>
      </c>
      <c r="C1" s="367"/>
      <c r="D1" s="367"/>
      <c r="E1" s="367"/>
    </row>
    <row r="2" spans="1:9" ht="13.5" thickBot="1"/>
    <row r="3" spans="1:9" s="12" customFormat="1" ht="15">
      <c r="B3" s="45" t="s">
        <v>3060</v>
      </c>
      <c r="C3" s="371"/>
      <c r="D3" s="374"/>
      <c r="F3" s="18"/>
      <c r="G3" s="18"/>
      <c r="H3" s="18"/>
    </row>
    <row r="4" spans="1:9" s="12" customFormat="1" ht="15">
      <c r="B4" s="44" t="s">
        <v>3061</v>
      </c>
      <c r="C4" s="372"/>
      <c r="D4" s="375"/>
      <c r="F4" s="18"/>
      <c r="G4" s="18"/>
      <c r="H4" s="18"/>
    </row>
    <row r="5" spans="1:9" s="12" customFormat="1" ht="15">
      <c r="B5" s="105" t="s">
        <v>1529</v>
      </c>
      <c r="C5" s="372"/>
      <c r="D5" s="375"/>
      <c r="F5" s="18"/>
      <c r="G5" s="18"/>
      <c r="H5" s="18"/>
    </row>
    <row r="6" spans="1:9" s="12" customFormat="1" ht="15">
      <c r="B6" s="105" t="s">
        <v>3043</v>
      </c>
      <c r="C6" s="372"/>
      <c r="D6" s="375"/>
      <c r="F6" s="18"/>
      <c r="G6" s="18"/>
      <c r="H6" s="18"/>
    </row>
    <row r="7" spans="1:9" s="12" customFormat="1" ht="30.75" thickBot="1">
      <c r="B7" s="43" t="s">
        <v>3062</v>
      </c>
      <c r="C7" s="373"/>
      <c r="D7" s="376"/>
      <c r="F7" s="18"/>
      <c r="G7" s="18"/>
      <c r="H7" s="18"/>
    </row>
    <row r="8" spans="1:9" s="12" customFormat="1">
      <c r="C8" s="20" t="s">
        <v>1527</v>
      </c>
      <c r="D8" s="20" t="s">
        <v>1526</v>
      </c>
      <c r="F8" s="18"/>
      <c r="G8" s="18"/>
      <c r="H8" s="18"/>
    </row>
    <row r="11" spans="1:9">
      <c r="B11" s="1" t="s">
        <v>100</v>
      </c>
    </row>
    <row r="13" spans="1:9">
      <c r="B13" s="6" t="s">
        <v>101</v>
      </c>
      <c r="C13" s="7" t="s">
        <v>102</v>
      </c>
      <c r="D13" s="6" t="s">
        <v>136</v>
      </c>
      <c r="E13" s="6" t="s">
        <v>104</v>
      </c>
      <c r="F13" s="8" t="s">
        <v>105</v>
      </c>
      <c r="G13" s="8" t="s">
        <v>106</v>
      </c>
      <c r="H13" s="8" t="s">
        <v>107</v>
      </c>
      <c r="I13" s="2" t="s">
        <v>137</v>
      </c>
    </row>
    <row r="14" spans="1:9">
      <c r="B14" s="2" t="s">
        <v>138</v>
      </c>
      <c r="C14" s="22"/>
    </row>
    <row r="15" spans="1:9">
      <c r="B15" s="2" t="s">
        <v>109</v>
      </c>
      <c r="C15" s="22"/>
    </row>
    <row r="16" spans="1:9">
      <c r="B16" s="1" t="s">
        <v>1025</v>
      </c>
      <c r="C16" s="22" t="s">
        <v>139</v>
      </c>
      <c r="D16" s="1" t="s">
        <v>140</v>
      </c>
      <c r="E16" s="1" t="s">
        <v>141</v>
      </c>
      <c r="F16" s="4">
        <v>6050000</v>
      </c>
      <c r="G16" s="4">
        <v>44969.65</v>
      </c>
      <c r="H16" s="4">
        <v>9.0299999999999994</v>
      </c>
    </row>
    <row r="17" spans="2:8">
      <c r="B17" s="1" t="s">
        <v>997</v>
      </c>
      <c r="C17" s="22" t="s">
        <v>139</v>
      </c>
      <c r="D17" s="1" t="s">
        <v>140</v>
      </c>
      <c r="E17" s="1" t="s">
        <v>144</v>
      </c>
      <c r="F17" s="4">
        <v>2664000</v>
      </c>
      <c r="G17" s="4">
        <v>36885.74</v>
      </c>
      <c r="H17" s="4">
        <v>7.41</v>
      </c>
    </row>
    <row r="18" spans="2:8">
      <c r="B18" s="1" t="s">
        <v>993</v>
      </c>
      <c r="C18" s="22" t="s">
        <v>139</v>
      </c>
      <c r="D18" s="1" t="s">
        <v>142</v>
      </c>
      <c r="E18" s="1" t="s">
        <v>143</v>
      </c>
      <c r="F18" s="4">
        <v>1202000</v>
      </c>
      <c r="G18" s="4">
        <v>33538.81</v>
      </c>
      <c r="H18" s="4">
        <v>6.73</v>
      </c>
    </row>
    <row r="19" spans="2:8">
      <c r="B19" s="1" t="s">
        <v>1018</v>
      </c>
      <c r="C19" s="22" t="s">
        <v>139</v>
      </c>
      <c r="D19" s="1" t="s">
        <v>153</v>
      </c>
      <c r="E19" s="1" t="s">
        <v>154</v>
      </c>
      <c r="F19" s="4">
        <v>12000000</v>
      </c>
      <c r="G19" s="4">
        <v>31146</v>
      </c>
      <c r="H19" s="4">
        <v>6.25</v>
      </c>
    </row>
    <row r="20" spans="2:8">
      <c r="B20" s="1" t="s">
        <v>1017</v>
      </c>
      <c r="C20" s="22" t="s">
        <v>139</v>
      </c>
      <c r="D20" s="1" t="s">
        <v>273</v>
      </c>
      <c r="E20" s="1" t="s">
        <v>286</v>
      </c>
      <c r="F20" s="4">
        <v>10816666</v>
      </c>
      <c r="G20" s="4">
        <v>24634.959999999999</v>
      </c>
      <c r="H20" s="4">
        <v>4.95</v>
      </c>
    </row>
    <row r="21" spans="2:8">
      <c r="B21" s="1" t="s">
        <v>1022</v>
      </c>
      <c r="C21" s="22" t="s">
        <v>139</v>
      </c>
      <c r="D21" s="1" t="s">
        <v>156</v>
      </c>
      <c r="E21" s="1" t="s">
        <v>157</v>
      </c>
      <c r="F21" s="4">
        <v>1085300</v>
      </c>
      <c r="G21" s="4">
        <v>24198.93</v>
      </c>
      <c r="H21" s="4">
        <v>4.8600000000000003</v>
      </c>
    </row>
    <row r="22" spans="2:8">
      <c r="B22" s="1" t="s">
        <v>1034</v>
      </c>
      <c r="C22" s="22" t="s">
        <v>139</v>
      </c>
      <c r="D22" s="1" t="s">
        <v>184</v>
      </c>
      <c r="E22" s="1" t="s">
        <v>185</v>
      </c>
      <c r="F22" s="4">
        <v>965000</v>
      </c>
      <c r="G22" s="4">
        <v>22473.89</v>
      </c>
      <c r="H22" s="4">
        <v>4.51</v>
      </c>
    </row>
    <row r="23" spans="2:8">
      <c r="B23" s="1" t="s">
        <v>1070</v>
      </c>
      <c r="C23" s="22" t="s">
        <v>139</v>
      </c>
      <c r="D23" s="1" t="s">
        <v>145</v>
      </c>
      <c r="E23" s="1" t="s">
        <v>146</v>
      </c>
      <c r="F23" s="4">
        <v>1387000</v>
      </c>
      <c r="G23" s="4">
        <v>21741.919999999998</v>
      </c>
      <c r="H23" s="4">
        <v>4.37</v>
      </c>
    </row>
    <row r="24" spans="2:8">
      <c r="B24" s="1" t="s">
        <v>1427</v>
      </c>
      <c r="C24" s="22" t="s">
        <v>139</v>
      </c>
      <c r="D24" s="1" t="s">
        <v>149</v>
      </c>
      <c r="E24" s="1" t="s">
        <v>621</v>
      </c>
      <c r="F24" s="4">
        <v>2938737</v>
      </c>
      <c r="G24" s="4">
        <v>17789.64</v>
      </c>
      <c r="H24" s="4">
        <v>3.57</v>
      </c>
    </row>
    <row r="25" spans="2:8">
      <c r="B25" s="1" t="s">
        <v>994</v>
      </c>
      <c r="C25" s="22" t="s">
        <v>139</v>
      </c>
      <c r="D25" s="1" t="s">
        <v>145</v>
      </c>
      <c r="E25" s="1" t="s">
        <v>285</v>
      </c>
      <c r="F25" s="4">
        <v>1450000</v>
      </c>
      <c r="G25" s="4">
        <v>15649.13</v>
      </c>
      <c r="H25" s="4">
        <v>3.14</v>
      </c>
    </row>
    <row r="26" spans="2:8">
      <c r="B26" s="1" t="s">
        <v>1325</v>
      </c>
      <c r="C26" s="22" t="s">
        <v>139</v>
      </c>
      <c r="D26" s="1" t="s">
        <v>300</v>
      </c>
      <c r="E26" s="1" t="s">
        <v>301</v>
      </c>
      <c r="F26" s="4">
        <v>400165</v>
      </c>
      <c r="G26" s="4">
        <v>14924.35</v>
      </c>
      <c r="H26" s="4">
        <v>3</v>
      </c>
    </row>
    <row r="27" spans="2:8">
      <c r="B27" s="1" t="s">
        <v>1003</v>
      </c>
      <c r="C27" s="22" t="s">
        <v>139</v>
      </c>
      <c r="D27" s="1" t="s">
        <v>140</v>
      </c>
      <c r="E27" s="1" t="s">
        <v>155</v>
      </c>
      <c r="F27" s="4">
        <v>1930000</v>
      </c>
      <c r="G27" s="4">
        <v>14061.98</v>
      </c>
      <c r="H27" s="4">
        <v>2.82</v>
      </c>
    </row>
    <row r="28" spans="2:8">
      <c r="B28" s="1" t="s">
        <v>1008</v>
      </c>
      <c r="C28" s="22" t="s">
        <v>139</v>
      </c>
      <c r="D28" s="1" t="s">
        <v>300</v>
      </c>
      <c r="E28" s="1" t="s">
        <v>466</v>
      </c>
      <c r="F28" s="4">
        <v>550000</v>
      </c>
      <c r="G28" s="4">
        <v>13786.58</v>
      </c>
      <c r="H28" s="4">
        <v>2.77</v>
      </c>
    </row>
    <row r="29" spans="2:8">
      <c r="B29" s="1" t="s">
        <v>1404</v>
      </c>
      <c r="C29" s="22" t="s">
        <v>139</v>
      </c>
      <c r="D29" s="1" t="s">
        <v>175</v>
      </c>
      <c r="E29" s="1" t="s">
        <v>240</v>
      </c>
      <c r="F29" s="4">
        <v>1470000</v>
      </c>
      <c r="G29" s="4">
        <v>13227.8</v>
      </c>
      <c r="H29" s="4">
        <v>2.66</v>
      </c>
    </row>
    <row r="30" spans="2:8">
      <c r="B30" s="1" t="s">
        <v>454</v>
      </c>
      <c r="C30" s="22" t="s">
        <v>139</v>
      </c>
      <c r="D30" s="1" t="s">
        <v>140</v>
      </c>
      <c r="E30" s="1" t="s">
        <v>455</v>
      </c>
      <c r="F30" s="4">
        <v>2570000</v>
      </c>
      <c r="G30" s="4">
        <v>12754.91</v>
      </c>
      <c r="H30" s="4">
        <v>2.56</v>
      </c>
    </row>
    <row r="31" spans="2:8">
      <c r="B31" s="1" t="s">
        <v>1391</v>
      </c>
      <c r="C31" s="22" t="s">
        <v>139</v>
      </c>
      <c r="D31" s="1" t="s">
        <v>182</v>
      </c>
      <c r="E31" s="1" t="s">
        <v>183</v>
      </c>
      <c r="F31" s="4">
        <v>1472000</v>
      </c>
      <c r="G31" s="4">
        <v>11656.77</v>
      </c>
      <c r="H31" s="4">
        <v>2.34</v>
      </c>
    </row>
    <row r="32" spans="2:8">
      <c r="B32" s="1" t="s">
        <v>1370</v>
      </c>
      <c r="C32" s="22" t="s">
        <v>139</v>
      </c>
      <c r="D32" s="1" t="s">
        <v>182</v>
      </c>
      <c r="E32" s="1" t="s">
        <v>752</v>
      </c>
      <c r="F32" s="4">
        <v>1915862</v>
      </c>
      <c r="G32" s="4">
        <v>10742.24</v>
      </c>
      <c r="H32" s="4">
        <v>2.16</v>
      </c>
    </row>
    <row r="33" spans="2:8">
      <c r="B33" s="1" t="s">
        <v>1428</v>
      </c>
      <c r="C33" s="22" t="s">
        <v>139</v>
      </c>
      <c r="D33" s="1" t="s">
        <v>206</v>
      </c>
      <c r="E33" s="1" t="s">
        <v>594</v>
      </c>
      <c r="F33" s="4">
        <v>652000</v>
      </c>
      <c r="G33" s="4">
        <v>10400.049999999999</v>
      </c>
      <c r="H33" s="4">
        <v>2.09</v>
      </c>
    </row>
    <row r="34" spans="2:8">
      <c r="B34" s="1" t="s">
        <v>1012</v>
      </c>
      <c r="C34" s="22" t="s">
        <v>139</v>
      </c>
      <c r="D34" s="1" t="s">
        <v>145</v>
      </c>
      <c r="E34" s="1" t="s">
        <v>147</v>
      </c>
      <c r="F34" s="4">
        <v>292623</v>
      </c>
      <c r="G34" s="4">
        <v>10378.459999999999</v>
      </c>
      <c r="H34" s="4">
        <v>2.08</v>
      </c>
    </row>
    <row r="35" spans="2:8">
      <c r="B35" s="1" t="s">
        <v>1345</v>
      </c>
      <c r="C35" s="22" t="s">
        <v>139</v>
      </c>
      <c r="D35" s="1" t="s">
        <v>145</v>
      </c>
      <c r="E35" s="1" t="s">
        <v>298</v>
      </c>
      <c r="F35" s="4">
        <v>264000</v>
      </c>
      <c r="G35" s="4">
        <v>9401.7000000000007</v>
      </c>
      <c r="H35" s="4">
        <v>1.89</v>
      </c>
    </row>
    <row r="36" spans="2:8">
      <c r="B36" s="1" t="s">
        <v>1073</v>
      </c>
      <c r="C36" s="22" t="s">
        <v>139</v>
      </c>
      <c r="D36" s="1" t="s">
        <v>384</v>
      </c>
      <c r="E36" s="1" t="s">
        <v>385</v>
      </c>
      <c r="F36" s="4">
        <v>5000000</v>
      </c>
      <c r="G36" s="4">
        <v>9142.5</v>
      </c>
      <c r="H36" s="4">
        <v>1.84</v>
      </c>
    </row>
    <row r="37" spans="2:8">
      <c r="B37" s="1" t="s">
        <v>1113</v>
      </c>
      <c r="C37" s="22" t="s">
        <v>139</v>
      </c>
      <c r="D37" s="1" t="s">
        <v>216</v>
      </c>
      <c r="E37" s="1" t="s">
        <v>369</v>
      </c>
      <c r="F37" s="4">
        <v>5500000</v>
      </c>
      <c r="G37" s="4">
        <v>8753.25</v>
      </c>
      <c r="H37" s="4">
        <v>1.76</v>
      </c>
    </row>
    <row r="38" spans="2:8">
      <c r="B38" s="1" t="s">
        <v>1071</v>
      </c>
      <c r="C38" s="22" t="s">
        <v>139</v>
      </c>
      <c r="D38" s="1" t="s">
        <v>184</v>
      </c>
      <c r="E38" s="1" t="s">
        <v>368</v>
      </c>
      <c r="F38" s="4">
        <v>515000</v>
      </c>
      <c r="G38" s="4">
        <v>8715.35</v>
      </c>
      <c r="H38" s="4">
        <v>1.75</v>
      </c>
    </row>
    <row r="39" spans="2:8">
      <c r="B39" s="1" t="s">
        <v>1099</v>
      </c>
      <c r="C39" s="22" t="s">
        <v>139</v>
      </c>
      <c r="D39" s="1" t="s">
        <v>300</v>
      </c>
      <c r="E39" s="1" t="s">
        <v>458</v>
      </c>
      <c r="F39" s="4">
        <v>900000</v>
      </c>
      <c r="G39" s="4">
        <v>8298.9</v>
      </c>
      <c r="H39" s="4">
        <v>1.67</v>
      </c>
    </row>
    <row r="40" spans="2:8">
      <c r="B40" s="1" t="s">
        <v>1107</v>
      </c>
      <c r="C40" s="22" t="s">
        <v>139</v>
      </c>
      <c r="D40" s="1" t="s">
        <v>269</v>
      </c>
      <c r="E40" s="1" t="s">
        <v>753</v>
      </c>
      <c r="F40" s="4">
        <v>1620000</v>
      </c>
      <c r="G40" s="4">
        <v>7815.69</v>
      </c>
      <c r="H40" s="4">
        <v>1.57</v>
      </c>
    </row>
    <row r="41" spans="2:8">
      <c r="B41" s="1" t="s">
        <v>1429</v>
      </c>
      <c r="C41" s="22" t="s">
        <v>139</v>
      </c>
      <c r="D41" s="1" t="s">
        <v>216</v>
      </c>
      <c r="E41" s="1" t="s">
        <v>217</v>
      </c>
      <c r="F41" s="4">
        <v>2200000</v>
      </c>
      <c r="G41" s="4">
        <v>7752.8</v>
      </c>
      <c r="H41" s="4">
        <v>1.56</v>
      </c>
    </row>
    <row r="42" spans="2:8">
      <c r="B42" s="1" t="s">
        <v>1059</v>
      </c>
      <c r="C42" s="22" t="s">
        <v>139</v>
      </c>
      <c r="D42" s="1" t="s">
        <v>526</v>
      </c>
      <c r="E42" s="1" t="s">
        <v>754</v>
      </c>
      <c r="F42" s="4">
        <v>420000</v>
      </c>
      <c r="G42" s="4">
        <v>6866.37</v>
      </c>
      <c r="H42" s="4">
        <v>1.38</v>
      </c>
    </row>
    <row r="43" spans="2:8">
      <c r="B43" s="1" t="s">
        <v>1336</v>
      </c>
      <c r="C43" s="22" t="s">
        <v>139</v>
      </c>
      <c r="D43" s="1" t="s">
        <v>211</v>
      </c>
      <c r="E43" s="1" t="s">
        <v>212</v>
      </c>
      <c r="F43" s="4">
        <v>29410</v>
      </c>
      <c r="G43" s="4">
        <v>5871.57</v>
      </c>
      <c r="H43" s="4">
        <v>1.18</v>
      </c>
    </row>
    <row r="44" spans="2:8">
      <c r="B44" s="1" t="s">
        <v>1058</v>
      </c>
      <c r="C44" s="22" t="s">
        <v>139</v>
      </c>
      <c r="D44" s="1" t="s">
        <v>156</v>
      </c>
      <c r="E44" s="1" t="s">
        <v>314</v>
      </c>
      <c r="F44" s="4">
        <v>450000</v>
      </c>
      <c r="G44" s="4">
        <v>5683.28</v>
      </c>
      <c r="H44" s="4">
        <v>1.1399999999999999</v>
      </c>
    </row>
    <row r="45" spans="2:8">
      <c r="B45" s="1" t="s">
        <v>1047</v>
      </c>
      <c r="C45" s="22" t="s">
        <v>139</v>
      </c>
      <c r="D45" s="1" t="s">
        <v>178</v>
      </c>
      <c r="E45" s="1" t="s">
        <v>179</v>
      </c>
      <c r="F45" s="4">
        <v>619000</v>
      </c>
      <c r="G45" s="4">
        <v>5099.01</v>
      </c>
      <c r="H45" s="4">
        <v>1.02</v>
      </c>
    </row>
    <row r="46" spans="2:8">
      <c r="B46" s="1" t="s">
        <v>1324</v>
      </c>
      <c r="C46" s="22" t="s">
        <v>139</v>
      </c>
      <c r="D46" s="1" t="s">
        <v>149</v>
      </c>
      <c r="E46" s="1" t="s">
        <v>293</v>
      </c>
      <c r="F46" s="4">
        <v>390000</v>
      </c>
      <c r="G46" s="4">
        <v>4920.05</v>
      </c>
      <c r="H46" s="4">
        <v>0.99</v>
      </c>
    </row>
    <row r="47" spans="2:8">
      <c r="B47" s="1" t="s">
        <v>1116</v>
      </c>
      <c r="C47" s="22" t="s">
        <v>139</v>
      </c>
      <c r="D47" s="1" t="s">
        <v>273</v>
      </c>
      <c r="E47" s="1" t="s">
        <v>459</v>
      </c>
      <c r="F47" s="4">
        <v>3100000</v>
      </c>
      <c r="G47" s="4">
        <v>4842.2</v>
      </c>
      <c r="H47" s="4">
        <v>0.97</v>
      </c>
    </row>
    <row r="48" spans="2:8">
      <c r="B48" s="1" t="s">
        <v>1075</v>
      </c>
      <c r="C48" s="22" t="s">
        <v>139</v>
      </c>
      <c r="D48" s="1" t="s">
        <v>244</v>
      </c>
      <c r="E48" s="1" t="s">
        <v>289</v>
      </c>
      <c r="F48" s="4">
        <v>750000</v>
      </c>
      <c r="G48" s="4">
        <v>4095</v>
      </c>
      <c r="H48" s="4">
        <v>0.82</v>
      </c>
    </row>
    <row r="49" spans="2:8">
      <c r="B49" s="1" t="s">
        <v>1430</v>
      </c>
      <c r="C49" s="22" t="s">
        <v>139</v>
      </c>
      <c r="D49" s="1" t="s">
        <v>158</v>
      </c>
      <c r="E49" s="1" t="s">
        <v>755</v>
      </c>
      <c r="F49" s="4">
        <v>329000</v>
      </c>
      <c r="G49" s="4">
        <v>3700.43</v>
      </c>
      <c r="H49" s="4">
        <v>0.74</v>
      </c>
    </row>
    <row r="50" spans="2:8">
      <c r="B50" s="1" t="s">
        <v>1410</v>
      </c>
      <c r="C50" s="22" t="s">
        <v>139</v>
      </c>
      <c r="D50" s="1" t="s">
        <v>203</v>
      </c>
      <c r="E50" s="1" t="s">
        <v>248</v>
      </c>
      <c r="F50" s="4">
        <v>940000</v>
      </c>
      <c r="G50" s="4">
        <v>2204.3000000000002</v>
      </c>
      <c r="H50" s="4">
        <v>0.44</v>
      </c>
    </row>
    <row r="51" spans="2:8">
      <c r="B51" s="1" t="s">
        <v>1387</v>
      </c>
      <c r="C51" s="22" t="s">
        <v>139</v>
      </c>
      <c r="D51" s="1" t="s">
        <v>140</v>
      </c>
      <c r="E51" s="1" t="s">
        <v>417</v>
      </c>
      <c r="F51" s="4">
        <v>1500000</v>
      </c>
      <c r="G51" s="4">
        <v>1440</v>
      </c>
      <c r="H51" s="4">
        <v>0.28999999999999998</v>
      </c>
    </row>
    <row r="52" spans="2:8">
      <c r="B52" s="2" t="s">
        <v>218</v>
      </c>
      <c r="C52" s="9"/>
      <c r="D52" s="2"/>
      <c r="E52" s="2"/>
      <c r="F52" s="10"/>
      <c r="G52" s="10">
        <f>SUM(G13:G51)</f>
        <v>489564.20999999996</v>
      </c>
      <c r="H52" s="10">
        <f>SUM(H13:H51)</f>
        <v>98.309999999999988</v>
      </c>
    </row>
    <row r="53" spans="2:8">
      <c r="B53" s="2" t="s">
        <v>275</v>
      </c>
      <c r="C53" s="9"/>
      <c r="D53" s="2"/>
      <c r="E53" s="2"/>
      <c r="F53" s="10"/>
      <c r="G53" s="10">
        <v>8999.0300000000007</v>
      </c>
      <c r="H53" s="10">
        <v>1.81</v>
      </c>
    </row>
    <row r="54" spans="2:8">
      <c r="B54" s="2" t="s">
        <v>276</v>
      </c>
      <c r="C54" s="9"/>
      <c r="D54" s="2"/>
      <c r="E54" s="2"/>
      <c r="F54" s="10"/>
      <c r="G54" s="10">
        <v>742.27</v>
      </c>
      <c r="H54" s="10">
        <v>0.15</v>
      </c>
    </row>
    <row r="55" spans="2:8">
      <c r="B55" s="2" t="s">
        <v>124</v>
      </c>
      <c r="C55" s="9"/>
      <c r="D55" s="2"/>
      <c r="E55" s="2"/>
      <c r="F55" s="10"/>
      <c r="G55" s="10">
        <v>499305.51</v>
      </c>
      <c r="H55" s="10">
        <v>100.26</v>
      </c>
    </row>
    <row r="56" spans="2:8">
      <c r="B56" s="2" t="s">
        <v>125</v>
      </c>
      <c r="C56" s="9"/>
      <c r="D56" s="2"/>
      <c r="E56" s="2"/>
      <c r="F56" s="10"/>
      <c r="G56" s="10">
        <v>-1286.434067089996</v>
      </c>
      <c r="H56" s="10">
        <v>-0.26000000000000512</v>
      </c>
    </row>
    <row r="57" spans="2:8">
      <c r="B57" s="2" t="s">
        <v>126</v>
      </c>
      <c r="C57" s="9"/>
      <c r="D57" s="2"/>
      <c r="E57" s="2"/>
      <c r="F57" s="10"/>
      <c r="G57" s="10">
        <v>498019.07593291003</v>
      </c>
      <c r="H57" s="10">
        <v>100</v>
      </c>
    </row>
    <row r="58" spans="2:8">
      <c r="B58" s="1" t="s">
        <v>127</v>
      </c>
    </row>
    <row r="59" spans="2:8">
      <c r="B59" s="1" t="s">
        <v>128</v>
      </c>
    </row>
    <row r="60" spans="2:8">
      <c r="B60" s="24" t="s">
        <v>129</v>
      </c>
      <c r="C60" s="254">
        <v>44681</v>
      </c>
    </row>
    <row r="61" spans="2:8" ht="25.5">
      <c r="B61" s="11" t="s">
        <v>130</v>
      </c>
      <c r="C61" s="5" t="s">
        <v>131</v>
      </c>
    </row>
    <row r="62" spans="2:8">
      <c r="B62" s="2"/>
    </row>
    <row r="63" spans="2:8">
      <c r="B63" s="2" t="s">
        <v>132</v>
      </c>
    </row>
    <row r="64" spans="2:8">
      <c r="B64" s="2" t="s">
        <v>221</v>
      </c>
    </row>
    <row r="65" spans="2:3">
      <c r="B65" s="2" t="s">
        <v>133</v>
      </c>
    </row>
    <row r="66" spans="2:3">
      <c r="B66" s="2" t="s">
        <v>756</v>
      </c>
      <c r="C66" s="9"/>
    </row>
    <row r="67" spans="2:3">
      <c r="B67" s="2" t="s">
        <v>757</v>
      </c>
      <c r="C67" s="9"/>
    </row>
    <row r="68" spans="2:3">
      <c r="B68" s="2" t="s">
        <v>758</v>
      </c>
      <c r="C68" s="9"/>
    </row>
    <row r="69" spans="2:3">
      <c r="B69" s="2" t="s">
        <v>759</v>
      </c>
      <c r="C69" s="9"/>
    </row>
    <row r="70" spans="2:3">
      <c r="B70" s="2" t="s">
        <v>760</v>
      </c>
      <c r="C70" s="9"/>
    </row>
    <row r="71" spans="2:3">
      <c r="B71" s="2" t="s">
        <v>761</v>
      </c>
      <c r="C71" s="9"/>
    </row>
    <row r="72" spans="2:3">
      <c r="B72" s="2" t="s">
        <v>762</v>
      </c>
      <c r="C72" s="9"/>
    </row>
    <row r="73" spans="2:3">
      <c r="B73" s="2" t="s">
        <v>763</v>
      </c>
      <c r="C73" s="9"/>
    </row>
    <row r="74" spans="2:3">
      <c r="B74" s="2" t="s">
        <v>764</v>
      </c>
      <c r="C74" s="9"/>
    </row>
    <row r="75" spans="2:3">
      <c r="B75" s="2" t="s">
        <v>765</v>
      </c>
      <c r="C75" s="9"/>
    </row>
    <row r="76" spans="2:3">
      <c r="B76" s="2" t="s">
        <v>766</v>
      </c>
      <c r="C76" s="9"/>
    </row>
    <row r="77" spans="2:3">
      <c r="B77" s="2" t="s">
        <v>767</v>
      </c>
      <c r="C77" s="9"/>
    </row>
    <row r="78" spans="2:3">
      <c r="B78" s="132" t="s">
        <v>2495</v>
      </c>
      <c r="C78" s="9"/>
    </row>
    <row r="79" spans="2:3">
      <c r="B79" s="35" t="s">
        <v>1715</v>
      </c>
    </row>
    <row r="80" spans="2:3">
      <c r="B80" s="2" t="s">
        <v>135</v>
      </c>
    </row>
  </sheetData>
  <mergeCells count="3">
    <mergeCell ref="B1:E1"/>
    <mergeCell ref="C3:C7"/>
    <mergeCell ref="D3:D7"/>
  </mergeCells>
  <hyperlinks>
    <hyperlink ref="A1" location="Index!A1" display="Index" xr:uid="{00000000-0004-0000-1B00-000000000000}"/>
  </hyperlink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I146"/>
  <sheetViews>
    <sheetView workbookViewId="0">
      <selection activeCell="B1" sqref="B1:E1"/>
    </sheetView>
  </sheetViews>
  <sheetFormatPr defaultRowHeight="12.75"/>
  <cols>
    <col min="1" max="1" width="5.42578125" style="1" bestFit="1" customWidth="1"/>
    <col min="2" max="2" width="82" style="1" bestFit="1" customWidth="1"/>
    <col min="3" max="3" width="25.7109375" style="5" customWidth="1"/>
    <col min="4" max="4" width="25.7109375" style="1" customWidth="1"/>
    <col min="5" max="5" width="14" style="1" bestFit="1" customWidth="1"/>
    <col min="6" max="6" width="10.5703125" style="4" bestFit="1" customWidth="1"/>
    <col min="7" max="7" width="18.140625" style="4" bestFit="1" customWidth="1"/>
    <col min="8" max="8" width="9.140625" style="4" bestFit="1" customWidth="1"/>
    <col min="9" max="16384" width="9.140625" style="1"/>
  </cols>
  <sheetData>
    <row r="1" spans="1:9">
      <c r="A1" s="3" t="s">
        <v>0</v>
      </c>
      <c r="B1" s="367" t="s">
        <v>52</v>
      </c>
      <c r="C1" s="367"/>
      <c r="D1" s="367"/>
      <c r="E1" s="367"/>
    </row>
    <row r="2" spans="1:9" ht="13.5" thickBot="1"/>
    <row r="3" spans="1:9" s="12" customFormat="1" ht="15">
      <c r="B3" s="45" t="s">
        <v>3063</v>
      </c>
      <c r="C3" s="371"/>
      <c r="D3" s="374"/>
      <c r="F3" s="18"/>
      <c r="G3" s="18"/>
      <c r="H3" s="18"/>
    </row>
    <row r="4" spans="1:9" s="12" customFormat="1" ht="30">
      <c r="B4" s="105" t="s">
        <v>3064</v>
      </c>
      <c r="C4" s="372"/>
      <c r="D4" s="375"/>
      <c r="F4" s="18"/>
      <c r="G4" s="18"/>
      <c r="H4" s="18"/>
    </row>
    <row r="5" spans="1:9" s="12" customFormat="1" ht="15">
      <c r="B5" s="105" t="s">
        <v>1529</v>
      </c>
      <c r="C5" s="372"/>
      <c r="D5" s="375"/>
      <c r="F5" s="18"/>
      <c r="G5" s="18"/>
      <c r="H5" s="18"/>
    </row>
    <row r="6" spans="1:9" s="12" customFormat="1" ht="15">
      <c r="B6" s="44" t="s">
        <v>3065</v>
      </c>
      <c r="C6" s="372"/>
      <c r="D6" s="375"/>
      <c r="F6" s="18"/>
      <c r="G6" s="18"/>
      <c r="H6" s="18"/>
    </row>
    <row r="7" spans="1:9" s="12" customFormat="1" ht="30.75" thickBot="1">
      <c r="B7" s="43" t="s">
        <v>3066</v>
      </c>
      <c r="C7" s="373"/>
      <c r="D7" s="376"/>
      <c r="F7" s="18"/>
      <c r="G7" s="18"/>
      <c r="H7" s="18"/>
    </row>
    <row r="8" spans="1:9" s="12" customFormat="1">
      <c r="C8" s="20" t="s">
        <v>1527</v>
      </c>
      <c r="D8" s="20" t="s">
        <v>1526</v>
      </c>
      <c r="F8" s="18"/>
      <c r="G8" s="18"/>
      <c r="H8" s="18"/>
    </row>
    <row r="11" spans="1:9">
      <c r="B11" s="1" t="s">
        <v>100</v>
      </c>
    </row>
    <row r="13" spans="1:9">
      <c r="B13" s="6" t="s">
        <v>101</v>
      </c>
      <c r="C13" s="7" t="s">
        <v>102</v>
      </c>
      <c r="D13" s="6" t="s">
        <v>136</v>
      </c>
      <c r="E13" s="6" t="s">
        <v>104</v>
      </c>
      <c r="F13" s="8" t="s">
        <v>105</v>
      </c>
      <c r="G13" s="8" t="s">
        <v>106</v>
      </c>
      <c r="H13" s="8" t="s">
        <v>107</v>
      </c>
      <c r="I13" s="2" t="s">
        <v>137</v>
      </c>
    </row>
    <row r="14" spans="1:9">
      <c r="B14" s="2" t="s">
        <v>138</v>
      </c>
      <c r="C14" s="22"/>
    </row>
    <row r="15" spans="1:9">
      <c r="B15" s="2" t="s">
        <v>109</v>
      </c>
      <c r="C15" s="22"/>
    </row>
    <row r="16" spans="1:9">
      <c r="B16" s="1" t="s">
        <v>1025</v>
      </c>
      <c r="C16" s="22" t="s">
        <v>139</v>
      </c>
      <c r="D16" s="1" t="s">
        <v>140</v>
      </c>
      <c r="E16" s="1" t="s">
        <v>141</v>
      </c>
      <c r="F16" s="4">
        <v>2442000</v>
      </c>
      <c r="G16" s="4">
        <v>18151.39</v>
      </c>
      <c r="H16" s="4">
        <v>8.52</v>
      </c>
    </row>
    <row r="17" spans="2:8">
      <c r="B17" s="1" t="s">
        <v>993</v>
      </c>
      <c r="C17" s="22" t="s">
        <v>139</v>
      </c>
      <c r="D17" s="1" t="s">
        <v>142</v>
      </c>
      <c r="E17" s="1" t="s">
        <v>143</v>
      </c>
      <c r="F17" s="4">
        <v>602000</v>
      </c>
      <c r="G17" s="4">
        <v>16797.310000000001</v>
      </c>
      <c r="H17" s="4">
        <v>7.88</v>
      </c>
    </row>
    <row r="18" spans="2:8">
      <c r="B18" s="1" t="s">
        <v>1070</v>
      </c>
      <c r="C18" s="22" t="s">
        <v>139</v>
      </c>
      <c r="D18" s="1" t="s">
        <v>145</v>
      </c>
      <c r="E18" s="1" t="s">
        <v>146</v>
      </c>
      <c r="F18" s="4">
        <v>720000</v>
      </c>
      <c r="G18" s="4">
        <v>11286.36</v>
      </c>
      <c r="H18" s="4">
        <v>5.3</v>
      </c>
    </row>
    <row r="19" spans="2:8">
      <c r="B19" s="1" t="s">
        <v>1012</v>
      </c>
      <c r="C19" s="22" t="s">
        <v>139</v>
      </c>
      <c r="D19" s="1" t="s">
        <v>145</v>
      </c>
      <c r="E19" s="1" t="s">
        <v>147</v>
      </c>
      <c r="F19" s="4">
        <v>314652</v>
      </c>
      <c r="G19" s="4">
        <v>11159.76</v>
      </c>
      <c r="H19" s="4">
        <v>5.24</v>
      </c>
    </row>
    <row r="20" spans="2:8">
      <c r="B20" s="1" t="s">
        <v>997</v>
      </c>
      <c r="C20" s="22" t="s">
        <v>139</v>
      </c>
      <c r="D20" s="1" t="s">
        <v>140</v>
      </c>
      <c r="E20" s="1" t="s">
        <v>144</v>
      </c>
      <c r="F20" s="4">
        <v>780000</v>
      </c>
      <c r="G20" s="4">
        <v>10799.88</v>
      </c>
      <c r="H20" s="4">
        <v>5.07</v>
      </c>
    </row>
    <row r="21" spans="2:8">
      <c r="B21" s="1" t="s">
        <v>1018</v>
      </c>
      <c r="C21" s="22" t="s">
        <v>139</v>
      </c>
      <c r="D21" s="1" t="s">
        <v>153</v>
      </c>
      <c r="E21" s="1" t="s">
        <v>154</v>
      </c>
      <c r="F21" s="4">
        <v>3210000</v>
      </c>
      <c r="G21" s="4">
        <v>8331.56</v>
      </c>
      <c r="H21" s="4">
        <v>3.91</v>
      </c>
    </row>
    <row r="22" spans="2:8">
      <c r="B22" s="1" t="s">
        <v>1031</v>
      </c>
      <c r="C22" s="22" t="s">
        <v>139</v>
      </c>
      <c r="D22" s="1" t="s">
        <v>184</v>
      </c>
      <c r="E22" s="1" t="s">
        <v>290</v>
      </c>
      <c r="F22" s="4">
        <v>1800000</v>
      </c>
      <c r="G22" s="4">
        <v>6699.6</v>
      </c>
      <c r="H22" s="4">
        <v>3.14</v>
      </c>
    </row>
    <row r="23" spans="2:8">
      <c r="B23" s="1" t="s">
        <v>1427</v>
      </c>
      <c r="C23" s="22" t="s">
        <v>139</v>
      </c>
      <c r="D23" s="1" t="s">
        <v>149</v>
      </c>
      <c r="E23" s="1" t="s">
        <v>621</v>
      </c>
      <c r="F23" s="4">
        <v>945000</v>
      </c>
      <c r="G23" s="4">
        <v>5720.56</v>
      </c>
      <c r="H23" s="4">
        <v>2.68</v>
      </c>
    </row>
    <row r="24" spans="2:8">
      <c r="B24" s="1" t="s">
        <v>994</v>
      </c>
      <c r="C24" s="22" t="s">
        <v>139</v>
      </c>
      <c r="D24" s="1" t="s">
        <v>145</v>
      </c>
      <c r="E24" s="1" t="s">
        <v>285</v>
      </c>
      <c r="F24" s="4">
        <v>525000</v>
      </c>
      <c r="G24" s="4">
        <v>5666.06</v>
      </c>
      <c r="H24" s="4">
        <v>2.66</v>
      </c>
    </row>
    <row r="25" spans="2:8">
      <c r="B25" s="1" t="s">
        <v>1041</v>
      </c>
      <c r="C25" s="22" t="s">
        <v>139</v>
      </c>
      <c r="D25" s="1" t="s">
        <v>156</v>
      </c>
      <c r="E25" s="1" t="s">
        <v>287</v>
      </c>
      <c r="F25" s="4">
        <v>605000</v>
      </c>
      <c r="G25" s="4">
        <v>5026.6400000000003</v>
      </c>
      <c r="H25" s="4">
        <v>2.36</v>
      </c>
    </row>
    <row r="26" spans="2:8">
      <c r="B26" s="1" t="s">
        <v>1283</v>
      </c>
      <c r="C26" s="22" t="s">
        <v>139</v>
      </c>
      <c r="D26" s="1" t="s">
        <v>166</v>
      </c>
      <c r="E26" s="1" t="s">
        <v>288</v>
      </c>
      <c r="F26" s="4">
        <v>200000</v>
      </c>
      <c r="G26" s="4">
        <v>4972.3</v>
      </c>
      <c r="H26" s="4">
        <v>2.33</v>
      </c>
    </row>
    <row r="27" spans="2:8">
      <c r="B27" s="1" t="s">
        <v>1017</v>
      </c>
      <c r="C27" s="22" t="s">
        <v>139</v>
      </c>
      <c r="D27" s="1" t="s">
        <v>273</v>
      </c>
      <c r="E27" s="1" t="s">
        <v>286</v>
      </c>
      <c r="F27" s="4">
        <v>2106666</v>
      </c>
      <c r="G27" s="4">
        <v>4797.93</v>
      </c>
      <c r="H27" s="4">
        <v>2.25</v>
      </c>
    </row>
    <row r="28" spans="2:8">
      <c r="B28" s="1" t="s">
        <v>1037</v>
      </c>
      <c r="C28" s="22" t="s">
        <v>139</v>
      </c>
      <c r="D28" s="1" t="s">
        <v>149</v>
      </c>
      <c r="E28" s="1" t="s">
        <v>150</v>
      </c>
      <c r="F28" s="4">
        <v>185000</v>
      </c>
      <c r="G28" s="4">
        <v>4547.67</v>
      </c>
      <c r="H28" s="4">
        <v>2.13</v>
      </c>
    </row>
    <row r="29" spans="2:8">
      <c r="B29" s="1" t="s">
        <v>1047</v>
      </c>
      <c r="C29" s="22" t="s">
        <v>139</v>
      </c>
      <c r="D29" s="1" t="s">
        <v>178</v>
      </c>
      <c r="E29" s="1" t="s">
        <v>179</v>
      </c>
      <c r="F29" s="4">
        <v>539426</v>
      </c>
      <c r="G29" s="4">
        <v>4443.5200000000004</v>
      </c>
      <c r="H29" s="4">
        <v>2.08</v>
      </c>
    </row>
    <row r="30" spans="2:8">
      <c r="B30" s="1" t="s">
        <v>1003</v>
      </c>
      <c r="C30" s="22" t="s">
        <v>139</v>
      </c>
      <c r="D30" s="1" t="s">
        <v>140</v>
      </c>
      <c r="E30" s="1" t="s">
        <v>155</v>
      </c>
      <c r="F30" s="4">
        <v>606500</v>
      </c>
      <c r="G30" s="4">
        <v>4418.96</v>
      </c>
      <c r="H30" s="4">
        <v>2.0699999999999998</v>
      </c>
    </row>
    <row r="31" spans="2:8">
      <c r="B31" s="1" t="s">
        <v>1075</v>
      </c>
      <c r="C31" s="22" t="s">
        <v>139</v>
      </c>
      <c r="D31" s="1" t="s">
        <v>244</v>
      </c>
      <c r="E31" s="1" t="s">
        <v>289</v>
      </c>
      <c r="F31" s="4">
        <v>800000</v>
      </c>
      <c r="G31" s="4">
        <v>4368</v>
      </c>
      <c r="H31" s="4">
        <v>2.0499999999999998</v>
      </c>
    </row>
    <row r="32" spans="2:8">
      <c r="B32" s="1" t="s">
        <v>1060</v>
      </c>
      <c r="C32" s="22" t="s">
        <v>139</v>
      </c>
      <c r="D32" s="1" t="s">
        <v>175</v>
      </c>
      <c r="E32" s="1" t="s">
        <v>176</v>
      </c>
      <c r="F32" s="4">
        <v>490000</v>
      </c>
      <c r="G32" s="4">
        <v>4227.97</v>
      </c>
      <c r="H32" s="4">
        <v>1.98</v>
      </c>
    </row>
    <row r="33" spans="2:8">
      <c r="B33" s="1" t="s">
        <v>1280</v>
      </c>
      <c r="C33" s="22" t="s">
        <v>139</v>
      </c>
      <c r="D33" s="1" t="s">
        <v>149</v>
      </c>
      <c r="E33" s="1" t="s">
        <v>291</v>
      </c>
      <c r="F33" s="4">
        <v>130000</v>
      </c>
      <c r="G33" s="4">
        <v>4208.3599999999997</v>
      </c>
      <c r="H33" s="4">
        <v>1.97</v>
      </c>
    </row>
    <row r="34" spans="2:8">
      <c r="B34" s="1" t="s">
        <v>1371</v>
      </c>
      <c r="C34" s="22" t="s">
        <v>139</v>
      </c>
      <c r="D34" s="1" t="s">
        <v>149</v>
      </c>
      <c r="E34" s="1" t="s">
        <v>292</v>
      </c>
      <c r="F34" s="4">
        <v>81400</v>
      </c>
      <c r="G34" s="4">
        <v>3578.55</v>
      </c>
      <c r="H34" s="4">
        <v>1.68</v>
      </c>
    </row>
    <row r="35" spans="2:8">
      <c r="B35" s="1" t="s">
        <v>1324</v>
      </c>
      <c r="C35" s="22" t="s">
        <v>139</v>
      </c>
      <c r="D35" s="1" t="s">
        <v>149</v>
      </c>
      <c r="E35" s="1" t="s">
        <v>293</v>
      </c>
      <c r="F35" s="4">
        <v>280000</v>
      </c>
      <c r="G35" s="4">
        <v>3532.34</v>
      </c>
      <c r="H35" s="4">
        <v>1.66</v>
      </c>
    </row>
    <row r="36" spans="2:8">
      <c r="B36" s="1" t="s">
        <v>1336</v>
      </c>
      <c r="C36" s="22" t="s">
        <v>139</v>
      </c>
      <c r="D36" s="1" t="s">
        <v>211</v>
      </c>
      <c r="E36" s="1" t="s">
        <v>212</v>
      </c>
      <c r="F36" s="4">
        <v>17340</v>
      </c>
      <c r="G36" s="4">
        <v>3461.85</v>
      </c>
      <c r="H36" s="4">
        <v>1.62</v>
      </c>
    </row>
    <row r="37" spans="2:8">
      <c r="B37" s="1" t="s">
        <v>1016</v>
      </c>
      <c r="C37" s="22" t="s">
        <v>139</v>
      </c>
      <c r="D37" s="1" t="s">
        <v>140</v>
      </c>
      <c r="E37" s="1" t="s">
        <v>148</v>
      </c>
      <c r="F37" s="4">
        <v>186000</v>
      </c>
      <c r="G37" s="4">
        <v>3330.8</v>
      </c>
      <c r="H37" s="4">
        <v>1.56</v>
      </c>
    </row>
    <row r="38" spans="2:8">
      <c r="B38" s="1" t="s">
        <v>1431</v>
      </c>
      <c r="C38" s="22" t="s">
        <v>139</v>
      </c>
      <c r="D38" s="1" t="s">
        <v>166</v>
      </c>
      <c r="E38" s="1" t="s">
        <v>167</v>
      </c>
      <c r="F38" s="4">
        <v>191000</v>
      </c>
      <c r="G38" s="4">
        <v>3271.73</v>
      </c>
      <c r="H38" s="4">
        <v>1.54</v>
      </c>
    </row>
    <row r="39" spans="2:8">
      <c r="B39" s="1" t="s">
        <v>1013</v>
      </c>
      <c r="C39" s="22" t="s">
        <v>139</v>
      </c>
      <c r="D39" s="1" t="s">
        <v>149</v>
      </c>
      <c r="E39" s="1" t="s">
        <v>295</v>
      </c>
      <c r="F39" s="4">
        <v>245000</v>
      </c>
      <c r="G39" s="4">
        <v>3213.91</v>
      </c>
      <c r="H39" s="4">
        <v>1.51</v>
      </c>
    </row>
    <row r="40" spans="2:8">
      <c r="B40" s="1" t="s">
        <v>1028</v>
      </c>
      <c r="C40" s="22" t="s">
        <v>139</v>
      </c>
      <c r="D40" s="1" t="s">
        <v>188</v>
      </c>
      <c r="E40" s="1" t="s">
        <v>294</v>
      </c>
      <c r="F40" s="4">
        <v>68470</v>
      </c>
      <c r="G40" s="4">
        <v>3184.71</v>
      </c>
      <c r="H40" s="4">
        <v>1.49</v>
      </c>
    </row>
    <row r="41" spans="2:8">
      <c r="B41" s="1" t="s">
        <v>1432</v>
      </c>
      <c r="C41" s="22" t="s">
        <v>139</v>
      </c>
      <c r="D41" s="1" t="s">
        <v>188</v>
      </c>
      <c r="E41" s="1" t="s">
        <v>296</v>
      </c>
      <c r="F41" s="4">
        <v>406000</v>
      </c>
      <c r="G41" s="4">
        <v>2910.01</v>
      </c>
      <c r="H41" s="4">
        <v>1.37</v>
      </c>
    </row>
    <row r="42" spans="2:8">
      <c r="B42" s="1" t="s">
        <v>1433</v>
      </c>
      <c r="C42" s="22" t="s">
        <v>139</v>
      </c>
      <c r="D42" s="1" t="s">
        <v>149</v>
      </c>
      <c r="E42" s="1" t="s">
        <v>299</v>
      </c>
      <c r="F42" s="4">
        <v>63025</v>
      </c>
      <c r="G42" s="4">
        <v>2628.71</v>
      </c>
      <c r="H42" s="4">
        <v>1.23</v>
      </c>
    </row>
    <row r="43" spans="2:8">
      <c r="B43" s="1" t="s">
        <v>1380</v>
      </c>
      <c r="C43" s="22" t="s">
        <v>139</v>
      </c>
      <c r="D43" s="1" t="s">
        <v>140</v>
      </c>
      <c r="E43" s="1" t="s">
        <v>303</v>
      </c>
      <c r="F43" s="4">
        <v>809617</v>
      </c>
      <c r="G43" s="4">
        <v>2424.8000000000002</v>
      </c>
      <c r="H43" s="4">
        <v>1.1399999999999999</v>
      </c>
    </row>
    <row r="44" spans="2:8">
      <c r="B44" s="1" t="s">
        <v>1325</v>
      </c>
      <c r="C44" s="22" t="s">
        <v>139</v>
      </c>
      <c r="D44" s="1" t="s">
        <v>300</v>
      </c>
      <c r="E44" s="1" t="s">
        <v>301</v>
      </c>
      <c r="F44" s="4">
        <v>65000</v>
      </c>
      <c r="G44" s="4">
        <v>2424.21</v>
      </c>
      <c r="H44" s="4">
        <v>1.1399999999999999</v>
      </c>
    </row>
    <row r="45" spans="2:8">
      <c r="B45" s="1" t="s">
        <v>1434</v>
      </c>
      <c r="C45" s="22" t="s">
        <v>139</v>
      </c>
      <c r="D45" s="1" t="s">
        <v>203</v>
      </c>
      <c r="E45" s="1" t="s">
        <v>310</v>
      </c>
      <c r="F45" s="4">
        <v>129650</v>
      </c>
      <c r="G45" s="4">
        <v>2371.56</v>
      </c>
      <c r="H45" s="4">
        <v>1.1100000000000001</v>
      </c>
    </row>
    <row r="46" spans="2:8">
      <c r="B46" s="1" t="s">
        <v>1115</v>
      </c>
      <c r="C46" s="22" t="s">
        <v>139</v>
      </c>
      <c r="D46" s="1" t="s">
        <v>230</v>
      </c>
      <c r="E46" s="1" t="s">
        <v>302</v>
      </c>
      <c r="F46" s="4">
        <v>53000</v>
      </c>
      <c r="G46" s="4">
        <v>2360.81</v>
      </c>
      <c r="H46" s="4">
        <v>1.1100000000000001</v>
      </c>
    </row>
    <row r="47" spans="2:8">
      <c r="B47" s="1" t="s">
        <v>1112</v>
      </c>
      <c r="C47" s="22" t="s">
        <v>139</v>
      </c>
      <c r="D47" s="1" t="s">
        <v>196</v>
      </c>
      <c r="E47" s="1" t="s">
        <v>304</v>
      </c>
      <c r="F47" s="4">
        <v>445000</v>
      </c>
      <c r="G47" s="4">
        <v>2339.59</v>
      </c>
      <c r="H47" s="4">
        <v>1.1000000000000001</v>
      </c>
    </row>
    <row r="48" spans="2:8">
      <c r="B48" s="1" t="s">
        <v>1279</v>
      </c>
      <c r="C48" s="22" t="s">
        <v>139</v>
      </c>
      <c r="D48" s="1" t="s">
        <v>151</v>
      </c>
      <c r="E48" s="1" t="s">
        <v>152</v>
      </c>
      <c r="F48" s="4">
        <v>300000</v>
      </c>
      <c r="G48" s="4">
        <v>2217</v>
      </c>
      <c r="H48" s="4">
        <v>1.04</v>
      </c>
    </row>
    <row r="49" spans="2:8">
      <c r="B49" s="1" t="s">
        <v>1435</v>
      </c>
      <c r="C49" s="22" t="s">
        <v>139</v>
      </c>
      <c r="D49" s="1" t="s">
        <v>164</v>
      </c>
      <c r="E49" s="1" t="s">
        <v>306</v>
      </c>
      <c r="F49" s="4">
        <v>49400</v>
      </c>
      <c r="G49" s="4">
        <v>2191.8000000000002</v>
      </c>
      <c r="H49" s="4">
        <v>1.03</v>
      </c>
    </row>
    <row r="50" spans="2:8">
      <c r="B50" s="1" t="s">
        <v>1022</v>
      </c>
      <c r="C50" s="22" t="s">
        <v>139</v>
      </c>
      <c r="D50" s="1" t="s">
        <v>156</v>
      </c>
      <c r="E50" s="1" t="s">
        <v>157</v>
      </c>
      <c r="F50" s="4">
        <v>97500</v>
      </c>
      <c r="G50" s="4">
        <v>2173.96</v>
      </c>
      <c r="H50" s="4">
        <v>1.02</v>
      </c>
    </row>
    <row r="51" spans="2:8">
      <c r="B51" s="1" t="s">
        <v>1345</v>
      </c>
      <c r="C51" s="22" t="s">
        <v>139</v>
      </c>
      <c r="D51" s="1" t="s">
        <v>145</v>
      </c>
      <c r="E51" s="1" t="s">
        <v>298</v>
      </c>
      <c r="F51" s="4">
        <v>60000</v>
      </c>
      <c r="G51" s="4">
        <v>2136.75</v>
      </c>
      <c r="H51" s="4">
        <v>1</v>
      </c>
    </row>
    <row r="52" spans="2:8">
      <c r="B52" s="1" t="s">
        <v>1061</v>
      </c>
      <c r="C52" s="22" t="s">
        <v>139</v>
      </c>
      <c r="D52" s="1" t="s">
        <v>300</v>
      </c>
      <c r="E52" s="1" t="s">
        <v>307</v>
      </c>
      <c r="F52" s="4">
        <v>480000</v>
      </c>
      <c r="G52" s="4">
        <v>2100.48</v>
      </c>
      <c r="H52" s="4">
        <v>0.99</v>
      </c>
    </row>
    <row r="53" spans="2:8">
      <c r="B53" s="1" t="s">
        <v>1287</v>
      </c>
      <c r="C53" s="22" t="s">
        <v>139</v>
      </c>
      <c r="D53" s="1" t="s">
        <v>166</v>
      </c>
      <c r="E53" s="1" t="s">
        <v>309</v>
      </c>
      <c r="F53" s="4">
        <v>107000</v>
      </c>
      <c r="G53" s="4">
        <v>2083.1799999999998</v>
      </c>
      <c r="H53" s="4">
        <v>0.98</v>
      </c>
    </row>
    <row r="54" spans="2:8">
      <c r="B54" s="1" t="s">
        <v>1054</v>
      </c>
      <c r="C54" s="22" t="s">
        <v>139</v>
      </c>
      <c r="D54" s="1" t="s">
        <v>196</v>
      </c>
      <c r="E54" s="1" t="s">
        <v>308</v>
      </c>
      <c r="F54" s="4">
        <v>187000</v>
      </c>
      <c r="G54" s="4">
        <v>2067.29</v>
      </c>
      <c r="H54" s="4">
        <v>0.97</v>
      </c>
    </row>
    <row r="55" spans="2:8">
      <c r="B55" s="1" t="s">
        <v>1436</v>
      </c>
      <c r="C55" s="22" t="s">
        <v>139</v>
      </c>
      <c r="D55" s="1" t="s">
        <v>188</v>
      </c>
      <c r="E55" s="1" t="s">
        <v>311</v>
      </c>
      <c r="F55" s="4">
        <v>2822297</v>
      </c>
      <c r="G55" s="4">
        <v>2025</v>
      </c>
      <c r="H55" s="4">
        <v>0.95</v>
      </c>
    </row>
    <row r="56" spans="2:8">
      <c r="B56" s="1" t="s">
        <v>1437</v>
      </c>
      <c r="C56" s="22" t="s">
        <v>139</v>
      </c>
      <c r="D56" s="1" t="s">
        <v>149</v>
      </c>
      <c r="E56" s="1" t="s">
        <v>627</v>
      </c>
      <c r="F56" s="4">
        <v>316600</v>
      </c>
      <c r="G56" s="4">
        <v>2010.88</v>
      </c>
      <c r="H56" s="4">
        <v>0.94</v>
      </c>
    </row>
    <row r="57" spans="2:8">
      <c r="B57" s="1" t="s">
        <v>1288</v>
      </c>
      <c r="C57" s="22" t="s">
        <v>139</v>
      </c>
      <c r="D57" s="1" t="s">
        <v>182</v>
      </c>
      <c r="E57" s="1" t="s">
        <v>312</v>
      </c>
      <c r="F57" s="4">
        <v>92000</v>
      </c>
      <c r="G57" s="4">
        <v>1878.41</v>
      </c>
      <c r="H57" s="4">
        <v>0.88</v>
      </c>
    </row>
    <row r="58" spans="2:8">
      <c r="B58" s="1" t="s">
        <v>1391</v>
      </c>
      <c r="C58" s="22" t="s">
        <v>139</v>
      </c>
      <c r="D58" s="1" t="s">
        <v>182</v>
      </c>
      <c r="E58" s="1" t="s">
        <v>183</v>
      </c>
      <c r="F58" s="4">
        <v>230000</v>
      </c>
      <c r="G58" s="4">
        <v>1821.37</v>
      </c>
      <c r="H58" s="4">
        <v>0.85</v>
      </c>
    </row>
    <row r="59" spans="2:8">
      <c r="B59" s="1" t="s">
        <v>1377</v>
      </c>
      <c r="C59" s="22" t="s">
        <v>139</v>
      </c>
      <c r="D59" s="1" t="s">
        <v>188</v>
      </c>
      <c r="E59" s="1" t="s">
        <v>189</v>
      </c>
      <c r="F59" s="4">
        <v>44000</v>
      </c>
      <c r="G59" s="4">
        <v>1735.47</v>
      </c>
      <c r="H59" s="4">
        <v>0.81</v>
      </c>
    </row>
    <row r="60" spans="2:8">
      <c r="B60" s="1" t="s">
        <v>1438</v>
      </c>
      <c r="C60" s="22" t="s">
        <v>139</v>
      </c>
      <c r="D60" s="1" t="s">
        <v>149</v>
      </c>
      <c r="E60" s="1" t="s">
        <v>628</v>
      </c>
      <c r="F60" s="4">
        <v>246283</v>
      </c>
      <c r="G60" s="4">
        <v>1575.1</v>
      </c>
      <c r="H60" s="4">
        <v>0.74</v>
      </c>
    </row>
    <row r="61" spans="2:8">
      <c r="B61" s="1" t="s">
        <v>1439</v>
      </c>
      <c r="C61" s="22" t="s">
        <v>139</v>
      </c>
      <c r="D61" s="1" t="s">
        <v>206</v>
      </c>
      <c r="E61" s="1" t="s">
        <v>710</v>
      </c>
      <c r="F61" s="4">
        <v>200000</v>
      </c>
      <c r="G61" s="4">
        <v>1496.4</v>
      </c>
      <c r="H61" s="4">
        <v>0.7</v>
      </c>
    </row>
    <row r="62" spans="2:8">
      <c r="B62" s="1" t="s">
        <v>1429</v>
      </c>
      <c r="C62" s="22" t="s">
        <v>139</v>
      </c>
      <c r="D62" s="1" t="s">
        <v>216</v>
      </c>
      <c r="E62" s="1" t="s">
        <v>217</v>
      </c>
      <c r="F62" s="4">
        <v>285000</v>
      </c>
      <c r="G62" s="4">
        <v>1004.34</v>
      </c>
      <c r="H62" s="4">
        <v>0.47</v>
      </c>
    </row>
    <row r="63" spans="2:8">
      <c r="B63" s="2" t="s">
        <v>218</v>
      </c>
      <c r="C63" s="9"/>
      <c r="D63" s="2"/>
      <c r="E63" s="2"/>
      <c r="F63" s="10"/>
      <c r="G63" s="10">
        <f>SUM(G13:G62)</f>
        <v>205174.83999999994</v>
      </c>
      <c r="H63" s="10">
        <f>SUM(H13:H62)</f>
        <v>96.25</v>
      </c>
    </row>
    <row r="64" spans="2:8">
      <c r="B64" s="2" t="s">
        <v>219</v>
      </c>
      <c r="C64" s="9"/>
      <c r="D64" s="2"/>
      <c r="E64" s="2"/>
      <c r="F64" s="10"/>
      <c r="G64" s="10">
        <v>8650.3799999999992</v>
      </c>
      <c r="H64" s="10">
        <v>4.0599999999999996</v>
      </c>
    </row>
    <row r="65" spans="2:8">
      <c r="B65" s="2" t="s">
        <v>124</v>
      </c>
      <c r="C65" s="9"/>
      <c r="D65" s="2"/>
      <c r="E65" s="2"/>
      <c r="F65" s="10"/>
      <c r="G65" s="10">
        <v>213825.22</v>
      </c>
      <c r="H65" s="10">
        <v>100.33</v>
      </c>
    </row>
    <row r="66" spans="2:8">
      <c r="B66" s="2" t="s">
        <v>125</v>
      </c>
      <c r="C66" s="9"/>
      <c r="D66" s="2"/>
      <c r="E66" s="2"/>
      <c r="F66" s="10"/>
      <c r="G66" s="10">
        <v>-699.25072890999763</v>
      </c>
      <c r="H66" s="10">
        <v>-0.32999999999999829</v>
      </c>
    </row>
    <row r="67" spans="2:8">
      <c r="B67" s="2" t="s">
        <v>126</v>
      </c>
      <c r="C67" s="9"/>
      <c r="D67" s="2"/>
      <c r="E67" s="2"/>
      <c r="F67" s="10"/>
      <c r="G67" s="10">
        <v>213125.96927109</v>
      </c>
      <c r="H67" s="10">
        <v>100</v>
      </c>
    </row>
    <row r="68" spans="2:8">
      <c r="B68" s="1" t="s">
        <v>127</v>
      </c>
    </row>
    <row r="69" spans="2:8">
      <c r="B69" s="1" t="s">
        <v>128</v>
      </c>
    </row>
    <row r="70" spans="2:8">
      <c r="B70" s="24" t="s">
        <v>129</v>
      </c>
      <c r="C70" s="254">
        <v>44681</v>
      </c>
    </row>
    <row r="71" spans="2:8" ht="25.5">
      <c r="B71" s="11" t="s">
        <v>130</v>
      </c>
      <c r="C71" s="5" t="s">
        <v>131</v>
      </c>
    </row>
    <row r="72" spans="2:8">
      <c r="B72" s="2"/>
    </row>
    <row r="73" spans="2:8">
      <c r="B73" s="2" t="s">
        <v>132</v>
      </c>
    </row>
    <row r="74" spans="2:8">
      <c r="B74" s="2" t="s">
        <v>221</v>
      </c>
    </row>
    <row r="75" spans="2:8">
      <c r="B75" s="2" t="s">
        <v>133</v>
      </c>
    </row>
    <row r="76" spans="2:8">
      <c r="B76" s="2" t="s">
        <v>711</v>
      </c>
      <c r="C76" s="9"/>
    </row>
    <row r="77" spans="2:8">
      <c r="B77" s="2" t="s">
        <v>712</v>
      </c>
      <c r="C77" s="9"/>
    </row>
    <row r="78" spans="2:8">
      <c r="B78" s="2" t="s">
        <v>713</v>
      </c>
      <c r="C78" s="9"/>
    </row>
    <row r="79" spans="2:8">
      <c r="B79" s="2" t="s">
        <v>714</v>
      </c>
      <c r="C79" s="9"/>
    </row>
    <row r="80" spans="2:8">
      <c r="B80" s="2" t="s">
        <v>715</v>
      </c>
      <c r="C80" s="9"/>
    </row>
    <row r="81" spans="2:6">
      <c r="B81" s="2" t="s">
        <v>716</v>
      </c>
      <c r="C81" s="9"/>
    </row>
    <row r="82" spans="2:6">
      <c r="B82" s="2" t="s">
        <v>717</v>
      </c>
      <c r="C82" s="9"/>
    </row>
    <row r="83" spans="2:6">
      <c r="B83" s="2" t="s">
        <v>718</v>
      </c>
      <c r="C83" s="9"/>
    </row>
    <row r="84" spans="2:6">
      <c r="B84" s="132" t="s">
        <v>2964</v>
      </c>
      <c r="C84" s="9"/>
    </row>
    <row r="85" spans="2:6">
      <c r="B85" s="132" t="s">
        <v>134</v>
      </c>
    </row>
    <row r="86" spans="2:6">
      <c r="B86" s="132" t="s">
        <v>135</v>
      </c>
    </row>
    <row r="88" spans="2:6" ht="15">
      <c r="B88" s="117" t="s">
        <v>2470</v>
      </c>
      <c r="C88" s="118">
        <v>44681</v>
      </c>
      <c r="D88" s="12"/>
      <c r="E88" s="12"/>
      <c r="F88" s="18"/>
    </row>
    <row r="89" spans="2:6" ht="60">
      <c r="B89" s="146" t="s">
        <v>2471</v>
      </c>
      <c r="C89" s="146" t="s">
        <v>2472</v>
      </c>
      <c r="D89" s="147" t="s">
        <v>2473</v>
      </c>
      <c r="E89" s="146" t="s">
        <v>2474</v>
      </c>
      <c r="F89" s="146" t="s">
        <v>2475</v>
      </c>
    </row>
    <row r="90" spans="2:6" ht="15">
      <c r="B90" s="191" t="s">
        <v>2953</v>
      </c>
      <c r="C90" s="192" t="s">
        <v>131</v>
      </c>
      <c r="D90" s="193" t="s">
        <v>131</v>
      </c>
      <c r="E90" s="193" t="s">
        <v>131</v>
      </c>
      <c r="F90" s="193" t="s">
        <v>131</v>
      </c>
    </row>
    <row r="94" spans="2:6" ht="15">
      <c r="B94" s="121" t="s">
        <v>2479</v>
      </c>
      <c r="C94" s="178"/>
    </row>
    <row r="95" spans="2:6" ht="15.75">
      <c r="B95" s="163" t="s">
        <v>2477</v>
      </c>
      <c r="C95" s="164" t="s">
        <v>2886</v>
      </c>
    </row>
    <row r="96" spans="2:6" ht="15">
      <c r="B96" s="119" t="s">
        <v>2738</v>
      </c>
      <c r="C96" s="165">
        <v>1</v>
      </c>
    </row>
    <row r="97" spans="2:3" ht="15">
      <c r="B97" s="119" t="s">
        <v>2751</v>
      </c>
      <c r="C97" s="165">
        <v>1</v>
      </c>
    </row>
    <row r="100" spans="2:3" ht="15.75">
      <c r="B100" s="179" t="s">
        <v>2480</v>
      </c>
      <c r="C100" s="164" t="s">
        <v>2886</v>
      </c>
    </row>
    <row r="101" spans="2:3" ht="15">
      <c r="B101" s="119" t="s">
        <v>2738</v>
      </c>
      <c r="C101" s="165">
        <v>1</v>
      </c>
    </row>
    <row r="102" spans="2:3" ht="15">
      <c r="B102" s="119" t="s">
        <v>2751</v>
      </c>
      <c r="C102" s="165">
        <v>1</v>
      </c>
    </row>
    <row r="105" spans="2:3" ht="15.75">
      <c r="B105" s="152" t="s">
        <v>2481</v>
      </c>
      <c r="C105" s="164" t="s">
        <v>2482</v>
      </c>
    </row>
    <row r="106" spans="2:3" ht="15">
      <c r="B106" s="119" t="s">
        <v>2738</v>
      </c>
      <c r="C106" s="120">
        <v>219264596.09999999</v>
      </c>
    </row>
    <row r="107" spans="2:3" ht="15">
      <c r="B107" s="119" t="s">
        <v>2751</v>
      </c>
      <c r="C107" s="120">
        <v>98579249.730000004</v>
      </c>
    </row>
    <row r="108" spans="2:3" ht="15.75">
      <c r="C108" s="153">
        <f>SUM(C106:C107)</f>
        <v>317843845.82999998</v>
      </c>
    </row>
    <row r="111" spans="2:3" ht="15.75">
      <c r="B111" s="152" t="s">
        <v>2481</v>
      </c>
      <c r="C111" s="164" t="s">
        <v>2482</v>
      </c>
    </row>
    <row r="112" spans="2:3" ht="15">
      <c r="B112" s="119" t="s">
        <v>2738</v>
      </c>
      <c r="C112" s="120">
        <v>214152419.04999998</v>
      </c>
    </row>
    <row r="113" spans="2:8" ht="15">
      <c r="B113" s="119" t="s">
        <v>2751</v>
      </c>
      <c r="C113" s="120">
        <v>97133369.780000001</v>
      </c>
    </row>
    <row r="114" spans="2:8" ht="15.75">
      <c r="C114" s="153">
        <f>SUM(C112:C113)</f>
        <v>311285788.82999998</v>
      </c>
    </row>
    <row r="116" spans="2:8" s="24" customFormat="1" ht="15.75">
      <c r="B116" s="180" t="s">
        <v>2484</v>
      </c>
      <c r="C116" s="153">
        <f>+C114-C108</f>
        <v>-6558057</v>
      </c>
      <c r="F116" s="14"/>
      <c r="G116" s="14"/>
      <c r="H116" s="14"/>
    </row>
    <row r="119" spans="2:8" s="12" customFormat="1" ht="15">
      <c r="B119" s="122" t="s">
        <v>2882</v>
      </c>
      <c r="C119" s="168">
        <v>44681</v>
      </c>
      <c r="D119" s="154"/>
      <c r="E119" s="155"/>
      <c r="F119" s="126"/>
      <c r="G119" s="18"/>
      <c r="H119" s="18"/>
    </row>
    <row r="120" spans="2:8" s="12" customFormat="1" ht="51">
      <c r="B120" s="128" t="s">
        <v>2471</v>
      </c>
      <c r="C120" s="128" t="s">
        <v>2883</v>
      </c>
      <c r="D120" s="129" t="s">
        <v>2473</v>
      </c>
      <c r="E120" s="130" t="s">
        <v>2474</v>
      </c>
      <c r="F120" s="190" t="s">
        <v>2475</v>
      </c>
      <c r="G120" s="18"/>
      <c r="H120" s="18"/>
    </row>
    <row r="121" spans="2:8" s="12" customFormat="1" ht="15">
      <c r="B121" s="197" t="s">
        <v>131</v>
      </c>
      <c r="C121" s="197" t="s">
        <v>131</v>
      </c>
      <c r="D121" s="197" t="s">
        <v>131</v>
      </c>
      <c r="E121" s="197" t="s">
        <v>131</v>
      </c>
      <c r="F121" s="197" t="s">
        <v>131</v>
      </c>
      <c r="G121" s="18"/>
      <c r="H121" s="18"/>
    </row>
    <row r="122" spans="2:8" s="12" customFormat="1">
      <c r="B122" s="124" t="s">
        <v>2487</v>
      </c>
      <c r="C122" s="125"/>
      <c r="D122" s="125"/>
      <c r="E122" s="125"/>
      <c r="F122" s="126"/>
      <c r="G122" s="18"/>
      <c r="H122" s="18"/>
    </row>
    <row r="125" spans="2:8" s="12" customFormat="1">
      <c r="B125" s="12" t="s">
        <v>2884</v>
      </c>
      <c r="C125" s="172"/>
      <c r="D125" s="125"/>
      <c r="E125" s="125"/>
      <c r="F125" s="126"/>
      <c r="G125" s="18"/>
      <c r="H125" s="18"/>
    </row>
    <row r="128" spans="2:8" s="12" customFormat="1" ht="15">
      <c r="B128" s="121" t="s">
        <v>2890</v>
      </c>
      <c r="C128" s="17"/>
      <c r="F128" s="18"/>
      <c r="G128" s="18"/>
      <c r="H128" s="18"/>
    </row>
    <row r="129" spans="2:8" s="12" customFormat="1">
      <c r="C129" s="17"/>
      <c r="F129" s="18"/>
      <c r="G129" s="18"/>
      <c r="H129" s="18"/>
    </row>
    <row r="130" spans="2:8" s="12" customFormat="1" ht="15">
      <c r="B130" s="159" t="s">
        <v>2899</v>
      </c>
      <c r="C130" s="173" t="s">
        <v>2886</v>
      </c>
      <c r="F130" s="18"/>
      <c r="G130" s="18"/>
      <c r="H130" s="18"/>
    </row>
    <row r="131" spans="2:8" s="12" customFormat="1" ht="15">
      <c r="B131" s="150" t="s">
        <v>2956</v>
      </c>
      <c r="C131" s="151">
        <v>1</v>
      </c>
      <c r="F131" s="18"/>
      <c r="G131" s="18"/>
      <c r="H131" s="18"/>
    </row>
    <row r="132" spans="2:8" s="12" customFormat="1">
      <c r="C132" s="17"/>
      <c r="F132" s="18"/>
      <c r="G132" s="18"/>
      <c r="H132" s="18"/>
    </row>
    <row r="133" spans="2:8" s="12" customFormat="1">
      <c r="C133" s="17"/>
      <c r="F133" s="18"/>
      <c r="G133" s="18"/>
      <c r="H133" s="18"/>
    </row>
    <row r="134" spans="2:8" s="12" customFormat="1" ht="15">
      <c r="B134" s="159" t="s">
        <v>2900</v>
      </c>
      <c r="C134" s="174" t="s">
        <v>2886</v>
      </c>
      <c r="F134" s="18"/>
      <c r="G134" s="18"/>
      <c r="H134" s="18"/>
    </row>
    <row r="135" spans="2:8" s="12" customFormat="1" ht="15">
      <c r="B135" s="150" t="s">
        <v>2956</v>
      </c>
      <c r="C135" s="151">
        <v>1</v>
      </c>
      <c r="F135" s="18"/>
      <c r="G135" s="18"/>
      <c r="H135" s="18"/>
    </row>
    <row r="136" spans="2:8" s="12" customFormat="1">
      <c r="C136" s="17"/>
      <c r="F136" s="18"/>
      <c r="G136" s="18"/>
      <c r="H136" s="18"/>
    </row>
    <row r="137" spans="2:8" s="12" customFormat="1">
      <c r="C137" s="17"/>
      <c r="F137" s="18"/>
      <c r="G137" s="18"/>
      <c r="H137" s="18"/>
    </row>
    <row r="138" spans="2:8" s="12" customFormat="1" ht="15">
      <c r="B138" s="159" t="s">
        <v>2901</v>
      </c>
      <c r="C138" s="175" t="s">
        <v>2482</v>
      </c>
      <c r="F138" s="18"/>
      <c r="G138" s="18"/>
      <c r="H138" s="18"/>
    </row>
    <row r="139" spans="2:8" s="12" customFormat="1" ht="15">
      <c r="B139" s="150" t="s">
        <v>2956</v>
      </c>
      <c r="C139" s="176">
        <v>219843020.08000001</v>
      </c>
      <c r="F139" s="18"/>
      <c r="G139" s="18"/>
      <c r="H139" s="18"/>
    </row>
    <row r="140" spans="2:8" s="12" customFormat="1" ht="15">
      <c r="C140" s="177">
        <f>SUM(C139)</f>
        <v>219843020.08000001</v>
      </c>
      <c r="F140" s="18"/>
      <c r="G140" s="18"/>
      <c r="H140" s="18"/>
    </row>
    <row r="141" spans="2:8" s="12" customFormat="1">
      <c r="C141" s="17"/>
      <c r="F141" s="18"/>
      <c r="G141" s="18"/>
      <c r="H141" s="18"/>
    </row>
    <row r="142" spans="2:8" s="12" customFormat="1" ht="15">
      <c r="B142" s="159" t="s">
        <v>2902</v>
      </c>
      <c r="C142" s="175" t="s">
        <v>2482</v>
      </c>
      <c r="F142" s="18"/>
      <c r="G142" s="18"/>
      <c r="H142" s="18"/>
    </row>
    <row r="143" spans="2:8" s="12" customFormat="1" ht="15">
      <c r="B143" s="150" t="s">
        <v>2956</v>
      </c>
      <c r="C143" s="176">
        <v>230206975.55000001</v>
      </c>
      <c r="F143" s="18"/>
      <c r="G143" s="18"/>
      <c r="H143" s="18"/>
    </row>
    <row r="144" spans="2:8" s="12" customFormat="1" ht="15">
      <c r="C144" s="177">
        <f>SUM(C143)</f>
        <v>230206975.55000001</v>
      </c>
      <c r="F144" s="18"/>
      <c r="G144" s="18"/>
      <c r="H144" s="18"/>
    </row>
    <row r="145" spans="2:8" s="12" customFormat="1">
      <c r="C145" s="17"/>
      <c r="F145" s="18"/>
      <c r="G145" s="18"/>
      <c r="H145" s="18"/>
    </row>
    <row r="146" spans="2:8" s="12" customFormat="1" ht="15">
      <c r="B146" s="162" t="s">
        <v>2889</v>
      </c>
      <c r="C146" s="177">
        <f>+C144-C140</f>
        <v>10363955.469999999</v>
      </c>
      <c r="F146" s="18"/>
      <c r="G146" s="18"/>
      <c r="H146" s="18"/>
    </row>
  </sheetData>
  <mergeCells count="3">
    <mergeCell ref="B1:E1"/>
    <mergeCell ref="C3:C7"/>
    <mergeCell ref="D3:D7"/>
  </mergeCells>
  <conditionalFormatting sqref="C131">
    <cfRule type="expression" dxfId="348" priority="84">
      <formula>#REF!="Total"</formula>
    </cfRule>
  </conditionalFormatting>
  <conditionalFormatting sqref="C131">
    <cfRule type="expression" dxfId="347" priority="83">
      <formula>#REF!="Total"</formula>
    </cfRule>
  </conditionalFormatting>
  <conditionalFormatting sqref="C131">
    <cfRule type="expression" dxfId="346" priority="82">
      <formula>#REF!="Total"</formula>
    </cfRule>
  </conditionalFormatting>
  <conditionalFormatting sqref="C131">
    <cfRule type="expression" dxfId="345" priority="81">
      <formula>#REF!="Total"</formula>
    </cfRule>
  </conditionalFormatting>
  <conditionalFormatting sqref="C131">
    <cfRule type="expression" dxfId="344" priority="80">
      <formula>#REF!="Total"</formula>
    </cfRule>
  </conditionalFormatting>
  <conditionalFormatting sqref="C131">
    <cfRule type="expression" dxfId="343" priority="79">
      <formula>#REF!="Total"</formula>
    </cfRule>
  </conditionalFormatting>
  <conditionalFormatting sqref="C131">
    <cfRule type="expression" dxfId="342" priority="78">
      <formula>#REF!="Total"</formula>
    </cfRule>
  </conditionalFormatting>
  <conditionalFormatting sqref="C131">
    <cfRule type="expression" dxfId="341" priority="77">
      <formula>#REF!="Total"</formula>
    </cfRule>
  </conditionalFormatting>
  <conditionalFormatting sqref="C131">
    <cfRule type="expression" dxfId="340" priority="76">
      <formula>#REF!="Total"</formula>
    </cfRule>
  </conditionalFormatting>
  <conditionalFormatting sqref="C131">
    <cfRule type="expression" dxfId="339" priority="85">
      <formula>#REF!="Total"</formula>
    </cfRule>
  </conditionalFormatting>
  <conditionalFormatting sqref="C131">
    <cfRule type="expression" dxfId="338" priority="86">
      <formula>#REF!="Total"</formula>
    </cfRule>
  </conditionalFormatting>
  <conditionalFormatting sqref="C131">
    <cfRule type="expression" dxfId="337" priority="87">
      <formula>#REF!="Total"</formula>
    </cfRule>
  </conditionalFormatting>
  <conditionalFormatting sqref="C131">
    <cfRule type="expression" dxfId="336" priority="88">
      <formula>#REF!="Total"</formula>
    </cfRule>
  </conditionalFormatting>
  <conditionalFormatting sqref="C131">
    <cfRule type="expression" dxfId="335" priority="89">
      <formula>$A131="Total"</formula>
    </cfRule>
  </conditionalFormatting>
  <conditionalFormatting sqref="C131">
    <cfRule type="expression" dxfId="334" priority="75">
      <formula>#REF!="Total"</formula>
    </cfRule>
  </conditionalFormatting>
  <conditionalFormatting sqref="C131">
    <cfRule type="expression" dxfId="333" priority="90" stopIfTrue="1">
      <formula>#REF!="Total"</formula>
    </cfRule>
  </conditionalFormatting>
  <conditionalFormatting sqref="C131">
    <cfRule type="expression" dxfId="332" priority="91">
      <formula>#REF!="Total"</formula>
    </cfRule>
  </conditionalFormatting>
  <conditionalFormatting sqref="C131">
    <cfRule type="expression" dxfId="331" priority="92">
      <formula>#REF!="Total"</formula>
    </cfRule>
  </conditionalFormatting>
  <conditionalFormatting sqref="C131">
    <cfRule type="expression" dxfId="330" priority="93">
      <formula>#REF!="Total"</formula>
    </cfRule>
  </conditionalFormatting>
  <conditionalFormatting sqref="C131">
    <cfRule type="expression" dxfId="329" priority="94">
      <formula>#REF!="Total"</formula>
    </cfRule>
  </conditionalFormatting>
  <conditionalFormatting sqref="C131">
    <cfRule type="expression" dxfId="328" priority="95">
      <formula>#REF!="Total"</formula>
    </cfRule>
  </conditionalFormatting>
  <conditionalFormatting sqref="C131">
    <cfRule type="expression" dxfId="327" priority="96">
      <formula>#REF!="Total"</formula>
    </cfRule>
  </conditionalFormatting>
  <conditionalFormatting sqref="C131">
    <cfRule type="expression" dxfId="326" priority="97">
      <formula>#REF!="Total"</formula>
    </cfRule>
  </conditionalFormatting>
  <conditionalFormatting sqref="C131">
    <cfRule type="expression" dxfId="325" priority="98">
      <formula>#REF!="Total"</formula>
    </cfRule>
  </conditionalFormatting>
  <conditionalFormatting sqref="C131">
    <cfRule type="expression" dxfId="324" priority="99">
      <formula>#REF!="Total"</formula>
    </cfRule>
  </conditionalFormatting>
  <conditionalFormatting sqref="C131">
    <cfRule type="expression" dxfId="323" priority="100">
      <formula>#REF!="Total"</formula>
    </cfRule>
  </conditionalFormatting>
  <conditionalFormatting sqref="C131">
    <cfRule type="expression" dxfId="322" priority="101">
      <formula>#REF!="Total"</formula>
    </cfRule>
  </conditionalFormatting>
  <conditionalFormatting sqref="C131">
    <cfRule type="expression" dxfId="321" priority="102">
      <formula>#REF!="Total"</formula>
    </cfRule>
  </conditionalFormatting>
  <conditionalFormatting sqref="C131">
    <cfRule type="expression" dxfId="320" priority="103">
      <formula>#REF!="Total"</formula>
    </cfRule>
  </conditionalFormatting>
  <conditionalFormatting sqref="C131">
    <cfRule type="expression" dxfId="319" priority="104">
      <formula>#REF!="Total"</formula>
    </cfRule>
  </conditionalFormatting>
  <conditionalFormatting sqref="C131">
    <cfRule type="expression" dxfId="318" priority="105">
      <formula>#REF!="Total"</formula>
    </cfRule>
  </conditionalFormatting>
  <conditionalFormatting sqref="C131">
    <cfRule type="expression" dxfId="317" priority="106">
      <formula>#REF!="Total"</formula>
    </cfRule>
  </conditionalFormatting>
  <conditionalFormatting sqref="C131">
    <cfRule type="expression" dxfId="316" priority="107">
      <formula>#REF!="Total"</formula>
    </cfRule>
  </conditionalFormatting>
  <conditionalFormatting sqref="C131">
    <cfRule type="expression" dxfId="315" priority="108">
      <formula>$A98="Total"</formula>
    </cfRule>
  </conditionalFormatting>
  <conditionalFormatting sqref="C131">
    <cfRule type="expression" dxfId="314" priority="109">
      <formula>#REF!="Total"</formula>
    </cfRule>
  </conditionalFormatting>
  <conditionalFormatting sqref="C131">
    <cfRule type="expression" dxfId="313" priority="110">
      <formula>#REF!="Total"</formula>
    </cfRule>
  </conditionalFormatting>
  <conditionalFormatting sqref="C131">
    <cfRule type="expression" dxfId="312" priority="111">
      <formula>#REF!="Total"</formula>
    </cfRule>
  </conditionalFormatting>
  <conditionalFormatting sqref="C131">
    <cfRule type="expression" dxfId="311" priority="112">
      <formula>#REF!="Total"</formula>
    </cfRule>
  </conditionalFormatting>
  <conditionalFormatting sqref="C131">
    <cfRule type="expression" dxfId="310" priority="72">
      <formula>$A104="Total"</formula>
    </cfRule>
  </conditionalFormatting>
  <conditionalFormatting sqref="C131">
    <cfRule type="expression" dxfId="309" priority="113" stopIfTrue="1">
      <formula>#REF!="Total"</formula>
    </cfRule>
  </conditionalFormatting>
  <conditionalFormatting sqref="C131">
    <cfRule type="expression" dxfId="308" priority="114" stopIfTrue="1">
      <formula>#REF!="Total"</formula>
    </cfRule>
  </conditionalFormatting>
  <conditionalFormatting sqref="C131">
    <cfRule type="expression" dxfId="307" priority="115" stopIfTrue="1">
      <formula>#REF!="Total"</formula>
    </cfRule>
  </conditionalFormatting>
  <conditionalFormatting sqref="C131">
    <cfRule type="expression" dxfId="306" priority="116">
      <formula>#REF!="Total"</formula>
    </cfRule>
  </conditionalFormatting>
  <conditionalFormatting sqref="C131">
    <cfRule type="expression" dxfId="305" priority="70">
      <formula>$A105="Total"</formula>
    </cfRule>
  </conditionalFormatting>
  <conditionalFormatting sqref="C131">
    <cfRule type="expression" dxfId="304" priority="68">
      <formula>$A102="Total"</formula>
    </cfRule>
  </conditionalFormatting>
  <conditionalFormatting sqref="C131">
    <cfRule type="expression" dxfId="303" priority="67">
      <formula>$A103="Total"</formula>
    </cfRule>
  </conditionalFormatting>
  <conditionalFormatting sqref="C131">
    <cfRule type="expression" dxfId="302" priority="63">
      <formula>$A100="Total"</formula>
    </cfRule>
  </conditionalFormatting>
  <conditionalFormatting sqref="C131">
    <cfRule type="expression" dxfId="301" priority="65">
      <formula>$A160="Total"</formula>
    </cfRule>
  </conditionalFormatting>
  <conditionalFormatting sqref="C131">
    <cfRule type="expression" dxfId="300" priority="66">
      <formula>$A158="Total"</formula>
    </cfRule>
  </conditionalFormatting>
  <conditionalFormatting sqref="C131">
    <cfRule type="expression" dxfId="299" priority="64">
      <formula>$A60="Total"</formula>
    </cfRule>
  </conditionalFormatting>
  <conditionalFormatting sqref="C131">
    <cfRule type="expression" dxfId="298" priority="74">
      <formula>$A62="Total"</formula>
    </cfRule>
  </conditionalFormatting>
  <conditionalFormatting sqref="C131">
    <cfRule type="expression" dxfId="297" priority="62">
      <formula>$A157="Total"</formula>
    </cfRule>
  </conditionalFormatting>
  <conditionalFormatting sqref="C131">
    <cfRule type="expression" dxfId="296" priority="73">
      <formula>$A64="Total"</formula>
    </cfRule>
  </conditionalFormatting>
  <conditionalFormatting sqref="C131">
    <cfRule type="expression" dxfId="295" priority="60">
      <formula>$A61="Total"</formula>
    </cfRule>
  </conditionalFormatting>
  <conditionalFormatting sqref="C131">
    <cfRule type="expression" dxfId="294" priority="59">
      <formula>#REF!="Total"</formula>
    </cfRule>
  </conditionalFormatting>
  <conditionalFormatting sqref="C131">
    <cfRule type="expression" dxfId="293" priority="61" stopIfTrue="1">
      <formula>$C106="Total"</formula>
    </cfRule>
  </conditionalFormatting>
  <conditionalFormatting sqref="C131">
    <cfRule type="expression" dxfId="292" priority="71">
      <formula>#REF!="Total"</formula>
    </cfRule>
  </conditionalFormatting>
  <conditionalFormatting sqref="C131">
    <cfRule type="expression" dxfId="291" priority="69">
      <formula>$A63="Total"</formula>
    </cfRule>
  </conditionalFormatting>
  <conditionalFormatting sqref="C135">
    <cfRule type="expression" dxfId="290" priority="26">
      <formula>#REF!="Total"</formula>
    </cfRule>
  </conditionalFormatting>
  <conditionalFormatting sqref="C135">
    <cfRule type="expression" dxfId="289" priority="25">
      <formula>#REF!="Total"</formula>
    </cfRule>
  </conditionalFormatting>
  <conditionalFormatting sqref="C135">
    <cfRule type="expression" dxfId="288" priority="24">
      <formula>#REF!="Total"</formula>
    </cfRule>
  </conditionalFormatting>
  <conditionalFormatting sqref="C135">
    <cfRule type="expression" dxfId="287" priority="23">
      <formula>#REF!="Total"</formula>
    </cfRule>
  </conditionalFormatting>
  <conditionalFormatting sqref="C135">
    <cfRule type="expression" dxfId="286" priority="22">
      <formula>#REF!="Total"</formula>
    </cfRule>
  </conditionalFormatting>
  <conditionalFormatting sqref="C135">
    <cfRule type="expression" dxfId="285" priority="21">
      <formula>#REF!="Total"</formula>
    </cfRule>
  </conditionalFormatting>
  <conditionalFormatting sqref="C135">
    <cfRule type="expression" dxfId="284" priority="20">
      <formula>#REF!="Total"</formula>
    </cfRule>
  </conditionalFormatting>
  <conditionalFormatting sqref="C135">
    <cfRule type="expression" dxfId="283" priority="19">
      <formula>#REF!="Total"</formula>
    </cfRule>
  </conditionalFormatting>
  <conditionalFormatting sqref="C135">
    <cfRule type="expression" dxfId="282" priority="18">
      <formula>#REF!="Total"</formula>
    </cfRule>
  </conditionalFormatting>
  <conditionalFormatting sqref="C135">
    <cfRule type="expression" dxfId="281" priority="27">
      <formula>#REF!="Total"</formula>
    </cfRule>
  </conditionalFormatting>
  <conditionalFormatting sqref="C135">
    <cfRule type="expression" dxfId="280" priority="28">
      <formula>#REF!="Total"</formula>
    </cfRule>
  </conditionalFormatting>
  <conditionalFormatting sqref="C135">
    <cfRule type="expression" dxfId="279" priority="29">
      <formula>#REF!="Total"</formula>
    </cfRule>
  </conditionalFormatting>
  <conditionalFormatting sqref="C135">
    <cfRule type="expression" dxfId="278" priority="30">
      <formula>#REF!="Total"</formula>
    </cfRule>
  </conditionalFormatting>
  <conditionalFormatting sqref="C135">
    <cfRule type="expression" dxfId="277" priority="31">
      <formula>$A135="Total"</formula>
    </cfRule>
  </conditionalFormatting>
  <conditionalFormatting sqref="C135">
    <cfRule type="expression" dxfId="276" priority="17">
      <formula>#REF!="Total"</formula>
    </cfRule>
  </conditionalFormatting>
  <conditionalFormatting sqref="C135">
    <cfRule type="expression" dxfId="275" priority="32" stopIfTrue="1">
      <formula>#REF!="Total"</formula>
    </cfRule>
  </conditionalFormatting>
  <conditionalFormatting sqref="C135">
    <cfRule type="expression" dxfId="274" priority="33">
      <formula>#REF!="Total"</formula>
    </cfRule>
  </conditionalFormatting>
  <conditionalFormatting sqref="C135">
    <cfRule type="expression" dxfId="273" priority="34">
      <formula>#REF!="Total"</formula>
    </cfRule>
  </conditionalFormatting>
  <conditionalFormatting sqref="C135">
    <cfRule type="expression" dxfId="272" priority="35">
      <formula>#REF!="Total"</formula>
    </cfRule>
  </conditionalFormatting>
  <conditionalFormatting sqref="C135">
    <cfRule type="expression" dxfId="271" priority="36">
      <formula>#REF!="Total"</formula>
    </cfRule>
  </conditionalFormatting>
  <conditionalFormatting sqref="C135">
    <cfRule type="expression" dxfId="270" priority="37">
      <formula>#REF!="Total"</formula>
    </cfRule>
  </conditionalFormatting>
  <conditionalFormatting sqref="C135">
    <cfRule type="expression" dxfId="269" priority="38">
      <formula>#REF!="Total"</formula>
    </cfRule>
  </conditionalFormatting>
  <conditionalFormatting sqref="C135">
    <cfRule type="expression" dxfId="268" priority="39">
      <formula>#REF!="Total"</formula>
    </cfRule>
  </conditionalFormatting>
  <conditionalFormatting sqref="C135">
    <cfRule type="expression" dxfId="267" priority="40">
      <formula>#REF!="Total"</formula>
    </cfRule>
  </conditionalFormatting>
  <conditionalFormatting sqref="C135">
    <cfRule type="expression" dxfId="266" priority="41">
      <formula>#REF!="Total"</formula>
    </cfRule>
  </conditionalFormatting>
  <conditionalFormatting sqref="C135">
    <cfRule type="expression" dxfId="265" priority="42">
      <formula>#REF!="Total"</formula>
    </cfRule>
  </conditionalFormatting>
  <conditionalFormatting sqref="C135">
    <cfRule type="expression" dxfId="264" priority="43">
      <formula>#REF!="Total"</formula>
    </cfRule>
  </conditionalFormatting>
  <conditionalFormatting sqref="C135">
    <cfRule type="expression" dxfId="263" priority="44">
      <formula>#REF!="Total"</formula>
    </cfRule>
  </conditionalFormatting>
  <conditionalFormatting sqref="C135">
    <cfRule type="expression" dxfId="262" priority="45">
      <formula>#REF!="Total"</formula>
    </cfRule>
  </conditionalFormatting>
  <conditionalFormatting sqref="C135">
    <cfRule type="expression" dxfId="261" priority="46">
      <formula>#REF!="Total"</formula>
    </cfRule>
  </conditionalFormatting>
  <conditionalFormatting sqref="C135">
    <cfRule type="expression" dxfId="260" priority="47">
      <formula>#REF!="Total"</formula>
    </cfRule>
  </conditionalFormatting>
  <conditionalFormatting sqref="C135">
    <cfRule type="expression" dxfId="259" priority="48">
      <formula>#REF!="Total"</formula>
    </cfRule>
  </conditionalFormatting>
  <conditionalFormatting sqref="C135">
    <cfRule type="expression" dxfId="258" priority="49">
      <formula>#REF!="Total"</formula>
    </cfRule>
  </conditionalFormatting>
  <conditionalFormatting sqref="C135">
    <cfRule type="expression" dxfId="257" priority="50">
      <formula>$A103="Total"</formula>
    </cfRule>
  </conditionalFormatting>
  <conditionalFormatting sqref="C135">
    <cfRule type="expression" dxfId="256" priority="51">
      <formula>#REF!="Total"</formula>
    </cfRule>
  </conditionalFormatting>
  <conditionalFormatting sqref="C135">
    <cfRule type="expression" dxfId="255" priority="52">
      <formula>#REF!="Total"</formula>
    </cfRule>
  </conditionalFormatting>
  <conditionalFormatting sqref="C135">
    <cfRule type="expression" dxfId="254" priority="53">
      <formula>#REF!="Total"</formula>
    </cfRule>
  </conditionalFormatting>
  <conditionalFormatting sqref="C135">
    <cfRule type="expression" dxfId="253" priority="54">
      <formula>#REF!="Total"</formula>
    </cfRule>
  </conditionalFormatting>
  <conditionalFormatting sqref="C135">
    <cfRule type="expression" dxfId="252" priority="14">
      <formula>$A109="Total"</formula>
    </cfRule>
  </conditionalFormatting>
  <conditionalFormatting sqref="C135">
    <cfRule type="expression" dxfId="251" priority="55" stopIfTrue="1">
      <formula>#REF!="Total"</formula>
    </cfRule>
  </conditionalFormatting>
  <conditionalFormatting sqref="C135">
    <cfRule type="expression" dxfId="250" priority="56" stopIfTrue="1">
      <formula>#REF!="Total"</formula>
    </cfRule>
  </conditionalFormatting>
  <conditionalFormatting sqref="C135">
    <cfRule type="expression" dxfId="249" priority="57" stopIfTrue="1">
      <formula>#REF!="Total"</formula>
    </cfRule>
  </conditionalFormatting>
  <conditionalFormatting sqref="C135">
    <cfRule type="expression" dxfId="248" priority="58">
      <formula>#REF!="Total"</formula>
    </cfRule>
  </conditionalFormatting>
  <conditionalFormatting sqref="C135">
    <cfRule type="expression" dxfId="247" priority="12">
      <formula>$A110="Total"</formula>
    </cfRule>
  </conditionalFormatting>
  <conditionalFormatting sqref="C135">
    <cfRule type="expression" dxfId="246" priority="10">
      <formula>$A107="Total"</formula>
    </cfRule>
  </conditionalFormatting>
  <conditionalFormatting sqref="C135">
    <cfRule type="expression" dxfId="245" priority="9">
      <formula>$A108="Total"</formula>
    </cfRule>
  </conditionalFormatting>
  <conditionalFormatting sqref="C135">
    <cfRule type="expression" dxfId="244" priority="5">
      <formula>$A105="Total"</formula>
    </cfRule>
  </conditionalFormatting>
  <conditionalFormatting sqref="C135">
    <cfRule type="expression" dxfId="243" priority="7">
      <formula>$A165="Total"</formula>
    </cfRule>
  </conditionalFormatting>
  <conditionalFormatting sqref="C135">
    <cfRule type="expression" dxfId="242" priority="8">
      <formula>$A163="Total"</formula>
    </cfRule>
  </conditionalFormatting>
  <conditionalFormatting sqref="C135">
    <cfRule type="expression" dxfId="241" priority="6">
      <formula>$A65="Total"</formula>
    </cfRule>
  </conditionalFormatting>
  <conditionalFormatting sqref="C135">
    <cfRule type="expression" dxfId="240" priority="16">
      <formula>$A67="Total"</formula>
    </cfRule>
  </conditionalFormatting>
  <conditionalFormatting sqref="C135">
    <cfRule type="expression" dxfId="239" priority="4">
      <formula>$A162="Total"</formula>
    </cfRule>
  </conditionalFormatting>
  <conditionalFormatting sqref="C135">
    <cfRule type="expression" dxfId="238" priority="15">
      <formula>$A69="Total"</formula>
    </cfRule>
  </conditionalFormatting>
  <conditionalFormatting sqref="C135">
    <cfRule type="expression" dxfId="237" priority="2">
      <formula>$A66="Total"</formula>
    </cfRule>
  </conditionalFormatting>
  <conditionalFormatting sqref="C135">
    <cfRule type="expression" dxfId="236" priority="1">
      <formula>#REF!="Total"</formula>
    </cfRule>
  </conditionalFormatting>
  <conditionalFormatting sqref="C135">
    <cfRule type="expression" dxfId="235" priority="3" stopIfTrue="1">
      <formula>$C111="Total"</formula>
    </cfRule>
  </conditionalFormatting>
  <conditionalFormatting sqref="C135">
    <cfRule type="expression" dxfId="234" priority="13">
      <formula>#REF!="Total"</formula>
    </cfRule>
  </conditionalFormatting>
  <conditionalFormatting sqref="C135">
    <cfRule type="expression" dxfId="233" priority="11">
      <formula>$A68="Total"</formula>
    </cfRule>
  </conditionalFormatting>
  <hyperlinks>
    <hyperlink ref="A1" location="Index!A1" display="Index" xr:uid="{00000000-0004-0000-1800-000000000000}"/>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68"/>
  <sheetViews>
    <sheetView workbookViewId="0">
      <selection activeCell="B1" sqref="B1:E1"/>
    </sheetView>
  </sheetViews>
  <sheetFormatPr defaultRowHeight="12.75"/>
  <cols>
    <col min="1" max="1" width="5.42578125" style="1" bestFit="1" customWidth="1"/>
    <col min="2" max="2" width="82" style="1" bestFit="1" customWidth="1"/>
    <col min="3" max="3" width="25.7109375" style="5" customWidth="1"/>
    <col min="4" max="4" width="25.7109375" style="1" customWidth="1"/>
    <col min="5" max="5" width="14" style="1" bestFit="1" customWidth="1"/>
    <col min="6" max="6" width="10.5703125" style="4" bestFit="1" customWidth="1"/>
    <col min="7" max="7" width="18.140625" style="4" bestFit="1" customWidth="1"/>
    <col min="8" max="8" width="9.140625" style="4" bestFit="1" customWidth="1"/>
    <col min="9" max="16384" width="9.140625" style="1"/>
  </cols>
  <sheetData>
    <row r="1" spans="1:9">
      <c r="A1" s="3" t="s">
        <v>0</v>
      </c>
      <c r="B1" s="367" t="s">
        <v>54</v>
      </c>
      <c r="C1" s="367"/>
      <c r="D1" s="367"/>
      <c r="E1" s="367"/>
    </row>
    <row r="2" spans="1:9" ht="13.5" thickBot="1"/>
    <row r="3" spans="1:9" s="12" customFormat="1" ht="15">
      <c r="B3" s="45" t="s">
        <v>3067</v>
      </c>
      <c r="C3" s="371"/>
      <c r="D3" s="374"/>
      <c r="F3" s="18"/>
      <c r="G3" s="18"/>
      <c r="H3" s="18"/>
    </row>
    <row r="4" spans="1:9" s="12" customFormat="1" ht="30">
      <c r="B4" s="44" t="s">
        <v>3068</v>
      </c>
      <c r="C4" s="372"/>
      <c r="D4" s="375"/>
      <c r="F4" s="18"/>
      <c r="G4" s="18"/>
      <c r="H4" s="18"/>
    </row>
    <row r="5" spans="1:9" s="12" customFormat="1" ht="15">
      <c r="B5" s="105" t="s">
        <v>1529</v>
      </c>
      <c r="C5" s="372"/>
      <c r="D5" s="375"/>
      <c r="F5" s="18"/>
      <c r="G5" s="18"/>
      <c r="H5" s="18"/>
    </row>
    <row r="6" spans="1:9" s="12" customFormat="1" ht="15">
      <c r="B6" s="44" t="s">
        <v>3040</v>
      </c>
      <c r="C6" s="372"/>
      <c r="D6" s="375"/>
      <c r="F6" s="18"/>
      <c r="G6" s="18"/>
      <c r="H6" s="18"/>
    </row>
    <row r="7" spans="1:9" s="12" customFormat="1" ht="30.75" thickBot="1">
      <c r="B7" s="43" t="s">
        <v>3069</v>
      </c>
      <c r="C7" s="373"/>
      <c r="D7" s="376"/>
      <c r="F7" s="18"/>
      <c r="G7" s="18"/>
      <c r="H7" s="18"/>
    </row>
    <row r="8" spans="1:9" s="12" customFormat="1">
      <c r="C8" s="20" t="s">
        <v>1527</v>
      </c>
      <c r="D8" s="20" t="s">
        <v>1526</v>
      </c>
      <c r="F8" s="18"/>
      <c r="G8" s="18"/>
      <c r="H8" s="18"/>
    </row>
    <row r="11" spans="1:9">
      <c r="B11" s="1" t="s">
        <v>100</v>
      </c>
    </row>
    <row r="13" spans="1:9">
      <c r="B13" s="6" t="s">
        <v>101</v>
      </c>
      <c r="C13" s="7" t="s">
        <v>102</v>
      </c>
      <c r="D13" s="6" t="s">
        <v>136</v>
      </c>
      <c r="E13" s="6" t="s">
        <v>104</v>
      </c>
      <c r="F13" s="8" t="s">
        <v>105</v>
      </c>
      <c r="G13" s="8" t="s">
        <v>106</v>
      </c>
      <c r="H13" s="8" t="s">
        <v>107</v>
      </c>
      <c r="I13" s="2" t="s">
        <v>137</v>
      </c>
    </row>
    <row r="14" spans="1:9">
      <c r="B14" s="2" t="s">
        <v>138</v>
      </c>
      <c r="C14" s="22"/>
    </row>
    <row r="15" spans="1:9">
      <c r="B15" s="2" t="s">
        <v>109</v>
      </c>
      <c r="C15" s="22"/>
    </row>
    <row r="16" spans="1:9">
      <c r="B16" s="1" t="s">
        <v>454</v>
      </c>
      <c r="C16" s="22" t="s">
        <v>139</v>
      </c>
      <c r="D16" s="1" t="s">
        <v>140</v>
      </c>
      <c r="E16" s="1" t="s">
        <v>455</v>
      </c>
      <c r="F16" s="4">
        <v>2259000</v>
      </c>
      <c r="G16" s="4">
        <v>11211.42</v>
      </c>
      <c r="H16" s="4">
        <v>9.4</v>
      </c>
    </row>
    <row r="17" spans="2:8">
      <c r="B17" s="1" t="s">
        <v>1025</v>
      </c>
      <c r="C17" s="22" t="s">
        <v>139</v>
      </c>
      <c r="D17" s="1" t="s">
        <v>140</v>
      </c>
      <c r="E17" s="1" t="s">
        <v>141</v>
      </c>
      <c r="F17" s="4">
        <v>1492680</v>
      </c>
      <c r="G17" s="4">
        <v>11095.09</v>
      </c>
      <c r="H17" s="4">
        <v>9.3000000000000007</v>
      </c>
    </row>
    <row r="18" spans="2:8">
      <c r="B18" s="1" t="s">
        <v>993</v>
      </c>
      <c r="C18" s="22" t="s">
        <v>139</v>
      </c>
      <c r="D18" s="1" t="s">
        <v>142</v>
      </c>
      <c r="E18" s="1" t="s">
        <v>143</v>
      </c>
      <c r="F18" s="4">
        <v>352974</v>
      </c>
      <c r="G18" s="4">
        <v>9848.86</v>
      </c>
      <c r="H18" s="4">
        <v>8.25</v>
      </c>
    </row>
    <row r="19" spans="2:8">
      <c r="B19" s="1" t="s">
        <v>1070</v>
      </c>
      <c r="C19" s="22" t="s">
        <v>139</v>
      </c>
      <c r="D19" s="1" t="s">
        <v>145</v>
      </c>
      <c r="E19" s="1" t="s">
        <v>146</v>
      </c>
      <c r="F19" s="4">
        <v>585863</v>
      </c>
      <c r="G19" s="4">
        <v>9183.7000000000007</v>
      </c>
      <c r="H19" s="4">
        <v>7.7</v>
      </c>
    </row>
    <row r="20" spans="2:8">
      <c r="B20" s="1" t="s">
        <v>997</v>
      </c>
      <c r="C20" s="22" t="s">
        <v>139</v>
      </c>
      <c r="D20" s="1" t="s">
        <v>140</v>
      </c>
      <c r="E20" s="1" t="s">
        <v>144</v>
      </c>
      <c r="F20" s="4">
        <v>457000</v>
      </c>
      <c r="G20" s="4">
        <v>6327.62</v>
      </c>
      <c r="H20" s="4">
        <v>5.3</v>
      </c>
    </row>
    <row r="21" spans="2:8">
      <c r="B21" s="1" t="s">
        <v>1279</v>
      </c>
      <c r="C21" s="22" t="s">
        <v>139</v>
      </c>
      <c r="D21" s="1" t="s">
        <v>151</v>
      </c>
      <c r="E21" s="1" t="s">
        <v>152</v>
      </c>
      <c r="F21" s="4">
        <v>842245</v>
      </c>
      <c r="G21" s="4">
        <v>6224.19</v>
      </c>
      <c r="H21" s="4">
        <v>5.22</v>
      </c>
    </row>
    <row r="22" spans="2:8">
      <c r="B22" s="1" t="s">
        <v>996</v>
      </c>
      <c r="C22" s="22" t="s">
        <v>139</v>
      </c>
      <c r="D22" s="1" t="s">
        <v>173</v>
      </c>
      <c r="E22" s="1" t="s">
        <v>174</v>
      </c>
      <c r="F22" s="4">
        <v>320000</v>
      </c>
      <c r="G22" s="4">
        <v>5421.92</v>
      </c>
      <c r="H22" s="4">
        <v>4.54</v>
      </c>
    </row>
    <row r="23" spans="2:8">
      <c r="B23" s="1" t="s">
        <v>1022</v>
      </c>
      <c r="C23" s="22" t="s">
        <v>139</v>
      </c>
      <c r="D23" s="1" t="s">
        <v>156</v>
      </c>
      <c r="E23" s="1" t="s">
        <v>157</v>
      </c>
      <c r="F23" s="4">
        <v>195000</v>
      </c>
      <c r="G23" s="4">
        <v>4347.92</v>
      </c>
      <c r="H23" s="4">
        <v>3.64</v>
      </c>
    </row>
    <row r="24" spans="2:8">
      <c r="B24" s="1" t="s">
        <v>1032</v>
      </c>
      <c r="C24" s="22" t="s">
        <v>139</v>
      </c>
      <c r="D24" s="1" t="s">
        <v>164</v>
      </c>
      <c r="E24" s="1" t="s">
        <v>463</v>
      </c>
      <c r="F24" s="4">
        <v>369369</v>
      </c>
      <c r="G24" s="4">
        <v>3624.25</v>
      </c>
      <c r="H24" s="4">
        <v>3.04</v>
      </c>
    </row>
    <row r="25" spans="2:8">
      <c r="B25" s="1" t="s">
        <v>1089</v>
      </c>
      <c r="C25" s="22" t="s">
        <v>139</v>
      </c>
      <c r="D25" s="1" t="s">
        <v>166</v>
      </c>
      <c r="E25" s="1" t="s">
        <v>483</v>
      </c>
      <c r="F25" s="4">
        <v>514666</v>
      </c>
      <c r="G25" s="4">
        <v>3611.67</v>
      </c>
      <c r="H25" s="4">
        <v>3.03</v>
      </c>
    </row>
    <row r="26" spans="2:8">
      <c r="B26" s="1" t="s">
        <v>994</v>
      </c>
      <c r="C26" s="22" t="s">
        <v>139</v>
      </c>
      <c r="D26" s="1" t="s">
        <v>145</v>
      </c>
      <c r="E26" s="1" t="s">
        <v>285</v>
      </c>
      <c r="F26" s="4">
        <v>318000</v>
      </c>
      <c r="G26" s="4">
        <v>3432.02</v>
      </c>
      <c r="H26" s="4">
        <v>2.88</v>
      </c>
    </row>
    <row r="27" spans="2:8">
      <c r="B27" s="1" t="s">
        <v>1095</v>
      </c>
      <c r="C27" s="22" t="s">
        <v>139</v>
      </c>
      <c r="D27" s="1" t="s">
        <v>142</v>
      </c>
      <c r="E27" s="1" t="s">
        <v>373</v>
      </c>
      <c r="F27" s="4">
        <v>900000</v>
      </c>
      <c r="G27" s="4">
        <v>3263.4</v>
      </c>
      <c r="H27" s="4">
        <v>2.73</v>
      </c>
    </row>
    <row r="28" spans="2:8">
      <c r="B28" s="1" t="s">
        <v>1017</v>
      </c>
      <c r="C28" s="22" t="s">
        <v>139</v>
      </c>
      <c r="D28" s="1" t="s">
        <v>273</v>
      </c>
      <c r="E28" s="1" t="s">
        <v>286</v>
      </c>
      <c r="F28" s="4">
        <v>1430000</v>
      </c>
      <c r="G28" s="4">
        <v>3256.83</v>
      </c>
      <c r="H28" s="4">
        <v>2.73</v>
      </c>
    </row>
    <row r="29" spans="2:8">
      <c r="B29" s="1" t="s">
        <v>1044</v>
      </c>
      <c r="C29" s="22" t="s">
        <v>139</v>
      </c>
      <c r="D29" s="1" t="s">
        <v>355</v>
      </c>
      <c r="E29" s="1" t="s">
        <v>356</v>
      </c>
      <c r="F29" s="4">
        <v>253062</v>
      </c>
      <c r="G29" s="4">
        <v>3216.54</v>
      </c>
      <c r="H29" s="4">
        <v>2.7</v>
      </c>
    </row>
    <row r="30" spans="2:8">
      <c r="B30" s="1" t="s">
        <v>1330</v>
      </c>
      <c r="C30" s="22" t="s">
        <v>139</v>
      </c>
      <c r="D30" s="1" t="s">
        <v>160</v>
      </c>
      <c r="E30" s="1" t="s">
        <v>161</v>
      </c>
      <c r="F30" s="4">
        <v>146500</v>
      </c>
      <c r="G30" s="4">
        <v>3105.8</v>
      </c>
      <c r="H30" s="4">
        <v>2.6</v>
      </c>
    </row>
    <row r="31" spans="2:8">
      <c r="B31" s="1" t="s">
        <v>1034</v>
      </c>
      <c r="C31" s="22" t="s">
        <v>139</v>
      </c>
      <c r="D31" s="1" t="s">
        <v>184</v>
      </c>
      <c r="E31" s="1" t="s">
        <v>185</v>
      </c>
      <c r="F31" s="4">
        <v>119746</v>
      </c>
      <c r="G31" s="4">
        <v>2788.76</v>
      </c>
      <c r="H31" s="4">
        <v>2.34</v>
      </c>
    </row>
    <row r="32" spans="2:8">
      <c r="B32" s="1" t="s">
        <v>1124</v>
      </c>
      <c r="C32" s="22" t="s">
        <v>139</v>
      </c>
      <c r="D32" s="1" t="s">
        <v>164</v>
      </c>
      <c r="E32" s="1" t="s">
        <v>165</v>
      </c>
      <c r="F32" s="4">
        <v>300000</v>
      </c>
      <c r="G32" s="4">
        <v>2785.95</v>
      </c>
      <c r="H32" s="4">
        <v>2.33</v>
      </c>
    </row>
    <row r="33" spans="2:8">
      <c r="B33" s="1" t="s">
        <v>1082</v>
      </c>
      <c r="C33" s="22" t="s">
        <v>139</v>
      </c>
      <c r="D33" s="1" t="s">
        <v>203</v>
      </c>
      <c r="E33" s="1" t="s">
        <v>372</v>
      </c>
      <c r="F33" s="4">
        <v>93394</v>
      </c>
      <c r="G33" s="4">
        <v>2659.81</v>
      </c>
      <c r="H33" s="4">
        <v>2.23</v>
      </c>
    </row>
    <row r="34" spans="2:8">
      <c r="B34" s="1" t="s">
        <v>1054</v>
      </c>
      <c r="C34" s="22" t="s">
        <v>139</v>
      </c>
      <c r="D34" s="1" t="s">
        <v>196</v>
      </c>
      <c r="E34" s="1" t="s">
        <v>308</v>
      </c>
      <c r="F34" s="4">
        <v>235000</v>
      </c>
      <c r="G34" s="4">
        <v>2597.9299999999998</v>
      </c>
      <c r="H34" s="4">
        <v>2.1800000000000002</v>
      </c>
    </row>
    <row r="35" spans="2:8">
      <c r="B35" s="1" t="s">
        <v>1029</v>
      </c>
      <c r="C35" s="22" t="s">
        <v>139</v>
      </c>
      <c r="D35" s="1" t="s">
        <v>477</v>
      </c>
      <c r="E35" s="1" t="s">
        <v>478</v>
      </c>
      <c r="F35" s="4">
        <v>683730</v>
      </c>
      <c r="G35" s="4">
        <v>2542.4499999999998</v>
      </c>
      <c r="H35" s="4">
        <v>2.13</v>
      </c>
    </row>
    <row r="36" spans="2:8">
      <c r="B36" s="1" t="s">
        <v>1115</v>
      </c>
      <c r="C36" s="22" t="s">
        <v>139</v>
      </c>
      <c r="D36" s="1" t="s">
        <v>230</v>
      </c>
      <c r="E36" s="1" t="s">
        <v>302</v>
      </c>
      <c r="F36" s="4">
        <v>56147</v>
      </c>
      <c r="G36" s="4">
        <v>2500.98</v>
      </c>
      <c r="H36" s="4">
        <v>2.1</v>
      </c>
    </row>
    <row r="37" spans="2:8">
      <c r="B37" s="1" t="s">
        <v>1045</v>
      </c>
      <c r="C37" s="22" t="s">
        <v>139</v>
      </c>
      <c r="D37" s="1" t="s">
        <v>184</v>
      </c>
      <c r="E37" s="1" t="s">
        <v>186</v>
      </c>
      <c r="F37" s="4">
        <v>35168</v>
      </c>
      <c r="G37" s="4">
        <v>2331.73</v>
      </c>
      <c r="H37" s="4">
        <v>1.95</v>
      </c>
    </row>
    <row r="38" spans="2:8">
      <c r="B38" s="1" t="s">
        <v>1283</v>
      </c>
      <c r="C38" s="22" t="s">
        <v>139</v>
      </c>
      <c r="D38" s="1" t="s">
        <v>166</v>
      </c>
      <c r="E38" s="1" t="s">
        <v>288</v>
      </c>
      <c r="F38" s="4">
        <v>88000</v>
      </c>
      <c r="G38" s="4">
        <v>2187.81</v>
      </c>
      <c r="H38" s="4">
        <v>1.83</v>
      </c>
    </row>
    <row r="39" spans="2:8">
      <c r="B39" s="1" t="s">
        <v>1324</v>
      </c>
      <c r="C39" s="22" t="s">
        <v>139</v>
      </c>
      <c r="D39" s="1" t="s">
        <v>149</v>
      </c>
      <c r="E39" s="1" t="s">
        <v>293</v>
      </c>
      <c r="F39" s="4">
        <v>170883</v>
      </c>
      <c r="G39" s="4">
        <v>2155.77</v>
      </c>
      <c r="H39" s="4">
        <v>1.81</v>
      </c>
    </row>
    <row r="40" spans="2:8">
      <c r="B40" s="1" t="s">
        <v>1063</v>
      </c>
      <c r="C40" s="22" t="s">
        <v>139</v>
      </c>
      <c r="D40" s="1" t="s">
        <v>360</v>
      </c>
      <c r="E40" s="1" t="s">
        <v>361</v>
      </c>
      <c r="F40" s="4">
        <v>433573</v>
      </c>
      <c r="G40" s="4">
        <v>2092.64</v>
      </c>
      <c r="H40" s="4">
        <v>1.75</v>
      </c>
    </row>
    <row r="41" spans="2:8">
      <c r="B41" s="1" t="s">
        <v>1075</v>
      </c>
      <c r="C41" s="22" t="s">
        <v>139</v>
      </c>
      <c r="D41" s="1" t="s">
        <v>244</v>
      </c>
      <c r="E41" s="1" t="s">
        <v>289</v>
      </c>
      <c r="F41" s="4">
        <v>263525</v>
      </c>
      <c r="G41" s="4">
        <v>1438.85</v>
      </c>
      <c r="H41" s="4">
        <v>1.21</v>
      </c>
    </row>
    <row r="42" spans="2:8">
      <c r="B42" s="1" t="s">
        <v>1003</v>
      </c>
      <c r="C42" s="22" t="s">
        <v>139</v>
      </c>
      <c r="D42" s="1" t="s">
        <v>140</v>
      </c>
      <c r="E42" s="1" t="s">
        <v>155</v>
      </c>
      <c r="F42" s="4">
        <v>150000</v>
      </c>
      <c r="G42" s="4">
        <v>1092.9000000000001</v>
      </c>
      <c r="H42" s="4">
        <v>0.92</v>
      </c>
    </row>
    <row r="43" spans="2:8">
      <c r="B43" s="1" t="s">
        <v>1440</v>
      </c>
      <c r="C43" s="22" t="s">
        <v>139</v>
      </c>
      <c r="D43" s="1" t="s">
        <v>149</v>
      </c>
      <c r="E43" s="1" t="s">
        <v>701</v>
      </c>
      <c r="F43" s="4">
        <v>151000</v>
      </c>
      <c r="G43" s="4">
        <v>709.02</v>
      </c>
      <c r="H43" s="4">
        <v>0.59</v>
      </c>
    </row>
    <row r="44" spans="2:8">
      <c r="B44" s="1" t="s">
        <v>1294</v>
      </c>
      <c r="C44" s="22" t="s">
        <v>139</v>
      </c>
      <c r="D44" s="1" t="s">
        <v>151</v>
      </c>
      <c r="E44" s="1" t="s">
        <v>489</v>
      </c>
      <c r="F44" s="4">
        <v>56588</v>
      </c>
      <c r="G44" s="4">
        <v>194.07</v>
      </c>
      <c r="H44" s="4">
        <v>0.16</v>
      </c>
    </row>
    <row r="45" spans="2:8">
      <c r="B45" s="2" t="s">
        <v>218</v>
      </c>
      <c r="C45" s="9"/>
      <c r="D45" s="2"/>
      <c r="E45" s="2"/>
      <c r="F45" s="10"/>
      <c r="G45" s="10">
        <f>SUM(G13:G44)</f>
        <v>115249.89999999998</v>
      </c>
      <c r="H45" s="10">
        <f>SUM(H13:H44)</f>
        <v>96.59</v>
      </c>
    </row>
    <row r="46" spans="2:8">
      <c r="B46" s="2" t="s">
        <v>219</v>
      </c>
      <c r="C46" s="9"/>
      <c r="D46" s="2"/>
      <c r="E46" s="2"/>
      <c r="F46" s="10"/>
      <c r="G46" s="10">
        <v>3580.3</v>
      </c>
      <c r="H46" s="10">
        <v>3</v>
      </c>
    </row>
    <row r="47" spans="2:8">
      <c r="B47" s="2" t="s">
        <v>124</v>
      </c>
      <c r="C47" s="9"/>
      <c r="D47" s="2"/>
      <c r="E47" s="2"/>
      <c r="F47" s="10"/>
      <c r="G47" s="10">
        <v>118830.2</v>
      </c>
      <c r="H47" s="10">
        <v>99.59</v>
      </c>
    </row>
    <row r="48" spans="2:8">
      <c r="B48" s="2" t="s">
        <v>220</v>
      </c>
      <c r="C48" s="9"/>
      <c r="D48" s="2"/>
      <c r="E48" s="2"/>
      <c r="F48" s="10"/>
      <c r="G48" s="10">
        <v>492.83804180000425</v>
      </c>
      <c r="H48" s="10">
        <v>0.40999999999999659</v>
      </c>
    </row>
    <row r="49" spans="2:8">
      <c r="B49" s="2" t="s">
        <v>126</v>
      </c>
      <c r="C49" s="9"/>
      <c r="D49" s="2"/>
      <c r="E49" s="2"/>
      <c r="F49" s="10"/>
      <c r="G49" s="10">
        <v>119323.0380418</v>
      </c>
      <c r="H49" s="10">
        <v>100</v>
      </c>
    </row>
    <row r="50" spans="2:8">
      <c r="B50" s="1" t="s">
        <v>127</v>
      </c>
    </row>
    <row r="51" spans="2:8">
      <c r="B51" s="1" t="s">
        <v>128</v>
      </c>
    </row>
    <row r="52" spans="2:8">
      <c r="B52" s="24" t="s">
        <v>129</v>
      </c>
      <c r="C52" s="254">
        <v>44681</v>
      </c>
    </row>
    <row r="53" spans="2:8" ht="25.5">
      <c r="B53" s="11" t="s">
        <v>130</v>
      </c>
      <c r="C53" s="5" t="s">
        <v>131</v>
      </c>
    </row>
    <row r="54" spans="2:8">
      <c r="B54" s="2"/>
    </row>
    <row r="55" spans="2:8">
      <c r="B55" s="2" t="s">
        <v>132</v>
      </c>
    </row>
    <row r="56" spans="2:8">
      <c r="B56" s="2" t="s">
        <v>221</v>
      </c>
    </row>
    <row r="57" spans="2:8">
      <c r="B57" s="2" t="s">
        <v>133</v>
      </c>
    </row>
    <row r="58" spans="2:8">
      <c r="B58" s="2" t="s">
        <v>702</v>
      </c>
      <c r="C58" s="9"/>
    </row>
    <row r="59" spans="2:8">
      <c r="B59" s="2" t="s">
        <v>703</v>
      </c>
      <c r="C59" s="9"/>
    </row>
    <row r="60" spans="2:8">
      <c r="B60" s="2" t="s">
        <v>704</v>
      </c>
      <c r="C60" s="9"/>
    </row>
    <row r="61" spans="2:8">
      <c r="B61" s="2" t="s">
        <v>705</v>
      </c>
      <c r="C61" s="9"/>
    </row>
    <row r="62" spans="2:8">
      <c r="B62" s="2" t="s">
        <v>706</v>
      </c>
      <c r="C62" s="9"/>
    </row>
    <row r="63" spans="2:8">
      <c r="B63" s="2" t="s">
        <v>707</v>
      </c>
      <c r="C63" s="9"/>
    </row>
    <row r="64" spans="2:8">
      <c r="B64" s="2" t="s">
        <v>708</v>
      </c>
      <c r="C64" s="9"/>
    </row>
    <row r="65" spans="2:3">
      <c r="B65" s="2" t="s">
        <v>709</v>
      </c>
      <c r="C65" s="9"/>
    </row>
    <row r="66" spans="2:3">
      <c r="B66" s="132" t="s">
        <v>2502</v>
      </c>
      <c r="C66" s="9"/>
    </row>
    <row r="67" spans="2:3">
      <c r="B67" s="132" t="s">
        <v>134</v>
      </c>
    </row>
    <row r="68" spans="2:3">
      <c r="B68" s="132" t="s">
        <v>135</v>
      </c>
    </row>
  </sheetData>
  <mergeCells count="3">
    <mergeCell ref="B1:E1"/>
    <mergeCell ref="C3:C7"/>
    <mergeCell ref="D3:D7"/>
  </mergeCells>
  <hyperlinks>
    <hyperlink ref="A1" location="Index!A1" display="Index" xr:uid="{00000000-0004-0000-1700-000000000000}"/>
  </hyperlink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94"/>
  <sheetViews>
    <sheetView workbookViewId="0">
      <selection activeCell="B1" sqref="B1:E1"/>
    </sheetView>
  </sheetViews>
  <sheetFormatPr defaultRowHeight="12.75"/>
  <cols>
    <col min="1" max="1" width="5.42578125" style="1" bestFit="1" customWidth="1"/>
    <col min="2" max="2" width="82" style="1" bestFit="1" customWidth="1"/>
    <col min="3" max="3" width="25.7109375" style="5" customWidth="1"/>
    <col min="4" max="4" width="25.7109375" style="1" customWidth="1"/>
    <col min="5" max="5" width="14" style="1" bestFit="1" customWidth="1"/>
    <col min="6" max="6" width="10.5703125" style="4" bestFit="1" customWidth="1"/>
    <col min="7" max="7" width="18.140625" style="4" bestFit="1" customWidth="1"/>
    <col min="8" max="8" width="9.140625" style="4" bestFit="1" customWidth="1"/>
    <col min="9" max="16384" width="9.140625" style="1"/>
  </cols>
  <sheetData>
    <row r="1" spans="1:9">
      <c r="A1" s="3" t="s">
        <v>0</v>
      </c>
      <c r="B1" s="367" t="s">
        <v>66</v>
      </c>
      <c r="C1" s="367"/>
      <c r="D1" s="367"/>
      <c r="E1" s="367"/>
    </row>
    <row r="2" spans="1:9" ht="13.5" thickBot="1"/>
    <row r="3" spans="1:9" s="12" customFormat="1" ht="15">
      <c r="B3" s="45" t="s">
        <v>3070</v>
      </c>
      <c r="C3" s="371"/>
      <c r="D3" s="374"/>
      <c r="F3" s="18"/>
      <c r="G3" s="18"/>
      <c r="H3" s="18"/>
    </row>
    <row r="4" spans="1:9" s="12" customFormat="1" ht="30">
      <c r="B4" s="44" t="s">
        <v>3071</v>
      </c>
      <c r="C4" s="372"/>
      <c r="D4" s="375"/>
      <c r="F4" s="18"/>
      <c r="G4" s="18"/>
      <c r="H4" s="18"/>
    </row>
    <row r="5" spans="1:9" s="12" customFormat="1" ht="15">
      <c r="B5" s="44" t="s">
        <v>1529</v>
      </c>
      <c r="C5" s="372"/>
      <c r="D5" s="375"/>
      <c r="F5" s="18"/>
      <c r="G5" s="18"/>
      <c r="H5" s="18"/>
    </row>
    <row r="6" spans="1:9" s="12" customFormat="1" ht="15">
      <c r="B6" s="44" t="s">
        <v>3040</v>
      </c>
      <c r="C6" s="372"/>
      <c r="D6" s="375"/>
      <c r="F6" s="18"/>
      <c r="G6" s="18"/>
      <c r="H6" s="18"/>
    </row>
    <row r="7" spans="1:9" s="12" customFormat="1" ht="30.75" thickBot="1">
      <c r="B7" s="43" t="s">
        <v>3072</v>
      </c>
      <c r="C7" s="373"/>
      <c r="D7" s="376"/>
      <c r="F7" s="18"/>
      <c r="G7" s="18"/>
      <c r="H7" s="18"/>
    </row>
    <row r="8" spans="1:9" s="12" customFormat="1">
      <c r="C8" s="20" t="s">
        <v>1527</v>
      </c>
      <c r="D8" s="20" t="s">
        <v>1526</v>
      </c>
      <c r="F8" s="18"/>
      <c r="G8" s="18"/>
      <c r="H8" s="18"/>
    </row>
    <row r="11" spans="1:9">
      <c r="B11" s="1" t="s">
        <v>100</v>
      </c>
    </row>
    <row r="13" spans="1:9">
      <c r="B13" s="6" t="s">
        <v>101</v>
      </c>
      <c r="C13" s="284" t="s">
        <v>102</v>
      </c>
      <c r="D13" s="6" t="s">
        <v>136</v>
      </c>
      <c r="E13" s="6" t="s">
        <v>104</v>
      </c>
      <c r="F13" s="8" t="s">
        <v>105</v>
      </c>
      <c r="G13" s="8" t="s">
        <v>106</v>
      </c>
      <c r="H13" s="8" t="s">
        <v>107</v>
      </c>
      <c r="I13" s="2" t="s">
        <v>137</v>
      </c>
    </row>
    <row r="14" spans="1:9">
      <c r="B14" s="2" t="s">
        <v>138</v>
      </c>
      <c r="C14" s="22"/>
    </row>
    <row r="15" spans="1:9">
      <c r="B15" s="2" t="s">
        <v>109</v>
      </c>
      <c r="C15" s="22"/>
    </row>
    <row r="16" spans="1:9">
      <c r="B16" s="1" t="s">
        <v>1025</v>
      </c>
      <c r="C16" s="22" t="s">
        <v>139</v>
      </c>
      <c r="D16" s="1" t="s">
        <v>140</v>
      </c>
      <c r="E16" s="1" t="s">
        <v>141</v>
      </c>
      <c r="F16" s="4">
        <v>2800000</v>
      </c>
      <c r="G16" s="4">
        <v>20812.400000000001</v>
      </c>
      <c r="H16" s="4">
        <v>6.99</v>
      </c>
    </row>
    <row r="17" spans="2:8">
      <c r="B17" s="1" t="s">
        <v>993</v>
      </c>
      <c r="C17" s="22" t="s">
        <v>139</v>
      </c>
      <c r="D17" s="1" t="s">
        <v>142</v>
      </c>
      <c r="E17" s="1" t="s">
        <v>143</v>
      </c>
      <c r="F17" s="4">
        <v>675000</v>
      </c>
      <c r="G17" s="4">
        <v>18834.189999999999</v>
      </c>
      <c r="H17" s="4">
        <v>6.32</v>
      </c>
    </row>
    <row r="18" spans="2:8">
      <c r="B18" s="1" t="s">
        <v>1070</v>
      </c>
      <c r="C18" s="22" t="s">
        <v>139</v>
      </c>
      <c r="D18" s="1" t="s">
        <v>145</v>
      </c>
      <c r="E18" s="1" t="s">
        <v>146</v>
      </c>
      <c r="F18" s="4">
        <v>1160000</v>
      </c>
      <c r="G18" s="4">
        <v>18183.580000000002</v>
      </c>
      <c r="H18" s="4">
        <v>6.11</v>
      </c>
    </row>
    <row r="19" spans="2:8">
      <c r="B19" s="1" t="s">
        <v>997</v>
      </c>
      <c r="C19" s="22" t="s">
        <v>139</v>
      </c>
      <c r="D19" s="1" t="s">
        <v>140</v>
      </c>
      <c r="E19" s="1" t="s">
        <v>144</v>
      </c>
      <c r="F19" s="4">
        <v>1305000</v>
      </c>
      <c r="G19" s="4">
        <v>18069.03</v>
      </c>
      <c r="H19" s="4">
        <v>6.07</v>
      </c>
    </row>
    <row r="20" spans="2:8">
      <c r="B20" s="1" t="s">
        <v>454</v>
      </c>
      <c r="C20" s="22" t="s">
        <v>139</v>
      </c>
      <c r="D20" s="1" t="s">
        <v>140</v>
      </c>
      <c r="E20" s="1" t="s">
        <v>455</v>
      </c>
      <c r="F20" s="4">
        <v>3450000</v>
      </c>
      <c r="G20" s="4">
        <v>17122.349999999999</v>
      </c>
      <c r="H20" s="4">
        <v>5.75</v>
      </c>
    </row>
    <row r="21" spans="2:8">
      <c r="B21" s="1" t="s">
        <v>1022</v>
      </c>
      <c r="C21" s="22" t="s">
        <v>139</v>
      </c>
      <c r="D21" s="1" t="s">
        <v>156</v>
      </c>
      <c r="E21" s="1" t="s">
        <v>157</v>
      </c>
      <c r="F21" s="4">
        <v>575000</v>
      </c>
      <c r="G21" s="4">
        <v>12820.78</v>
      </c>
      <c r="H21" s="4">
        <v>4.3</v>
      </c>
    </row>
    <row r="22" spans="2:8">
      <c r="B22" s="1" t="s">
        <v>1003</v>
      </c>
      <c r="C22" s="22" t="s">
        <v>139</v>
      </c>
      <c r="D22" s="1" t="s">
        <v>140</v>
      </c>
      <c r="E22" s="1" t="s">
        <v>155</v>
      </c>
      <c r="F22" s="4">
        <v>1465000</v>
      </c>
      <c r="G22" s="4">
        <v>10673.99</v>
      </c>
      <c r="H22" s="4">
        <v>3.58</v>
      </c>
    </row>
    <row r="23" spans="2:8">
      <c r="B23" s="1" t="s">
        <v>1279</v>
      </c>
      <c r="C23" s="22" t="s">
        <v>139</v>
      </c>
      <c r="D23" s="1" t="s">
        <v>151</v>
      </c>
      <c r="E23" s="1" t="s">
        <v>152</v>
      </c>
      <c r="F23" s="4">
        <v>1275000</v>
      </c>
      <c r="G23" s="4">
        <v>9422.25</v>
      </c>
      <c r="H23" s="4">
        <v>3.16</v>
      </c>
    </row>
    <row r="24" spans="2:8">
      <c r="B24" s="1" t="s">
        <v>1441</v>
      </c>
      <c r="C24" s="22" t="s">
        <v>139</v>
      </c>
      <c r="D24" s="1" t="s">
        <v>166</v>
      </c>
      <c r="E24" s="1" t="s">
        <v>588</v>
      </c>
      <c r="F24" s="4">
        <v>563824</v>
      </c>
      <c r="G24" s="4">
        <v>6806.48</v>
      </c>
      <c r="H24" s="4">
        <v>2.29</v>
      </c>
    </row>
    <row r="25" spans="2:8">
      <c r="B25" s="1" t="s">
        <v>996</v>
      </c>
      <c r="C25" s="22" t="s">
        <v>139</v>
      </c>
      <c r="D25" s="1" t="s">
        <v>173</v>
      </c>
      <c r="E25" s="1" t="s">
        <v>174</v>
      </c>
      <c r="F25" s="4">
        <v>390000</v>
      </c>
      <c r="G25" s="4">
        <v>6607.97</v>
      </c>
      <c r="H25" s="4">
        <v>2.2200000000000002</v>
      </c>
    </row>
    <row r="26" spans="2:8">
      <c r="B26" s="1" t="s">
        <v>1124</v>
      </c>
      <c r="C26" s="22" t="s">
        <v>139</v>
      </c>
      <c r="D26" s="1" t="s">
        <v>164</v>
      </c>
      <c r="E26" s="1" t="s">
        <v>165</v>
      </c>
      <c r="F26" s="4">
        <v>700000</v>
      </c>
      <c r="G26" s="4">
        <v>6500.55</v>
      </c>
      <c r="H26" s="4">
        <v>2.1800000000000002</v>
      </c>
    </row>
    <row r="27" spans="2:8">
      <c r="B27" s="1" t="s">
        <v>1324</v>
      </c>
      <c r="C27" s="22" t="s">
        <v>139</v>
      </c>
      <c r="D27" s="1" t="s">
        <v>149</v>
      </c>
      <c r="E27" s="1" t="s">
        <v>293</v>
      </c>
      <c r="F27" s="4">
        <v>490000</v>
      </c>
      <c r="G27" s="4">
        <v>6181.6</v>
      </c>
      <c r="H27" s="4">
        <v>2.08</v>
      </c>
    </row>
    <row r="28" spans="2:8">
      <c r="B28" s="1" t="s">
        <v>1061</v>
      </c>
      <c r="C28" s="22" t="s">
        <v>139</v>
      </c>
      <c r="D28" s="1" t="s">
        <v>300</v>
      </c>
      <c r="E28" s="1" t="s">
        <v>307</v>
      </c>
      <c r="F28" s="4">
        <v>1380000</v>
      </c>
      <c r="G28" s="4">
        <v>6038.88</v>
      </c>
      <c r="H28" s="4">
        <v>2.0299999999999998</v>
      </c>
    </row>
    <row r="29" spans="2:8">
      <c r="B29" s="1" t="s">
        <v>1054</v>
      </c>
      <c r="C29" s="22" t="s">
        <v>139</v>
      </c>
      <c r="D29" s="1" t="s">
        <v>196</v>
      </c>
      <c r="E29" s="1" t="s">
        <v>308</v>
      </c>
      <c r="F29" s="4">
        <v>525000</v>
      </c>
      <c r="G29" s="4">
        <v>5803.88</v>
      </c>
      <c r="H29" s="4">
        <v>1.95</v>
      </c>
    </row>
    <row r="30" spans="2:8">
      <c r="B30" s="1" t="s">
        <v>1117</v>
      </c>
      <c r="C30" s="22" t="s">
        <v>139</v>
      </c>
      <c r="D30" s="1" t="s">
        <v>526</v>
      </c>
      <c r="E30" s="1" t="s">
        <v>527</v>
      </c>
      <c r="F30" s="4">
        <v>4400000</v>
      </c>
      <c r="G30" s="4">
        <v>5592.4</v>
      </c>
      <c r="H30" s="4">
        <v>1.88</v>
      </c>
    </row>
    <row r="31" spans="2:8">
      <c r="B31" s="1" t="s">
        <v>994</v>
      </c>
      <c r="C31" s="22" t="s">
        <v>139</v>
      </c>
      <c r="D31" s="1" t="s">
        <v>145</v>
      </c>
      <c r="E31" s="1" t="s">
        <v>285</v>
      </c>
      <c r="F31" s="4">
        <v>510000</v>
      </c>
      <c r="G31" s="4">
        <v>5504.18</v>
      </c>
      <c r="H31" s="4">
        <v>1.85</v>
      </c>
    </row>
    <row r="32" spans="2:8">
      <c r="B32" s="1" t="s">
        <v>1116</v>
      </c>
      <c r="C32" s="22" t="s">
        <v>139</v>
      </c>
      <c r="D32" s="1" t="s">
        <v>273</v>
      </c>
      <c r="E32" s="1" t="s">
        <v>459</v>
      </c>
      <c r="F32" s="4">
        <v>3451000</v>
      </c>
      <c r="G32" s="4">
        <v>5390.46</v>
      </c>
      <c r="H32" s="4">
        <v>1.81</v>
      </c>
    </row>
    <row r="33" spans="2:8">
      <c r="B33" s="1" t="s">
        <v>1442</v>
      </c>
      <c r="C33" s="22" t="s">
        <v>139</v>
      </c>
      <c r="D33" s="1" t="s">
        <v>166</v>
      </c>
      <c r="E33" s="1" t="s">
        <v>589</v>
      </c>
      <c r="F33" s="4">
        <v>1000000</v>
      </c>
      <c r="G33" s="4">
        <v>5290</v>
      </c>
      <c r="H33" s="4">
        <v>1.78</v>
      </c>
    </row>
    <row r="34" spans="2:8">
      <c r="B34" s="1" t="s">
        <v>1045</v>
      </c>
      <c r="C34" s="22" t="s">
        <v>139</v>
      </c>
      <c r="D34" s="1" t="s">
        <v>184</v>
      </c>
      <c r="E34" s="1" t="s">
        <v>186</v>
      </c>
      <c r="F34" s="4">
        <v>75000</v>
      </c>
      <c r="G34" s="4">
        <v>4972.6899999999996</v>
      </c>
      <c r="H34" s="4">
        <v>1.67</v>
      </c>
    </row>
    <row r="35" spans="2:8">
      <c r="B35" s="1" t="s">
        <v>1443</v>
      </c>
      <c r="C35" s="22" t="s">
        <v>139</v>
      </c>
      <c r="D35" s="1" t="s">
        <v>269</v>
      </c>
      <c r="E35" s="1" t="s">
        <v>590</v>
      </c>
      <c r="F35" s="4">
        <v>980000</v>
      </c>
      <c r="G35" s="4">
        <v>4911.76</v>
      </c>
      <c r="H35" s="4">
        <v>1.65</v>
      </c>
    </row>
    <row r="36" spans="2:8">
      <c r="B36" s="1" t="s">
        <v>1032</v>
      </c>
      <c r="C36" s="22" t="s">
        <v>139</v>
      </c>
      <c r="D36" s="1" t="s">
        <v>164</v>
      </c>
      <c r="E36" s="1" t="s">
        <v>463</v>
      </c>
      <c r="F36" s="4">
        <v>500000</v>
      </c>
      <c r="G36" s="4">
        <v>4906</v>
      </c>
      <c r="H36" s="4">
        <v>1.65</v>
      </c>
    </row>
    <row r="37" spans="2:8">
      <c r="B37" s="1" t="s">
        <v>1041</v>
      </c>
      <c r="C37" s="22" t="s">
        <v>139</v>
      </c>
      <c r="D37" s="1" t="s">
        <v>156</v>
      </c>
      <c r="E37" s="1" t="s">
        <v>287</v>
      </c>
      <c r="F37" s="4">
        <v>525000</v>
      </c>
      <c r="G37" s="4">
        <v>4361.96</v>
      </c>
      <c r="H37" s="4">
        <v>1.46</v>
      </c>
    </row>
    <row r="38" spans="2:8">
      <c r="B38" s="1" t="s">
        <v>1283</v>
      </c>
      <c r="C38" s="22" t="s">
        <v>139</v>
      </c>
      <c r="D38" s="1" t="s">
        <v>166</v>
      </c>
      <c r="E38" s="1" t="s">
        <v>288</v>
      </c>
      <c r="F38" s="4">
        <v>175000</v>
      </c>
      <c r="G38" s="4">
        <v>4350.76</v>
      </c>
      <c r="H38" s="4">
        <v>1.46</v>
      </c>
    </row>
    <row r="39" spans="2:8">
      <c r="B39" s="1" t="s">
        <v>1331</v>
      </c>
      <c r="C39" s="22" t="s">
        <v>139</v>
      </c>
      <c r="D39" s="1" t="s">
        <v>477</v>
      </c>
      <c r="E39" s="1" t="s">
        <v>479</v>
      </c>
      <c r="F39" s="4">
        <v>940000</v>
      </c>
      <c r="G39" s="4">
        <v>4284.5200000000004</v>
      </c>
      <c r="H39" s="4">
        <v>1.44</v>
      </c>
    </row>
    <row r="40" spans="2:8">
      <c r="B40" s="1" t="s">
        <v>1063</v>
      </c>
      <c r="C40" s="22" t="s">
        <v>139</v>
      </c>
      <c r="D40" s="1" t="s">
        <v>360</v>
      </c>
      <c r="E40" s="1" t="s">
        <v>361</v>
      </c>
      <c r="F40" s="4">
        <v>850000</v>
      </c>
      <c r="G40" s="4">
        <v>4102.53</v>
      </c>
      <c r="H40" s="4">
        <v>1.38</v>
      </c>
    </row>
    <row r="41" spans="2:8">
      <c r="B41" s="1" t="s">
        <v>1095</v>
      </c>
      <c r="C41" s="22" t="s">
        <v>139</v>
      </c>
      <c r="D41" s="1" t="s">
        <v>142</v>
      </c>
      <c r="E41" s="1" t="s">
        <v>373</v>
      </c>
      <c r="F41" s="4">
        <v>1000000</v>
      </c>
      <c r="G41" s="4">
        <v>3626</v>
      </c>
      <c r="H41" s="4">
        <v>1.22</v>
      </c>
    </row>
    <row r="42" spans="2:8">
      <c r="B42" s="1" t="s">
        <v>1387</v>
      </c>
      <c r="C42" s="22" t="s">
        <v>139</v>
      </c>
      <c r="D42" s="1" t="s">
        <v>140</v>
      </c>
      <c r="E42" s="1" t="s">
        <v>417</v>
      </c>
      <c r="F42" s="4">
        <v>3750000</v>
      </c>
      <c r="G42" s="4">
        <v>3600</v>
      </c>
      <c r="H42" s="4">
        <v>1.21</v>
      </c>
    </row>
    <row r="43" spans="2:8">
      <c r="B43" s="1" t="s">
        <v>1444</v>
      </c>
      <c r="C43" s="22" t="s">
        <v>139</v>
      </c>
      <c r="D43" s="1" t="s">
        <v>164</v>
      </c>
      <c r="E43" s="1" t="s">
        <v>591</v>
      </c>
      <c r="F43" s="4">
        <v>512000</v>
      </c>
      <c r="G43" s="4">
        <v>3486.46</v>
      </c>
      <c r="H43" s="4">
        <v>1.17</v>
      </c>
    </row>
    <row r="44" spans="2:8">
      <c r="B44" s="1" t="s">
        <v>1114</v>
      </c>
      <c r="C44" s="22" t="s">
        <v>139</v>
      </c>
      <c r="D44" s="1" t="s">
        <v>140</v>
      </c>
      <c r="E44" s="1" t="s">
        <v>419</v>
      </c>
      <c r="F44" s="4">
        <v>2500000</v>
      </c>
      <c r="G44" s="4">
        <v>3427.5</v>
      </c>
      <c r="H44" s="4">
        <v>1.1499999999999999</v>
      </c>
    </row>
    <row r="45" spans="2:8">
      <c r="B45" s="1" t="s">
        <v>1007</v>
      </c>
      <c r="C45" s="22" t="s">
        <v>139</v>
      </c>
      <c r="D45" s="1" t="s">
        <v>145</v>
      </c>
      <c r="E45" s="1" t="s">
        <v>395</v>
      </c>
      <c r="F45" s="4">
        <v>260000</v>
      </c>
      <c r="G45" s="4">
        <v>3273.4</v>
      </c>
      <c r="H45" s="4">
        <v>1.1000000000000001</v>
      </c>
    </row>
    <row r="46" spans="2:8">
      <c r="B46" s="1" t="s">
        <v>1421</v>
      </c>
      <c r="C46" s="22" t="s">
        <v>139</v>
      </c>
      <c r="D46" s="1" t="s">
        <v>158</v>
      </c>
      <c r="E46" s="1" t="s">
        <v>263</v>
      </c>
      <c r="F46" s="4">
        <v>140000</v>
      </c>
      <c r="G46" s="4">
        <v>3139.36</v>
      </c>
      <c r="H46" s="4">
        <v>1.05</v>
      </c>
    </row>
    <row r="47" spans="2:8">
      <c r="B47" s="1" t="s">
        <v>1106</v>
      </c>
      <c r="C47" s="22" t="s">
        <v>139</v>
      </c>
      <c r="D47" s="1" t="s">
        <v>166</v>
      </c>
      <c r="E47" s="1" t="s">
        <v>480</v>
      </c>
      <c r="F47" s="4">
        <v>300000</v>
      </c>
      <c r="G47" s="4">
        <v>3091.35</v>
      </c>
      <c r="H47" s="4">
        <v>1.04</v>
      </c>
    </row>
    <row r="48" spans="2:8">
      <c r="B48" s="1" t="s">
        <v>1291</v>
      </c>
      <c r="C48" s="22" t="s">
        <v>139</v>
      </c>
      <c r="D48" s="1" t="s">
        <v>149</v>
      </c>
      <c r="E48" s="1" t="s">
        <v>239</v>
      </c>
      <c r="F48" s="4">
        <v>160100</v>
      </c>
      <c r="G48" s="4">
        <v>3007.4</v>
      </c>
      <c r="H48" s="4">
        <v>1.01</v>
      </c>
    </row>
    <row r="49" spans="2:8">
      <c r="B49" s="1" t="s">
        <v>1031</v>
      </c>
      <c r="C49" s="22" t="s">
        <v>139</v>
      </c>
      <c r="D49" s="1" t="s">
        <v>184</v>
      </c>
      <c r="E49" s="1" t="s">
        <v>290</v>
      </c>
      <c r="F49" s="4">
        <v>800000</v>
      </c>
      <c r="G49" s="4">
        <v>2977.6</v>
      </c>
      <c r="H49" s="4">
        <v>1</v>
      </c>
    </row>
    <row r="50" spans="2:8">
      <c r="B50" s="1" t="s">
        <v>1367</v>
      </c>
      <c r="C50" s="22" t="s">
        <v>139</v>
      </c>
      <c r="D50" s="1" t="s">
        <v>439</v>
      </c>
      <c r="E50" s="1" t="s">
        <v>442</v>
      </c>
      <c r="F50" s="4">
        <v>335000</v>
      </c>
      <c r="G50" s="4">
        <v>2965.25</v>
      </c>
      <c r="H50" s="4">
        <v>1</v>
      </c>
    </row>
    <row r="51" spans="2:8">
      <c r="B51" s="1" t="s">
        <v>1394</v>
      </c>
      <c r="C51" s="22" t="s">
        <v>139</v>
      </c>
      <c r="D51" s="1" t="s">
        <v>188</v>
      </c>
      <c r="E51" s="1" t="s">
        <v>533</v>
      </c>
      <c r="F51" s="4">
        <v>89757</v>
      </c>
      <c r="G51" s="4">
        <v>2889.55</v>
      </c>
      <c r="H51" s="4">
        <v>0.97</v>
      </c>
    </row>
    <row r="52" spans="2:8">
      <c r="B52" s="1" t="s">
        <v>1082</v>
      </c>
      <c r="C52" s="22" t="s">
        <v>139</v>
      </c>
      <c r="D52" s="1" t="s">
        <v>203</v>
      </c>
      <c r="E52" s="1" t="s">
        <v>372</v>
      </c>
      <c r="F52" s="4">
        <v>100000</v>
      </c>
      <c r="G52" s="4">
        <v>2847.95</v>
      </c>
      <c r="H52" s="4">
        <v>0.96</v>
      </c>
    </row>
    <row r="53" spans="2:8">
      <c r="B53" s="1" t="s">
        <v>999</v>
      </c>
      <c r="C53" s="22" t="s">
        <v>139</v>
      </c>
      <c r="D53" s="1" t="s">
        <v>156</v>
      </c>
      <c r="E53" s="1" t="s">
        <v>457</v>
      </c>
      <c r="F53" s="4">
        <v>19000</v>
      </c>
      <c r="G53" s="4">
        <v>2833.12</v>
      </c>
      <c r="H53" s="4">
        <v>0.95</v>
      </c>
    </row>
    <row r="54" spans="2:8">
      <c r="B54" s="1" t="s">
        <v>1391</v>
      </c>
      <c r="C54" s="22" t="s">
        <v>139</v>
      </c>
      <c r="D54" s="1" t="s">
        <v>182</v>
      </c>
      <c r="E54" s="1" t="s">
        <v>183</v>
      </c>
      <c r="F54" s="4">
        <v>355000</v>
      </c>
      <c r="G54" s="4">
        <v>2811.25</v>
      </c>
      <c r="H54" s="4">
        <v>0.94</v>
      </c>
    </row>
    <row r="55" spans="2:8">
      <c r="B55" s="1" t="s">
        <v>1343</v>
      </c>
      <c r="C55" s="22" t="s">
        <v>139</v>
      </c>
      <c r="D55" s="1" t="s">
        <v>158</v>
      </c>
      <c r="E55" s="1" t="s">
        <v>233</v>
      </c>
      <c r="F55" s="4">
        <v>149000</v>
      </c>
      <c r="G55" s="4">
        <v>2779.82</v>
      </c>
      <c r="H55" s="4">
        <v>0.93</v>
      </c>
    </row>
    <row r="56" spans="2:8">
      <c r="B56" s="1" t="s">
        <v>1389</v>
      </c>
      <c r="C56" s="22" t="s">
        <v>139</v>
      </c>
      <c r="D56" s="1" t="s">
        <v>158</v>
      </c>
      <c r="E56" s="1" t="s">
        <v>525</v>
      </c>
      <c r="F56" s="4">
        <v>300000</v>
      </c>
      <c r="G56" s="4">
        <v>2744.1</v>
      </c>
      <c r="H56" s="4">
        <v>0.92</v>
      </c>
    </row>
    <row r="57" spans="2:8">
      <c r="B57" s="1" t="s">
        <v>1292</v>
      </c>
      <c r="C57" s="22" t="s">
        <v>139</v>
      </c>
      <c r="D57" s="1" t="s">
        <v>173</v>
      </c>
      <c r="E57" s="1" t="s">
        <v>523</v>
      </c>
      <c r="F57" s="4">
        <v>1000000</v>
      </c>
      <c r="G57" s="4">
        <v>2703.5</v>
      </c>
      <c r="H57" s="4">
        <v>0.91</v>
      </c>
    </row>
    <row r="58" spans="2:8">
      <c r="B58" s="1" t="s">
        <v>1021</v>
      </c>
      <c r="C58" s="22" t="s">
        <v>139</v>
      </c>
      <c r="D58" s="1" t="s">
        <v>206</v>
      </c>
      <c r="E58" s="1" t="s">
        <v>305</v>
      </c>
      <c r="F58" s="4">
        <v>1050000</v>
      </c>
      <c r="G58" s="4">
        <v>2504.7800000000002</v>
      </c>
      <c r="H58" s="4">
        <v>0.84</v>
      </c>
    </row>
    <row r="59" spans="2:8">
      <c r="B59" s="1" t="s">
        <v>1011</v>
      </c>
      <c r="C59" s="22" t="s">
        <v>139</v>
      </c>
      <c r="D59" s="1" t="s">
        <v>156</v>
      </c>
      <c r="E59" s="1" t="s">
        <v>456</v>
      </c>
      <c r="F59" s="4">
        <v>33000</v>
      </c>
      <c r="G59" s="4">
        <v>2201.69</v>
      </c>
      <c r="H59" s="4">
        <v>0.74</v>
      </c>
    </row>
    <row r="60" spans="2:8">
      <c r="B60" s="1" t="s">
        <v>1328</v>
      </c>
      <c r="C60" s="22" t="s">
        <v>139</v>
      </c>
      <c r="D60" s="1" t="s">
        <v>164</v>
      </c>
      <c r="E60" s="1" t="s">
        <v>520</v>
      </c>
      <c r="F60" s="4">
        <v>216000</v>
      </c>
      <c r="G60" s="4">
        <v>2185.38</v>
      </c>
      <c r="H60" s="4">
        <v>0.73</v>
      </c>
    </row>
    <row r="61" spans="2:8">
      <c r="B61" s="1" t="s">
        <v>1287</v>
      </c>
      <c r="C61" s="22" t="s">
        <v>139</v>
      </c>
      <c r="D61" s="1" t="s">
        <v>166</v>
      </c>
      <c r="E61" s="1" t="s">
        <v>309</v>
      </c>
      <c r="F61" s="4">
        <v>111000</v>
      </c>
      <c r="G61" s="4">
        <v>2161.06</v>
      </c>
      <c r="H61" s="4">
        <v>0.73</v>
      </c>
    </row>
    <row r="62" spans="2:8">
      <c r="B62" s="1" t="s">
        <v>1381</v>
      </c>
      <c r="C62" s="22" t="s">
        <v>139</v>
      </c>
      <c r="D62" s="1" t="s">
        <v>166</v>
      </c>
      <c r="E62" s="1" t="s">
        <v>529</v>
      </c>
      <c r="F62" s="4">
        <v>100000</v>
      </c>
      <c r="G62" s="4">
        <v>1937.4</v>
      </c>
      <c r="H62" s="4">
        <v>0.65</v>
      </c>
    </row>
    <row r="63" spans="2:8">
      <c r="B63" s="1" t="s">
        <v>1118</v>
      </c>
      <c r="C63" s="22" t="s">
        <v>139</v>
      </c>
      <c r="D63" s="1" t="s">
        <v>216</v>
      </c>
      <c r="E63" s="1" t="s">
        <v>251</v>
      </c>
      <c r="F63" s="4">
        <v>620000</v>
      </c>
      <c r="G63" s="4">
        <v>1624.09</v>
      </c>
      <c r="H63" s="4">
        <v>0.55000000000000004</v>
      </c>
    </row>
    <row r="64" spans="2:8">
      <c r="B64" s="1" t="s">
        <v>1013</v>
      </c>
      <c r="C64" s="22" t="s">
        <v>139</v>
      </c>
      <c r="D64" s="1" t="s">
        <v>149</v>
      </c>
      <c r="E64" s="1" t="s">
        <v>295</v>
      </c>
      <c r="F64" s="4">
        <v>117000</v>
      </c>
      <c r="G64" s="4">
        <v>1534.81</v>
      </c>
      <c r="H64" s="4">
        <v>0.52</v>
      </c>
    </row>
    <row r="65" spans="2:8">
      <c r="B65" s="1" t="s">
        <v>1445</v>
      </c>
      <c r="C65" s="22" t="s">
        <v>139</v>
      </c>
      <c r="D65" s="1" t="s">
        <v>241</v>
      </c>
      <c r="E65" s="1" t="s">
        <v>592</v>
      </c>
      <c r="F65" s="4">
        <v>219000</v>
      </c>
      <c r="G65" s="4">
        <v>1380.14</v>
      </c>
      <c r="H65" s="4">
        <v>0.46</v>
      </c>
    </row>
    <row r="66" spans="2:8">
      <c r="B66" s="1" t="s">
        <v>1446</v>
      </c>
      <c r="C66" s="22" t="s">
        <v>139</v>
      </c>
      <c r="D66" s="1" t="s">
        <v>241</v>
      </c>
      <c r="E66" s="1" t="s">
        <v>593</v>
      </c>
      <c r="F66" s="4">
        <v>1610000</v>
      </c>
      <c r="G66" s="4">
        <v>1337.91</v>
      </c>
      <c r="H66" s="4">
        <v>0.45</v>
      </c>
    </row>
    <row r="67" spans="2:8">
      <c r="B67" s="1" t="s">
        <v>1428</v>
      </c>
      <c r="C67" s="22" t="s">
        <v>139</v>
      </c>
      <c r="D67" s="1" t="s">
        <v>206</v>
      </c>
      <c r="E67" s="1" t="s">
        <v>594</v>
      </c>
      <c r="F67" s="4">
        <v>55000</v>
      </c>
      <c r="G67" s="4">
        <v>877.31</v>
      </c>
      <c r="H67" s="4">
        <v>0.28999999999999998</v>
      </c>
    </row>
    <row r="68" spans="2:8">
      <c r="B68" s="1" t="s">
        <v>1447</v>
      </c>
      <c r="C68" s="22" t="s">
        <v>139</v>
      </c>
      <c r="D68" s="1" t="s">
        <v>158</v>
      </c>
      <c r="E68" s="1" t="s">
        <v>595</v>
      </c>
      <c r="F68" s="4">
        <v>1040000</v>
      </c>
      <c r="G68" s="4">
        <v>722.8</v>
      </c>
      <c r="H68" s="4">
        <v>0.24</v>
      </c>
    </row>
    <row r="69" spans="2:8">
      <c r="B69" s="1" t="s">
        <v>1294</v>
      </c>
      <c r="C69" s="22" t="s">
        <v>139</v>
      </c>
      <c r="D69" s="1" t="s">
        <v>151</v>
      </c>
      <c r="E69" s="1" t="s">
        <v>489</v>
      </c>
      <c r="F69" s="4">
        <v>96428</v>
      </c>
      <c r="G69" s="4">
        <v>330.7</v>
      </c>
      <c r="H69" s="4">
        <v>0.11</v>
      </c>
    </row>
    <row r="70" spans="2:8">
      <c r="B70" s="2" t="s">
        <v>218</v>
      </c>
      <c r="C70" s="9"/>
      <c r="D70" s="2"/>
      <c r="E70" s="2"/>
      <c r="F70" s="10"/>
      <c r="G70" s="10">
        <f>SUM(G13:G69)</f>
        <v>288546.87</v>
      </c>
      <c r="H70" s="10">
        <f>SUM(H13:H69)</f>
        <v>96.9</v>
      </c>
    </row>
    <row r="71" spans="2:8">
      <c r="B71" s="2" t="s">
        <v>275</v>
      </c>
      <c r="C71" s="9"/>
      <c r="D71" s="2"/>
      <c r="E71" s="2"/>
      <c r="F71" s="10"/>
      <c r="G71" s="10">
        <v>9798.9500000000007</v>
      </c>
      <c r="H71" s="10">
        <v>3.29</v>
      </c>
    </row>
    <row r="72" spans="2:8">
      <c r="B72" s="2" t="s">
        <v>276</v>
      </c>
      <c r="C72" s="9"/>
      <c r="D72" s="2"/>
      <c r="E72" s="2"/>
      <c r="F72" s="10"/>
      <c r="G72" s="10">
        <v>360.65</v>
      </c>
      <c r="H72" s="10">
        <v>0.12</v>
      </c>
    </row>
    <row r="73" spans="2:8">
      <c r="B73" s="2" t="s">
        <v>124</v>
      </c>
      <c r="C73" s="9"/>
      <c r="D73" s="2"/>
      <c r="E73" s="2"/>
      <c r="F73" s="10"/>
      <c r="G73" s="10">
        <v>298706.46999999997</v>
      </c>
      <c r="H73" s="10">
        <v>100.29</v>
      </c>
    </row>
    <row r="74" spans="2:8">
      <c r="B74" s="2" t="s">
        <v>125</v>
      </c>
      <c r="C74" s="9"/>
      <c r="D74" s="2"/>
      <c r="E74" s="2"/>
      <c r="F74" s="10"/>
      <c r="G74" s="10">
        <v>-866.37689828997316</v>
      </c>
      <c r="H74" s="10">
        <v>-0.29000000000000625</v>
      </c>
    </row>
    <row r="75" spans="2:8">
      <c r="B75" s="2" t="s">
        <v>126</v>
      </c>
      <c r="C75" s="9"/>
      <c r="D75" s="2"/>
      <c r="E75" s="2"/>
      <c r="F75" s="10"/>
      <c r="G75" s="10">
        <v>297840.09310171002</v>
      </c>
      <c r="H75" s="10">
        <v>100</v>
      </c>
    </row>
    <row r="76" spans="2:8">
      <c r="B76" s="1" t="s">
        <v>127</v>
      </c>
    </row>
    <row r="77" spans="2:8">
      <c r="B77" s="1" t="s">
        <v>128</v>
      </c>
    </row>
    <row r="78" spans="2:8">
      <c r="B78" s="24" t="s">
        <v>129</v>
      </c>
      <c r="C78" s="254">
        <v>44681</v>
      </c>
    </row>
    <row r="79" spans="2:8" ht="25.5">
      <c r="B79" s="11" t="s">
        <v>130</v>
      </c>
      <c r="C79" s="5" t="s">
        <v>131</v>
      </c>
    </row>
    <row r="80" spans="2:8">
      <c r="B80" s="2"/>
    </row>
    <row r="81" spans="2:3">
      <c r="B81" s="2" t="s">
        <v>132</v>
      </c>
    </row>
    <row r="82" spans="2:3">
      <c r="B82" s="2" t="s">
        <v>221</v>
      </c>
    </row>
    <row r="83" spans="2:3">
      <c r="B83" s="2" t="s">
        <v>133</v>
      </c>
    </row>
    <row r="84" spans="2:3">
      <c r="B84" s="2" t="s">
        <v>596</v>
      </c>
      <c r="C84" s="9"/>
    </row>
    <row r="85" spans="2:3">
      <c r="B85" s="2" t="s">
        <v>597</v>
      </c>
      <c r="C85" s="9"/>
    </row>
    <row r="86" spans="2:3">
      <c r="B86" s="2" t="s">
        <v>598</v>
      </c>
      <c r="C86" s="9"/>
    </row>
    <row r="87" spans="2:3">
      <c r="B87" s="2" t="s">
        <v>599</v>
      </c>
      <c r="C87" s="9"/>
    </row>
    <row r="88" spans="2:3">
      <c r="B88" s="2" t="s">
        <v>600</v>
      </c>
      <c r="C88" s="9"/>
    </row>
    <row r="89" spans="2:3">
      <c r="B89" s="2" t="s">
        <v>601</v>
      </c>
      <c r="C89" s="9"/>
    </row>
    <row r="90" spans="2:3">
      <c r="B90" s="2" t="s">
        <v>602</v>
      </c>
      <c r="C90" s="9"/>
    </row>
    <row r="91" spans="2:3">
      <c r="B91" s="2" t="s">
        <v>603</v>
      </c>
      <c r="C91" s="9"/>
    </row>
    <row r="92" spans="2:3">
      <c r="B92" s="132" t="s">
        <v>2497</v>
      </c>
      <c r="C92" s="9"/>
    </row>
    <row r="93" spans="2:3">
      <c r="B93" s="132" t="s">
        <v>134</v>
      </c>
    </row>
    <row r="94" spans="2:3">
      <c r="B94" s="132" t="s">
        <v>135</v>
      </c>
    </row>
  </sheetData>
  <mergeCells count="3">
    <mergeCell ref="B1:E1"/>
    <mergeCell ref="C3:C7"/>
    <mergeCell ref="D3:D7"/>
  </mergeCells>
  <hyperlinks>
    <hyperlink ref="A1" location="Index!A1" display="Index" xr:uid="{00000000-0004-0000-1100-000000000000}"/>
  </hyperlink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I67"/>
  <sheetViews>
    <sheetView workbookViewId="0">
      <selection activeCell="B1" sqref="B1:E1"/>
    </sheetView>
  </sheetViews>
  <sheetFormatPr defaultRowHeight="12.75"/>
  <cols>
    <col min="1" max="1" width="5.42578125" style="1" bestFit="1" customWidth="1"/>
    <col min="2" max="2" width="82" style="1" bestFit="1" customWidth="1"/>
    <col min="3" max="3" width="25.7109375" style="5" customWidth="1"/>
    <col min="4" max="4" width="25.7109375" style="1" customWidth="1"/>
    <col min="5" max="5" width="14" style="1" bestFit="1" customWidth="1"/>
    <col min="6" max="6" width="10.5703125" style="4" bestFit="1" customWidth="1"/>
    <col min="7" max="7" width="18.140625" style="4" bestFit="1" customWidth="1"/>
    <col min="8" max="8" width="9.140625" style="4" bestFit="1" customWidth="1"/>
    <col min="9" max="16384" width="9.140625" style="1"/>
  </cols>
  <sheetData>
    <row r="1" spans="1:9">
      <c r="A1" s="3" t="s">
        <v>0</v>
      </c>
      <c r="B1" s="367" t="s">
        <v>38</v>
      </c>
      <c r="C1" s="367"/>
      <c r="D1" s="367"/>
      <c r="E1" s="367"/>
    </row>
    <row r="2" spans="1:9" ht="13.5" thickBot="1"/>
    <row r="3" spans="1:9" s="12" customFormat="1" ht="15">
      <c r="B3" s="45" t="s">
        <v>3073</v>
      </c>
      <c r="C3" s="371"/>
      <c r="D3" s="374"/>
      <c r="F3" s="18"/>
      <c r="G3" s="18"/>
      <c r="H3" s="18"/>
    </row>
    <row r="4" spans="1:9" s="12" customFormat="1" ht="15">
      <c r="B4" s="44" t="s">
        <v>3074</v>
      </c>
      <c r="C4" s="372"/>
      <c r="D4" s="375"/>
      <c r="F4" s="18"/>
      <c r="G4" s="18"/>
      <c r="H4" s="18"/>
    </row>
    <row r="5" spans="1:9" s="12" customFormat="1" ht="15">
      <c r="B5" s="44" t="s">
        <v>1529</v>
      </c>
      <c r="C5" s="372"/>
      <c r="D5" s="375"/>
      <c r="F5" s="18"/>
      <c r="G5" s="18"/>
      <c r="H5" s="18"/>
    </row>
    <row r="6" spans="1:9" s="12" customFormat="1" ht="15">
      <c r="B6" s="44" t="s">
        <v>3043</v>
      </c>
      <c r="C6" s="372"/>
      <c r="D6" s="375"/>
      <c r="F6" s="18"/>
      <c r="G6" s="18"/>
      <c r="H6" s="18"/>
    </row>
    <row r="7" spans="1:9" s="12" customFormat="1" ht="30.75" thickBot="1">
      <c r="B7" s="43" t="s">
        <v>3075</v>
      </c>
      <c r="C7" s="373"/>
      <c r="D7" s="376"/>
      <c r="F7" s="18"/>
      <c r="G7" s="18"/>
      <c r="H7" s="18"/>
    </row>
    <row r="8" spans="1:9" s="12" customFormat="1">
      <c r="C8" s="20" t="s">
        <v>1527</v>
      </c>
      <c r="D8" s="20" t="s">
        <v>1526</v>
      </c>
      <c r="F8" s="18"/>
      <c r="G8" s="18"/>
      <c r="H8" s="18"/>
    </row>
    <row r="11" spans="1:9">
      <c r="B11" s="1" t="s">
        <v>100</v>
      </c>
    </row>
    <row r="13" spans="1:9">
      <c r="B13" s="6" t="s">
        <v>101</v>
      </c>
      <c r="C13" s="7" t="s">
        <v>102</v>
      </c>
      <c r="D13" s="6" t="s">
        <v>136</v>
      </c>
      <c r="E13" s="6" t="s">
        <v>104</v>
      </c>
      <c r="F13" s="8" t="s">
        <v>105</v>
      </c>
      <c r="G13" s="8" t="s">
        <v>106</v>
      </c>
      <c r="H13" s="8" t="s">
        <v>107</v>
      </c>
      <c r="I13" s="2" t="s">
        <v>137</v>
      </c>
    </row>
    <row r="14" spans="1:9">
      <c r="B14" s="2" t="s">
        <v>138</v>
      </c>
      <c r="C14" s="22"/>
    </row>
    <row r="15" spans="1:9">
      <c r="B15" s="2" t="s">
        <v>109</v>
      </c>
      <c r="C15" s="22"/>
    </row>
    <row r="16" spans="1:9">
      <c r="B16" s="1" t="s">
        <v>1025</v>
      </c>
      <c r="C16" s="22" t="s">
        <v>139</v>
      </c>
      <c r="D16" s="1" t="s">
        <v>140</v>
      </c>
      <c r="E16" s="1" t="s">
        <v>141</v>
      </c>
      <c r="F16" s="4">
        <v>1965000</v>
      </c>
      <c r="G16" s="4">
        <v>14605.85</v>
      </c>
      <c r="H16" s="4">
        <v>15.43</v>
      </c>
    </row>
    <row r="17" spans="2:8">
      <c r="B17" s="1" t="s">
        <v>997</v>
      </c>
      <c r="C17" s="22" t="s">
        <v>139</v>
      </c>
      <c r="D17" s="1" t="s">
        <v>140</v>
      </c>
      <c r="E17" s="1" t="s">
        <v>144</v>
      </c>
      <c r="F17" s="4">
        <v>937000</v>
      </c>
      <c r="G17" s="4">
        <v>12973.7</v>
      </c>
      <c r="H17" s="4">
        <v>13.7</v>
      </c>
    </row>
    <row r="18" spans="2:8">
      <c r="B18" s="1" t="s">
        <v>1003</v>
      </c>
      <c r="C18" s="22" t="s">
        <v>139</v>
      </c>
      <c r="D18" s="1" t="s">
        <v>140</v>
      </c>
      <c r="E18" s="1" t="s">
        <v>155</v>
      </c>
      <c r="F18" s="4">
        <v>1140000</v>
      </c>
      <c r="G18" s="4">
        <v>8306.0400000000009</v>
      </c>
      <c r="H18" s="4">
        <v>8.77</v>
      </c>
    </row>
    <row r="19" spans="2:8">
      <c r="B19" s="1" t="s">
        <v>454</v>
      </c>
      <c r="C19" s="22" t="s">
        <v>139</v>
      </c>
      <c r="D19" s="1" t="s">
        <v>140</v>
      </c>
      <c r="E19" s="1" t="s">
        <v>455</v>
      </c>
      <c r="F19" s="4">
        <v>1460000</v>
      </c>
      <c r="G19" s="4">
        <v>7245.98</v>
      </c>
      <c r="H19" s="4">
        <v>7.65</v>
      </c>
    </row>
    <row r="20" spans="2:8">
      <c r="B20" s="1" t="s">
        <v>1022</v>
      </c>
      <c r="C20" s="22" t="s">
        <v>139</v>
      </c>
      <c r="D20" s="1" t="s">
        <v>156</v>
      </c>
      <c r="E20" s="1" t="s">
        <v>157</v>
      </c>
      <c r="F20" s="4">
        <v>316000</v>
      </c>
      <c r="G20" s="4">
        <v>7045.85</v>
      </c>
      <c r="H20" s="4">
        <v>7.44</v>
      </c>
    </row>
    <row r="21" spans="2:8">
      <c r="B21" s="1" t="s">
        <v>1016</v>
      </c>
      <c r="C21" s="22" t="s">
        <v>139</v>
      </c>
      <c r="D21" s="1" t="s">
        <v>140</v>
      </c>
      <c r="E21" s="1" t="s">
        <v>148</v>
      </c>
      <c r="F21" s="4">
        <v>361000</v>
      </c>
      <c r="G21" s="4">
        <v>6464.61</v>
      </c>
      <c r="H21" s="4">
        <v>6.83</v>
      </c>
    </row>
    <row r="22" spans="2:8">
      <c r="B22" s="1" t="s">
        <v>1041</v>
      </c>
      <c r="C22" s="22" t="s">
        <v>139</v>
      </c>
      <c r="D22" s="1" t="s">
        <v>156</v>
      </c>
      <c r="E22" s="1" t="s">
        <v>287</v>
      </c>
      <c r="F22" s="4">
        <v>400000</v>
      </c>
      <c r="G22" s="4">
        <v>3323.4</v>
      </c>
      <c r="H22" s="4">
        <v>3.51</v>
      </c>
    </row>
    <row r="23" spans="2:8">
      <c r="B23" s="1" t="s">
        <v>1030</v>
      </c>
      <c r="C23" s="22" t="s">
        <v>139</v>
      </c>
      <c r="D23" s="1" t="s">
        <v>196</v>
      </c>
      <c r="E23" s="1" t="s">
        <v>208</v>
      </c>
      <c r="F23" s="4">
        <v>451000</v>
      </c>
      <c r="G23" s="4">
        <v>2626.62</v>
      </c>
      <c r="H23" s="4">
        <v>2.77</v>
      </c>
    </row>
    <row r="24" spans="2:8">
      <c r="B24" s="1" t="s">
        <v>1054</v>
      </c>
      <c r="C24" s="22" t="s">
        <v>139</v>
      </c>
      <c r="D24" s="1" t="s">
        <v>196</v>
      </c>
      <c r="E24" s="1" t="s">
        <v>308</v>
      </c>
      <c r="F24" s="4">
        <v>232000</v>
      </c>
      <c r="G24" s="4">
        <v>2564.7600000000002</v>
      </c>
      <c r="H24" s="4">
        <v>2.71</v>
      </c>
    </row>
    <row r="25" spans="2:8">
      <c r="B25" s="1" t="s">
        <v>1048</v>
      </c>
      <c r="C25" s="22" t="s">
        <v>139</v>
      </c>
      <c r="D25" s="1" t="s">
        <v>196</v>
      </c>
      <c r="E25" s="1" t="s">
        <v>197</v>
      </c>
      <c r="F25" s="4">
        <v>195000</v>
      </c>
      <c r="G25" s="4">
        <v>2496.39</v>
      </c>
      <c r="H25" s="4">
        <v>2.64</v>
      </c>
    </row>
    <row r="26" spans="2:8">
      <c r="B26" s="1" t="s">
        <v>1391</v>
      </c>
      <c r="C26" s="22" t="s">
        <v>139</v>
      </c>
      <c r="D26" s="1" t="s">
        <v>182</v>
      </c>
      <c r="E26" s="1" t="s">
        <v>183</v>
      </c>
      <c r="F26" s="4">
        <v>255000</v>
      </c>
      <c r="G26" s="4">
        <v>2019.35</v>
      </c>
      <c r="H26" s="4">
        <v>2.13</v>
      </c>
    </row>
    <row r="27" spans="2:8">
      <c r="B27" s="1" t="s">
        <v>475</v>
      </c>
      <c r="C27" s="22" t="s">
        <v>139</v>
      </c>
      <c r="D27" s="1" t="s">
        <v>140</v>
      </c>
      <c r="E27" s="1" t="s">
        <v>476</v>
      </c>
      <c r="F27" s="4">
        <v>1560000</v>
      </c>
      <c r="G27" s="4">
        <v>1761.24</v>
      </c>
      <c r="H27" s="4">
        <v>1.86</v>
      </c>
    </row>
    <row r="28" spans="2:8">
      <c r="B28" s="1" t="s">
        <v>1010</v>
      </c>
      <c r="C28" s="22" t="s">
        <v>139</v>
      </c>
      <c r="D28" s="1" t="s">
        <v>140</v>
      </c>
      <c r="E28" s="1" t="s">
        <v>415</v>
      </c>
      <c r="F28" s="4">
        <v>175000</v>
      </c>
      <c r="G28" s="4">
        <v>1712.46</v>
      </c>
      <c r="H28" s="4">
        <v>1.81</v>
      </c>
    </row>
    <row r="29" spans="2:8">
      <c r="B29" s="1" t="s">
        <v>1401</v>
      </c>
      <c r="C29" s="22" t="s">
        <v>139</v>
      </c>
      <c r="D29" s="1" t="s">
        <v>140</v>
      </c>
      <c r="E29" s="1" t="s">
        <v>209</v>
      </c>
      <c r="F29" s="4">
        <v>1950000</v>
      </c>
      <c r="G29" s="4">
        <v>1560.98</v>
      </c>
      <c r="H29" s="4">
        <v>1.65</v>
      </c>
    </row>
    <row r="30" spans="2:8">
      <c r="B30" s="1" t="s">
        <v>521</v>
      </c>
      <c r="C30" s="22" t="s">
        <v>139</v>
      </c>
      <c r="D30" s="1" t="s">
        <v>156</v>
      </c>
      <c r="E30" s="1" t="s">
        <v>522</v>
      </c>
      <c r="F30" s="4">
        <v>42000</v>
      </c>
      <c r="G30" s="4">
        <v>1547.47</v>
      </c>
      <c r="H30" s="4">
        <v>1.63</v>
      </c>
    </row>
    <row r="31" spans="2:8">
      <c r="B31" s="1" t="s">
        <v>1387</v>
      </c>
      <c r="C31" s="22" t="s">
        <v>139</v>
      </c>
      <c r="D31" s="1" t="s">
        <v>140</v>
      </c>
      <c r="E31" s="1" t="s">
        <v>417</v>
      </c>
      <c r="F31" s="4">
        <v>1600000</v>
      </c>
      <c r="G31" s="4">
        <v>1536</v>
      </c>
      <c r="H31" s="4">
        <v>1.62</v>
      </c>
    </row>
    <row r="32" spans="2:8">
      <c r="B32" s="1" t="s">
        <v>1448</v>
      </c>
      <c r="C32" s="22" t="s">
        <v>139</v>
      </c>
      <c r="D32" s="1" t="s">
        <v>140</v>
      </c>
      <c r="E32" s="1" t="s">
        <v>194</v>
      </c>
      <c r="F32" s="4">
        <v>3100000</v>
      </c>
      <c r="G32" s="4">
        <v>1514.35</v>
      </c>
      <c r="H32" s="4">
        <v>1.6</v>
      </c>
    </row>
    <row r="33" spans="2:8">
      <c r="B33" s="1" t="s">
        <v>1449</v>
      </c>
      <c r="C33" s="22" t="s">
        <v>139</v>
      </c>
      <c r="D33" s="1" t="s">
        <v>156</v>
      </c>
      <c r="E33" s="1" t="s">
        <v>823</v>
      </c>
      <c r="F33" s="4">
        <v>85000</v>
      </c>
      <c r="G33" s="4">
        <v>1462.98</v>
      </c>
      <c r="H33" s="4">
        <v>1.55</v>
      </c>
    </row>
    <row r="34" spans="2:8">
      <c r="B34" s="1" t="s">
        <v>1450</v>
      </c>
      <c r="C34" s="22" t="s">
        <v>139</v>
      </c>
      <c r="D34" s="1" t="s">
        <v>156</v>
      </c>
      <c r="E34" s="1" t="s">
        <v>824</v>
      </c>
      <c r="F34" s="4">
        <v>220000</v>
      </c>
      <c r="G34" s="4">
        <v>1428.02</v>
      </c>
      <c r="H34" s="4">
        <v>1.51</v>
      </c>
    </row>
    <row r="35" spans="2:8">
      <c r="B35" s="1" t="s">
        <v>1051</v>
      </c>
      <c r="C35" s="22" t="s">
        <v>139</v>
      </c>
      <c r="D35" s="1" t="s">
        <v>140</v>
      </c>
      <c r="E35" s="1" t="s">
        <v>418</v>
      </c>
      <c r="F35" s="4">
        <v>3600000</v>
      </c>
      <c r="G35" s="4">
        <v>1422</v>
      </c>
      <c r="H35" s="4">
        <v>1.5</v>
      </c>
    </row>
    <row r="36" spans="2:8">
      <c r="B36" s="1" t="s">
        <v>1451</v>
      </c>
      <c r="C36" s="22" t="s">
        <v>139</v>
      </c>
      <c r="D36" s="1" t="s">
        <v>156</v>
      </c>
      <c r="E36" s="1" t="s">
        <v>825</v>
      </c>
      <c r="F36" s="4">
        <v>65000</v>
      </c>
      <c r="G36" s="4">
        <v>1404</v>
      </c>
      <c r="H36" s="4">
        <v>1.48</v>
      </c>
    </row>
    <row r="37" spans="2:8">
      <c r="B37" s="1" t="s">
        <v>1127</v>
      </c>
      <c r="C37" s="22" t="s">
        <v>139</v>
      </c>
      <c r="D37" s="1" t="s">
        <v>196</v>
      </c>
      <c r="E37" s="1" t="s">
        <v>518</v>
      </c>
      <c r="F37" s="4">
        <v>170000</v>
      </c>
      <c r="G37" s="4">
        <v>1287.92</v>
      </c>
      <c r="H37" s="4">
        <v>1.36</v>
      </c>
    </row>
    <row r="38" spans="2:8">
      <c r="B38" s="1" t="s">
        <v>198</v>
      </c>
      <c r="C38" s="22" t="s">
        <v>139</v>
      </c>
      <c r="D38" s="1" t="s">
        <v>140</v>
      </c>
      <c r="E38" s="1" t="s">
        <v>199</v>
      </c>
      <c r="F38" s="4">
        <v>780000</v>
      </c>
      <c r="G38" s="4">
        <v>1275.3</v>
      </c>
      <c r="H38" s="4">
        <v>1.35</v>
      </c>
    </row>
    <row r="39" spans="2:8">
      <c r="B39" s="1" t="s">
        <v>1380</v>
      </c>
      <c r="C39" s="22" t="s">
        <v>139</v>
      </c>
      <c r="D39" s="1" t="s">
        <v>140</v>
      </c>
      <c r="E39" s="1" t="s">
        <v>303</v>
      </c>
      <c r="F39" s="4">
        <v>380000</v>
      </c>
      <c r="G39" s="4">
        <v>1138.0999999999999</v>
      </c>
      <c r="H39" s="4">
        <v>1.2</v>
      </c>
    </row>
    <row r="40" spans="2:8">
      <c r="B40" s="1" t="s">
        <v>1337</v>
      </c>
      <c r="C40" s="22" t="s">
        <v>139</v>
      </c>
      <c r="D40" s="1" t="s">
        <v>156</v>
      </c>
      <c r="E40" s="1" t="s">
        <v>488</v>
      </c>
      <c r="F40" s="4">
        <v>300000</v>
      </c>
      <c r="G40" s="4">
        <v>1133.7</v>
      </c>
      <c r="H40" s="4">
        <v>1.2</v>
      </c>
    </row>
    <row r="41" spans="2:8">
      <c r="B41" s="1" t="s">
        <v>1452</v>
      </c>
      <c r="C41" s="22" t="s">
        <v>139</v>
      </c>
      <c r="D41" s="1" t="s">
        <v>140</v>
      </c>
      <c r="E41" s="1" t="s">
        <v>826</v>
      </c>
      <c r="F41" s="4">
        <v>1721333</v>
      </c>
      <c r="G41" s="4">
        <v>940.71</v>
      </c>
      <c r="H41" s="4">
        <v>0.99</v>
      </c>
    </row>
    <row r="42" spans="2:8">
      <c r="B42" s="1" t="s">
        <v>1288</v>
      </c>
      <c r="C42" s="22" t="s">
        <v>139</v>
      </c>
      <c r="D42" s="1" t="s">
        <v>182</v>
      </c>
      <c r="E42" s="1" t="s">
        <v>312</v>
      </c>
      <c r="F42" s="4">
        <v>40000</v>
      </c>
      <c r="G42" s="4">
        <v>816.7</v>
      </c>
      <c r="H42" s="4">
        <v>0.86</v>
      </c>
    </row>
    <row r="43" spans="2:8">
      <c r="B43" s="1" t="s">
        <v>1101</v>
      </c>
      <c r="C43" s="22" t="s">
        <v>139</v>
      </c>
      <c r="D43" s="1" t="s">
        <v>140</v>
      </c>
      <c r="E43" s="1" t="s">
        <v>420</v>
      </c>
      <c r="F43" s="4">
        <v>590000</v>
      </c>
      <c r="G43" s="4">
        <v>709.18</v>
      </c>
      <c r="H43" s="4">
        <v>0.75</v>
      </c>
    </row>
    <row r="44" spans="2:8">
      <c r="B44" s="2" t="s">
        <v>218</v>
      </c>
      <c r="C44" s="9"/>
      <c r="D44" s="2"/>
      <c r="E44" s="2"/>
      <c r="F44" s="10"/>
      <c r="G44" s="10">
        <f>SUM(G13:G43)</f>
        <v>92323.660000000033</v>
      </c>
      <c r="H44" s="10">
        <f>SUM(H13:H43)</f>
        <v>97.499999999999986</v>
      </c>
    </row>
    <row r="45" spans="2:8">
      <c r="B45" s="2" t="s">
        <v>219</v>
      </c>
      <c r="C45" s="9"/>
      <c r="D45" s="2"/>
      <c r="E45" s="2"/>
      <c r="F45" s="10"/>
      <c r="G45" s="10">
        <v>2726.36</v>
      </c>
      <c r="H45" s="10">
        <v>2.88</v>
      </c>
    </row>
    <row r="46" spans="2:8">
      <c r="B46" s="2" t="s">
        <v>124</v>
      </c>
      <c r="C46" s="9"/>
      <c r="D46" s="2"/>
      <c r="E46" s="2"/>
      <c r="F46" s="10"/>
      <c r="G46" s="10">
        <v>95050.02</v>
      </c>
      <c r="H46" s="10">
        <v>100.41</v>
      </c>
    </row>
    <row r="47" spans="2:8">
      <c r="B47" s="2" t="s">
        <v>125</v>
      </c>
      <c r="C47" s="9"/>
      <c r="D47" s="2"/>
      <c r="E47" s="2"/>
      <c r="F47" s="10"/>
      <c r="G47" s="10">
        <v>-384.21280730000535</v>
      </c>
      <c r="H47" s="10">
        <v>-0.40999999999999659</v>
      </c>
    </row>
    <row r="48" spans="2:8">
      <c r="B48" s="2" t="s">
        <v>126</v>
      </c>
      <c r="C48" s="9"/>
      <c r="D48" s="2"/>
      <c r="E48" s="2"/>
      <c r="F48" s="10"/>
      <c r="G48" s="10">
        <v>94665.807192699998</v>
      </c>
      <c r="H48" s="10">
        <v>100</v>
      </c>
    </row>
    <row r="49" spans="2:3">
      <c r="B49" s="1" t="s">
        <v>127</v>
      </c>
    </row>
    <row r="50" spans="2:3">
      <c r="B50" s="1" t="s">
        <v>128</v>
      </c>
    </row>
    <row r="51" spans="2:3">
      <c r="B51" s="24" t="s">
        <v>129</v>
      </c>
      <c r="C51" s="254">
        <v>44681</v>
      </c>
    </row>
    <row r="52" spans="2:3" ht="25.5">
      <c r="B52" s="11" t="s">
        <v>130</v>
      </c>
      <c r="C52" s="5" t="s">
        <v>131</v>
      </c>
    </row>
    <row r="53" spans="2:3">
      <c r="B53" s="2"/>
    </row>
    <row r="54" spans="2:3">
      <c r="B54" s="2" t="s">
        <v>132</v>
      </c>
    </row>
    <row r="55" spans="2:3">
      <c r="B55" s="2" t="s">
        <v>221</v>
      </c>
    </row>
    <row r="56" spans="2:3">
      <c r="B56" s="2" t="s">
        <v>133</v>
      </c>
    </row>
    <row r="57" spans="2:3">
      <c r="B57" s="2" t="s">
        <v>827</v>
      </c>
      <c r="C57" s="9"/>
    </row>
    <row r="58" spans="2:3">
      <c r="B58" s="2" t="s">
        <v>828</v>
      </c>
      <c r="C58" s="9"/>
    </row>
    <row r="59" spans="2:3">
      <c r="B59" s="2" t="s">
        <v>829</v>
      </c>
      <c r="C59" s="9"/>
    </row>
    <row r="60" spans="2:3">
      <c r="B60" s="2" t="s">
        <v>830</v>
      </c>
      <c r="C60" s="9"/>
    </row>
    <row r="61" spans="2:3">
      <c r="B61" s="2" t="s">
        <v>831</v>
      </c>
      <c r="C61" s="9"/>
    </row>
    <row r="62" spans="2:3">
      <c r="B62" s="2" t="s">
        <v>832</v>
      </c>
      <c r="C62" s="9"/>
    </row>
    <row r="63" spans="2:3">
      <c r="B63" s="2" t="s">
        <v>833</v>
      </c>
      <c r="C63" s="9"/>
    </row>
    <row r="64" spans="2:3">
      <c r="B64" s="2" t="s">
        <v>834</v>
      </c>
      <c r="C64" s="9"/>
    </row>
    <row r="65" spans="2:3">
      <c r="B65" s="2" t="s">
        <v>2965</v>
      </c>
      <c r="C65" s="9"/>
    </row>
    <row r="66" spans="2:3">
      <c r="B66" s="2" t="s">
        <v>134</v>
      </c>
    </row>
    <row r="67" spans="2:3">
      <c r="B67" s="2" t="s">
        <v>135</v>
      </c>
    </row>
  </sheetData>
  <mergeCells count="3">
    <mergeCell ref="B1:E1"/>
    <mergeCell ref="C3:C7"/>
    <mergeCell ref="D3:D7"/>
  </mergeCells>
  <hyperlinks>
    <hyperlink ref="A1" location="Index!A1" display="Index" xr:uid="{00000000-0004-0000-1F00-000000000000}"/>
  </hyperlink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84"/>
  <sheetViews>
    <sheetView workbookViewId="0"/>
  </sheetViews>
  <sheetFormatPr defaultRowHeight="12.75"/>
  <cols>
    <col min="1" max="1" width="5.42578125" style="1" bestFit="1" customWidth="1"/>
    <col min="2" max="2" width="94.140625" style="1" bestFit="1" customWidth="1"/>
    <col min="3" max="3" width="25.7109375" style="5" customWidth="1"/>
    <col min="4" max="4" width="25.7109375" style="1" customWidth="1"/>
    <col min="5" max="5" width="14.5703125" style="1" bestFit="1" customWidth="1"/>
    <col min="6" max="6" width="10.5703125" style="4" bestFit="1" customWidth="1"/>
    <col min="7" max="7" width="18.140625" style="4" bestFit="1" customWidth="1"/>
    <col min="8" max="8" width="9.140625" style="4" bestFit="1" customWidth="1"/>
    <col min="9" max="16384" width="9.140625" style="1"/>
  </cols>
  <sheetData>
    <row r="1" spans="1:9">
      <c r="A1" s="3" t="s">
        <v>0</v>
      </c>
      <c r="B1" s="367" t="s">
        <v>42</v>
      </c>
      <c r="C1" s="367"/>
      <c r="D1" s="367"/>
      <c r="E1" s="367"/>
    </row>
    <row r="2" spans="1:9" ht="13.5" thickBot="1"/>
    <row r="3" spans="1:9" s="12" customFormat="1" ht="15">
      <c r="B3" s="109" t="s">
        <v>3076</v>
      </c>
      <c r="C3" s="386"/>
      <c r="D3" s="374"/>
      <c r="F3" s="18"/>
      <c r="G3" s="18"/>
      <c r="H3" s="18"/>
    </row>
    <row r="4" spans="1:9" s="12" customFormat="1" ht="15">
      <c r="B4" s="112" t="s">
        <v>3077</v>
      </c>
      <c r="C4" s="387"/>
      <c r="D4" s="375"/>
      <c r="F4" s="18"/>
      <c r="G4" s="18"/>
      <c r="H4" s="18"/>
    </row>
    <row r="5" spans="1:9" s="12" customFormat="1" ht="15">
      <c r="B5" s="112" t="s">
        <v>1529</v>
      </c>
      <c r="C5" s="387"/>
      <c r="D5" s="375"/>
      <c r="F5" s="18"/>
      <c r="G5" s="18"/>
      <c r="H5" s="18"/>
    </row>
    <row r="6" spans="1:9" s="12" customFormat="1" ht="15">
      <c r="B6" s="112" t="s">
        <v>3043</v>
      </c>
      <c r="C6" s="387"/>
      <c r="D6" s="375"/>
      <c r="F6" s="18"/>
      <c r="G6" s="18"/>
      <c r="H6" s="18"/>
    </row>
    <row r="7" spans="1:9" s="12" customFormat="1" ht="15.75" thickBot="1">
      <c r="B7" s="113" t="s">
        <v>3078</v>
      </c>
      <c r="C7" s="388"/>
      <c r="D7" s="376"/>
      <c r="F7" s="18"/>
      <c r="G7" s="18"/>
      <c r="H7" s="18"/>
    </row>
    <row r="8" spans="1:9" s="12" customFormat="1">
      <c r="C8" s="20" t="s">
        <v>1527</v>
      </c>
      <c r="D8" s="20" t="s">
        <v>1526</v>
      </c>
      <c r="F8" s="18"/>
      <c r="G8" s="18"/>
      <c r="H8" s="18"/>
    </row>
    <row r="11" spans="1:9">
      <c r="B11" s="1" t="s">
        <v>100</v>
      </c>
    </row>
    <row r="13" spans="1:9">
      <c r="B13" s="6" t="s">
        <v>101</v>
      </c>
      <c r="C13" s="7" t="s">
        <v>102</v>
      </c>
      <c r="D13" s="6" t="s">
        <v>136</v>
      </c>
      <c r="E13" s="6" t="s">
        <v>104</v>
      </c>
      <c r="F13" s="8" t="s">
        <v>105</v>
      </c>
      <c r="G13" s="8" t="s">
        <v>106</v>
      </c>
      <c r="H13" s="8" t="s">
        <v>107</v>
      </c>
      <c r="I13" s="2" t="s">
        <v>137</v>
      </c>
    </row>
    <row r="14" spans="1:9">
      <c r="B14" s="2" t="s">
        <v>138</v>
      </c>
      <c r="C14" s="22"/>
    </row>
    <row r="15" spans="1:9">
      <c r="B15" s="2" t="s">
        <v>109</v>
      </c>
      <c r="C15" s="22"/>
    </row>
    <row r="16" spans="1:9">
      <c r="B16" s="1" t="s">
        <v>1070</v>
      </c>
      <c r="C16" s="22" t="s">
        <v>139</v>
      </c>
      <c r="D16" s="1" t="s">
        <v>145</v>
      </c>
      <c r="E16" s="1" t="s">
        <v>146</v>
      </c>
      <c r="F16" s="4">
        <v>8519598</v>
      </c>
      <c r="G16" s="4">
        <v>133548.96</v>
      </c>
      <c r="H16" s="4">
        <v>23.92</v>
      </c>
    </row>
    <row r="17" spans="2:8">
      <c r="B17" s="1" t="s">
        <v>1012</v>
      </c>
      <c r="C17" s="22" t="s">
        <v>139</v>
      </c>
      <c r="D17" s="1" t="s">
        <v>145</v>
      </c>
      <c r="E17" s="1" t="s">
        <v>147</v>
      </c>
      <c r="F17" s="4">
        <v>1523501</v>
      </c>
      <c r="G17" s="4">
        <v>54034.01</v>
      </c>
      <c r="H17" s="4">
        <v>9.68</v>
      </c>
    </row>
    <row r="18" spans="2:8">
      <c r="B18" s="1" t="s">
        <v>994</v>
      </c>
      <c r="C18" s="22" t="s">
        <v>139</v>
      </c>
      <c r="D18" s="1" t="s">
        <v>145</v>
      </c>
      <c r="E18" s="1" t="s">
        <v>285</v>
      </c>
      <c r="F18" s="4">
        <v>3524713</v>
      </c>
      <c r="G18" s="4">
        <v>38040.47</v>
      </c>
      <c r="H18" s="4">
        <v>6.81</v>
      </c>
    </row>
    <row r="19" spans="2:8">
      <c r="B19" s="1" t="s">
        <v>1007</v>
      </c>
      <c r="C19" s="22" t="s">
        <v>139</v>
      </c>
      <c r="D19" s="1" t="s">
        <v>145</v>
      </c>
      <c r="E19" s="1" t="s">
        <v>395</v>
      </c>
      <c r="F19" s="4">
        <v>2914334</v>
      </c>
      <c r="G19" s="4">
        <v>36691.47</v>
      </c>
      <c r="H19" s="4">
        <v>6.57</v>
      </c>
    </row>
    <row r="20" spans="2:8">
      <c r="B20" s="1" t="s">
        <v>1279</v>
      </c>
      <c r="C20" s="22" t="s">
        <v>139</v>
      </c>
      <c r="D20" s="1" t="s">
        <v>151</v>
      </c>
      <c r="E20" s="1" t="s">
        <v>152</v>
      </c>
      <c r="F20" s="4">
        <v>4544200</v>
      </c>
      <c r="G20" s="4">
        <v>33581.64</v>
      </c>
      <c r="H20" s="4">
        <v>6.01</v>
      </c>
    </row>
    <row r="21" spans="2:8">
      <c r="B21" s="1" t="s">
        <v>1020</v>
      </c>
      <c r="C21" s="22" t="s">
        <v>139</v>
      </c>
      <c r="D21" s="1" t="s">
        <v>145</v>
      </c>
      <c r="E21" s="1" t="s">
        <v>437</v>
      </c>
      <c r="F21" s="4">
        <v>500010</v>
      </c>
      <c r="G21" s="4">
        <v>24195.73</v>
      </c>
      <c r="H21" s="4">
        <v>4.33</v>
      </c>
    </row>
    <row r="22" spans="2:8">
      <c r="B22" s="1" t="s">
        <v>1076</v>
      </c>
      <c r="C22" s="22" t="s">
        <v>139</v>
      </c>
      <c r="D22" s="1" t="s">
        <v>145</v>
      </c>
      <c r="E22" s="1" t="s">
        <v>187</v>
      </c>
      <c r="F22" s="4">
        <v>552558</v>
      </c>
      <c r="G22" s="4">
        <v>23874.1</v>
      </c>
      <c r="H22" s="4">
        <v>4.28</v>
      </c>
    </row>
    <row r="23" spans="2:8">
      <c r="B23" s="1" t="s">
        <v>1035</v>
      </c>
      <c r="C23" s="22" t="s">
        <v>139</v>
      </c>
      <c r="D23" s="1" t="s">
        <v>145</v>
      </c>
      <c r="E23" s="1" t="s">
        <v>436</v>
      </c>
      <c r="F23" s="4">
        <v>823149</v>
      </c>
      <c r="G23" s="4">
        <v>23403.77</v>
      </c>
      <c r="H23" s="4">
        <v>4.1900000000000004</v>
      </c>
    </row>
    <row r="24" spans="2:8">
      <c r="B24" s="1" t="s">
        <v>1085</v>
      </c>
      <c r="C24" s="22" t="s">
        <v>139</v>
      </c>
      <c r="D24" s="1" t="s">
        <v>145</v>
      </c>
      <c r="E24" s="1" t="s">
        <v>162</v>
      </c>
      <c r="F24" s="4">
        <v>3700000</v>
      </c>
      <c r="G24" s="4">
        <v>18825.599999999999</v>
      </c>
      <c r="H24" s="4">
        <v>3.37</v>
      </c>
    </row>
    <row r="25" spans="2:8">
      <c r="B25" s="1" t="s">
        <v>1363</v>
      </c>
      <c r="C25" s="22" t="s">
        <v>139</v>
      </c>
      <c r="D25" s="1" t="s">
        <v>145</v>
      </c>
      <c r="E25" s="1" t="s">
        <v>438</v>
      </c>
      <c r="F25" s="4">
        <v>410484</v>
      </c>
      <c r="G25" s="4">
        <v>17241.150000000001</v>
      </c>
      <c r="H25" s="4">
        <v>3.09</v>
      </c>
    </row>
    <row r="26" spans="2:8">
      <c r="B26" s="1" t="s">
        <v>1024</v>
      </c>
      <c r="C26" s="22" t="s">
        <v>139</v>
      </c>
      <c r="D26" s="1" t="s">
        <v>145</v>
      </c>
      <c r="E26" s="1" t="s">
        <v>193</v>
      </c>
      <c r="F26" s="4">
        <v>475911</v>
      </c>
      <c r="G26" s="4">
        <v>16905.07</v>
      </c>
      <c r="H26" s="4">
        <v>3.03</v>
      </c>
    </row>
    <row r="27" spans="2:8">
      <c r="B27" s="1" t="s">
        <v>1367</v>
      </c>
      <c r="C27" s="22" t="s">
        <v>139</v>
      </c>
      <c r="D27" s="1" t="s">
        <v>439</v>
      </c>
      <c r="E27" s="1" t="s">
        <v>442</v>
      </c>
      <c r="F27" s="4">
        <v>1261789</v>
      </c>
      <c r="G27" s="4">
        <v>11168.73</v>
      </c>
      <c r="H27" s="4">
        <v>2</v>
      </c>
    </row>
    <row r="28" spans="2:8">
      <c r="B28" s="1" t="s">
        <v>1077</v>
      </c>
      <c r="C28" s="22" t="s">
        <v>139</v>
      </c>
      <c r="D28" s="1" t="s">
        <v>439</v>
      </c>
      <c r="E28" s="1" t="s">
        <v>440</v>
      </c>
      <c r="F28" s="4">
        <v>261700</v>
      </c>
      <c r="G28" s="4">
        <v>10707.85</v>
      </c>
      <c r="H28" s="4">
        <v>1.92</v>
      </c>
    </row>
    <row r="29" spans="2:8">
      <c r="B29" s="1" t="s">
        <v>1111</v>
      </c>
      <c r="C29" s="22" t="s">
        <v>139</v>
      </c>
      <c r="D29" s="1" t="s">
        <v>145</v>
      </c>
      <c r="E29" s="1" t="s">
        <v>190</v>
      </c>
      <c r="F29" s="4">
        <v>2297539</v>
      </c>
      <c r="G29" s="4">
        <v>9509.51</v>
      </c>
      <c r="H29" s="4">
        <v>1.7</v>
      </c>
    </row>
    <row r="30" spans="2:8">
      <c r="B30" s="1" t="s">
        <v>1028</v>
      </c>
      <c r="C30" s="22" t="s">
        <v>139</v>
      </c>
      <c r="D30" s="1" t="s">
        <v>188</v>
      </c>
      <c r="E30" s="1" t="s">
        <v>294</v>
      </c>
      <c r="F30" s="4">
        <v>194830</v>
      </c>
      <c r="G30" s="4">
        <v>9062.0300000000007</v>
      </c>
      <c r="H30" s="4">
        <v>1.62</v>
      </c>
    </row>
    <row r="31" spans="2:8">
      <c r="B31" s="1" t="s">
        <v>1453</v>
      </c>
      <c r="C31" s="22" t="s">
        <v>139</v>
      </c>
      <c r="D31" s="1" t="s">
        <v>439</v>
      </c>
      <c r="E31" s="1" t="s">
        <v>781</v>
      </c>
      <c r="F31" s="4">
        <v>5543500</v>
      </c>
      <c r="G31" s="4">
        <v>6929.38</v>
      </c>
      <c r="H31" s="4">
        <v>1.24</v>
      </c>
    </row>
    <row r="32" spans="2:8">
      <c r="B32" s="1" t="s">
        <v>1069</v>
      </c>
      <c r="C32" s="22" t="s">
        <v>139</v>
      </c>
      <c r="D32" s="1" t="s">
        <v>151</v>
      </c>
      <c r="E32" s="1" t="s">
        <v>426</v>
      </c>
      <c r="F32" s="4">
        <v>486700</v>
      </c>
      <c r="G32" s="4">
        <v>5326.93</v>
      </c>
      <c r="H32" s="4">
        <v>0.95</v>
      </c>
    </row>
    <row r="33" spans="2:8">
      <c r="B33" s="1" t="s">
        <v>1454</v>
      </c>
      <c r="C33" s="22" t="s">
        <v>139</v>
      </c>
      <c r="D33" s="1" t="s">
        <v>228</v>
      </c>
      <c r="E33" s="1" t="s">
        <v>782</v>
      </c>
      <c r="F33" s="4">
        <v>180070</v>
      </c>
      <c r="G33" s="4">
        <v>4335.91</v>
      </c>
      <c r="H33" s="4">
        <v>0.78</v>
      </c>
    </row>
    <row r="34" spans="2:8">
      <c r="B34" s="1" t="s">
        <v>1374</v>
      </c>
      <c r="C34" s="22" t="s">
        <v>139</v>
      </c>
      <c r="D34" s="1" t="s">
        <v>214</v>
      </c>
      <c r="E34" s="1" t="s">
        <v>429</v>
      </c>
      <c r="F34" s="4">
        <v>10490</v>
      </c>
      <c r="G34" s="4">
        <v>4208.29</v>
      </c>
      <c r="H34" s="4">
        <v>0.75</v>
      </c>
    </row>
    <row r="35" spans="2:8">
      <c r="B35" s="1" t="s">
        <v>1455</v>
      </c>
      <c r="C35" s="22" t="s">
        <v>139</v>
      </c>
      <c r="D35" s="1" t="s">
        <v>145</v>
      </c>
      <c r="E35" s="1" t="s">
        <v>445</v>
      </c>
      <c r="F35" s="4">
        <v>487229</v>
      </c>
      <c r="G35" s="4">
        <v>3664.45</v>
      </c>
      <c r="H35" s="4">
        <v>0.66</v>
      </c>
    </row>
    <row r="36" spans="2:8">
      <c r="B36" s="1" t="s">
        <v>1342</v>
      </c>
      <c r="C36" s="22" t="s">
        <v>139</v>
      </c>
      <c r="D36" s="1" t="s">
        <v>228</v>
      </c>
      <c r="E36" s="1" t="s">
        <v>229</v>
      </c>
      <c r="F36" s="4">
        <v>2350000</v>
      </c>
      <c r="G36" s="4">
        <v>3599.03</v>
      </c>
      <c r="H36" s="4">
        <v>0.64</v>
      </c>
    </row>
    <row r="37" spans="2:8">
      <c r="B37" s="1" t="s">
        <v>1456</v>
      </c>
      <c r="C37" s="22" t="s">
        <v>139</v>
      </c>
      <c r="D37" s="1" t="s">
        <v>151</v>
      </c>
      <c r="E37" s="1" t="s">
        <v>783</v>
      </c>
      <c r="F37" s="4">
        <v>2926580</v>
      </c>
      <c r="G37" s="4">
        <v>3172.41</v>
      </c>
      <c r="H37" s="4">
        <v>0.56999999999999995</v>
      </c>
    </row>
    <row r="38" spans="2:8">
      <c r="B38" s="1" t="s">
        <v>1284</v>
      </c>
      <c r="C38" s="22" t="s">
        <v>139</v>
      </c>
      <c r="D38" s="1" t="s">
        <v>160</v>
      </c>
      <c r="E38" s="1" t="s">
        <v>482</v>
      </c>
      <c r="F38" s="4">
        <v>149182</v>
      </c>
      <c r="G38" s="4">
        <v>3127.68</v>
      </c>
      <c r="H38" s="4">
        <v>0.56000000000000005</v>
      </c>
    </row>
    <row r="39" spans="2:8">
      <c r="B39" s="1" t="s">
        <v>1062</v>
      </c>
      <c r="C39" s="22" t="s">
        <v>139</v>
      </c>
      <c r="D39" s="1" t="s">
        <v>160</v>
      </c>
      <c r="E39" s="1" t="s">
        <v>550</v>
      </c>
      <c r="F39" s="4">
        <v>128237</v>
      </c>
      <c r="G39" s="4">
        <v>2912.71</v>
      </c>
      <c r="H39" s="4">
        <v>0.52</v>
      </c>
    </row>
    <row r="40" spans="2:8">
      <c r="B40" s="1" t="s">
        <v>1457</v>
      </c>
      <c r="C40" s="22" t="s">
        <v>139</v>
      </c>
      <c r="D40" s="1" t="s">
        <v>145</v>
      </c>
      <c r="E40" s="1" t="s">
        <v>784</v>
      </c>
      <c r="F40" s="4">
        <v>842340</v>
      </c>
      <c r="G40" s="4">
        <v>2721.6</v>
      </c>
      <c r="H40" s="4">
        <v>0.49</v>
      </c>
    </row>
    <row r="41" spans="2:8">
      <c r="B41" s="1" t="s">
        <v>1333</v>
      </c>
      <c r="C41" s="22" t="s">
        <v>139</v>
      </c>
      <c r="D41" s="1" t="s">
        <v>145</v>
      </c>
      <c r="E41" s="1" t="s">
        <v>486</v>
      </c>
      <c r="F41" s="4">
        <v>51782</v>
      </c>
      <c r="G41" s="4">
        <v>1456.76</v>
      </c>
      <c r="H41" s="4">
        <v>0.26</v>
      </c>
    </row>
    <row r="42" spans="2:8">
      <c r="B42" s="1" t="s">
        <v>1458</v>
      </c>
      <c r="C42" s="22" t="s">
        <v>139</v>
      </c>
      <c r="D42" s="1" t="s">
        <v>785</v>
      </c>
      <c r="E42" s="1" t="s">
        <v>786</v>
      </c>
      <c r="F42" s="4">
        <v>125861</v>
      </c>
      <c r="G42" s="4">
        <v>722.95</v>
      </c>
      <c r="H42" s="4">
        <v>0.13</v>
      </c>
    </row>
    <row r="43" spans="2:8">
      <c r="B43" s="1" t="s">
        <v>1345</v>
      </c>
      <c r="C43" s="22" t="s">
        <v>139</v>
      </c>
      <c r="D43" s="1" t="s">
        <v>145</v>
      </c>
      <c r="E43" s="1" t="s">
        <v>298</v>
      </c>
      <c r="F43" s="4">
        <v>17325</v>
      </c>
      <c r="G43" s="4">
        <v>616.99</v>
      </c>
      <c r="H43" s="4">
        <v>0.11</v>
      </c>
    </row>
    <row r="44" spans="2:8">
      <c r="B44" s="1" t="s">
        <v>1459</v>
      </c>
      <c r="C44" s="22" t="s">
        <v>139</v>
      </c>
      <c r="D44" s="1" t="s">
        <v>188</v>
      </c>
      <c r="E44" s="1" t="s">
        <v>433</v>
      </c>
      <c r="F44" s="4">
        <v>10089</v>
      </c>
      <c r="G44" s="4">
        <v>495.85</v>
      </c>
      <c r="H44" s="4">
        <v>0.09</v>
      </c>
    </row>
    <row r="45" spans="2:8">
      <c r="B45" s="1" t="s">
        <v>1432</v>
      </c>
      <c r="C45" s="22" t="s">
        <v>139</v>
      </c>
      <c r="D45" s="1" t="s">
        <v>188</v>
      </c>
      <c r="E45" s="1" t="s">
        <v>296</v>
      </c>
      <c r="F45" s="4">
        <v>61100</v>
      </c>
      <c r="G45" s="4">
        <v>437.93</v>
      </c>
      <c r="H45" s="4">
        <v>0.08</v>
      </c>
    </row>
    <row r="46" spans="2:8">
      <c r="B46" s="2" t="s">
        <v>218</v>
      </c>
      <c r="C46" s="52"/>
      <c r="D46" s="2"/>
      <c r="E46" s="2"/>
      <c r="F46" s="10"/>
      <c r="G46" s="10">
        <f>SUM(G13:G45)</f>
        <v>504518.95999999996</v>
      </c>
      <c r="H46" s="10">
        <f>SUM(H13:H45)</f>
        <v>90.350000000000009</v>
      </c>
    </row>
    <row r="47" spans="2:8">
      <c r="B47" s="6" t="s">
        <v>101</v>
      </c>
      <c r="C47" s="7" t="s">
        <v>102</v>
      </c>
      <c r="D47" s="6" t="s">
        <v>136</v>
      </c>
      <c r="E47" s="6" t="s">
        <v>104</v>
      </c>
      <c r="F47" s="8" t="s">
        <v>105</v>
      </c>
      <c r="G47" s="8" t="s">
        <v>106</v>
      </c>
      <c r="H47" s="8" t="s">
        <v>107</v>
      </c>
    </row>
    <row r="48" spans="2:8">
      <c r="B48" s="2" t="s">
        <v>138</v>
      </c>
      <c r="C48" s="22"/>
    </row>
    <row r="49" spans="2:8">
      <c r="B49" s="2" t="s">
        <v>787</v>
      </c>
      <c r="C49" s="22"/>
    </row>
    <row r="50" spans="2:8">
      <c r="B50" s="1" t="s">
        <v>788</v>
      </c>
      <c r="C50" s="22" t="s">
        <v>139</v>
      </c>
      <c r="D50" s="1" t="s">
        <v>145</v>
      </c>
      <c r="E50" s="1" t="s">
        <v>789</v>
      </c>
      <c r="F50" s="4">
        <v>359000</v>
      </c>
      <c r="G50" s="4">
        <v>8230.89</v>
      </c>
      <c r="H50" s="4">
        <v>1.47</v>
      </c>
    </row>
    <row r="51" spans="2:8">
      <c r="B51" s="1" t="s">
        <v>790</v>
      </c>
      <c r="C51" s="22" t="s">
        <v>139</v>
      </c>
      <c r="D51" s="1" t="s">
        <v>439</v>
      </c>
      <c r="E51" s="1" t="s">
        <v>791</v>
      </c>
      <c r="F51" s="4">
        <v>104000</v>
      </c>
      <c r="G51" s="4">
        <v>6674.03</v>
      </c>
      <c r="H51" s="4">
        <v>1.2</v>
      </c>
    </row>
    <row r="52" spans="2:8">
      <c r="B52" s="1" t="s">
        <v>792</v>
      </c>
      <c r="C52" s="22" t="s">
        <v>139</v>
      </c>
      <c r="D52" s="1" t="s">
        <v>145</v>
      </c>
      <c r="E52" s="1" t="s">
        <v>793</v>
      </c>
      <c r="F52" s="4">
        <v>2680</v>
      </c>
      <c r="G52" s="4">
        <v>5923.16</v>
      </c>
      <c r="H52" s="4">
        <v>1.06</v>
      </c>
    </row>
    <row r="53" spans="2:8">
      <c r="B53" s="1" t="s">
        <v>794</v>
      </c>
      <c r="C53" s="22" t="s">
        <v>139</v>
      </c>
      <c r="D53" s="1" t="s">
        <v>439</v>
      </c>
      <c r="E53" s="1" t="s">
        <v>795</v>
      </c>
      <c r="F53" s="4">
        <v>20000</v>
      </c>
      <c r="G53" s="4">
        <v>4796.99</v>
      </c>
      <c r="H53" s="4">
        <v>0.86</v>
      </c>
    </row>
    <row r="54" spans="2:8">
      <c r="B54" s="1" t="s">
        <v>796</v>
      </c>
      <c r="C54" s="22" t="s">
        <v>139</v>
      </c>
      <c r="D54" s="1" t="s">
        <v>439</v>
      </c>
      <c r="E54" s="1" t="s">
        <v>797</v>
      </c>
      <c r="F54" s="4">
        <v>6750</v>
      </c>
      <c r="G54" s="4">
        <v>2117.77</v>
      </c>
      <c r="H54" s="4">
        <v>0.38</v>
      </c>
    </row>
    <row r="55" spans="2:8">
      <c r="B55" s="1" t="s">
        <v>798</v>
      </c>
      <c r="C55" s="22" t="s">
        <v>139</v>
      </c>
      <c r="D55" s="1" t="s">
        <v>145</v>
      </c>
      <c r="E55" s="1" t="s">
        <v>799</v>
      </c>
      <c r="F55" s="4">
        <v>8500</v>
      </c>
      <c r="G55" s="4">
        <v>1881.45</v>
      </c>
      <c r="H55" s="4">
        <v>0.34</v>
      </c>
    </row>
    <row r="56" spans="2:8">
      <c r="B56" s="1" t="s">
        <v>800</v>
      </c>
      <c r="C56" s="22" t="s">
        <v>139</v>
      </c>
      <c r="D56" s="1" t="s">
        <v>439</v>
      </c>
      <c r="E56" s="1" t="s">
        <v>801</v>
      </c>
      <c r="F56" s="4">
        <v>10000</v>
      </c>
      <c r="G56" s="4">
        <v>1678.12</v>
      </c>
      <c r="H56" s="4">
        <v>0.3</v>
      </c>
    </row>
    <row r="57" spans="2:8">
      <c r="B57" s="1" t="s">
        <v>802</v>
      </c>
      <c r="C57" s="22" t="s">
        <v>139</v>
      </c>
      <c r="D57" s="1" t="s">
        <v>145</v>
      </c>
      <c r="E57" s="1" t="s">
        <v>803</v>
      </c>
      <c r="F57" s="4">
        <v>925</v>
      </c>
      <c r="G57" s="4">
        <v>1675.73</v>
      </c>
      <c r="H57" s="4">
        <v>0.3</v>
      </c>
    </row>
    <row r="58" spans="2:8">
      <c r="B58" s="2" t="s">
        <v>804</v>
      </c>
      <c r="C58" s="9"/>
      <c r="D58" s="2"/>
      <c r="E58" s="2"/>
      <c r="F58" s="10"/>
      <c r="G58" s="10">
        <f>SUM(G47:G57)</f>
        <v>32978.14</v>
      </c>
      <c r="H58" s="10">
        <f>SUM(H47:H57)</f>
        <v>5.9099999999999993</v>
      </c>
    </row>
    <row r="59" spans="2:8">
      <c r="B59" s="2" t="s">
        <v>275</v>
      </c>
      <c r="C59" s="9"/>
      <c r="D59" s="2"/>
      <c r="E59" s="2"/>
      <c r="F59" s="10"/>
      <c r="G59" s="10">
        <v>21997.63</v>
      </c>
      <c r="H59" s="10">
        <v>3.94</v>
      </c>
    </row>
    <row r="60" spans="2:8">
      <c r="B60" s="2" t="s">
        <v>276</v>
      </c>
      <c r="C60" s="9"/>
      <c r="D60" s="2"/>
      <c r="E60" s="2"/>
      <c r="F60" s="10"/>
      <c r="G60" s="10">
        <v>369.04</v>
      </c>
      <c r="H60" s="10">
        <v>7.0000000000000007E-2</v>
      </c>
    </row>
    <row r="61" spans="2:8">
      <c r="B61" s="2" t="s">
        <v>124</v>
      </c>
      <c r="C61" s="9"/>
      <c r="D61" s="2"/>
      <c r="E61" s="2"/>
      <c r="F61" s="10"/>
      <c r="G61" s="10">
        <v>559863.77</v>
      </c>
      <c r="H61" s="10">
        <v>100.27</v>
      </c>
    </row>
    <row r="62" spans="2:8">
      <c r="B62" s="2" t="s">
        <v>125</v>
      </c>
      <c r="C62" s="9"/>
      <c r="D62" s="2"/>
      <c r="E62" s="2"/>
      <c r="F62" s="10"/>
      <c r="G62" s="10">
        <v>-1493.3459035799196</v>
      </c>
      <c r="H62" s="10">
        <v>-0.26999999999999602</v>
      </c>
    </row>
    <row r="63" spans="2:8">
      <c r="B63" s="2" t="s">
        <v>126</v>
      </c>
      <c r="C63" s="9"/>
      <c r="D63" s="2"/>
      <c r="E63" s="2"/>
      <c r="F63" s="10"/>
      <c r="G63" s="10">
        <v>558370.42409642006</v>
      </c>
      <c r="H63" s="10">
        <v>100</v>
      </c>
    </row>
    <row r="64" spans="2:8">
      <c r="B64" s="1" t="s">
        <v>127</v>
      </c>
    </row>
    <row r="65" spans="2:3">
      <c r="B65" s="1" t="s">
        <v>128</v>
      </c>
    </row>
    <row r="66" spans="2:3">
      <c r="B66" s="24" t="s">
        <v>129</v>
      </c>
      <c r="C66" s="254">
        <v>44681</v>
      </c>
    </row>
    <row r="67" spans="2:3" ht="25.5">
      <c r="B67" s="11" t="s">
        <v>130</v>
      </c>
      <c r="C67" s="5" t="s">
        <v>131</v>
      </c>
    </row>
    <row r="68" spans="2:3">
      <c r="B68" s="2"/>
    </row>
    <row r="69" spans="2:3">
      <c r="B69" s="2" t="s">
        <v>132</v>
      </c>
    </row>
    <row r="70" spans="2:3">
      <c r="B70" s="2" t="s">
        <v>221</v>
      </c>
    </row>
    <row r="71" spans="2:3">
      <c r="B71" s="2" t="s">
        <v>133</v>
      </c>
    </row>
    <row r="72" spans="2:3">
      <c r="B72" s="2" t="s">
        <v>805</v>
      </c>
      <c r="C72" s="9"/>
    </row>
    <row r="73" spans="2:3">
      <c r="B73" s="2" t="s">
        <v>806</v>
      </c>
      <c r="C73" s="9"/>
    </row>
    <row r="74" spans="2:3">
      <c r="B74" s="2" t="s">
        <v>807</v>
      </c>
      <c r="C74" s="9"/>
    </row>
    <row r="75" spans="2:3">
      <c r="B75" s="2" t="s">
        <v>808</v>
      </c>
      <c r="C75" s="9"/>
    </row>
    <row r="76" spans="2:3">
      <c r="B76" s="2" t="s">
        <v>809</v>
      </c>
      <c r="C76" s="9"/>
    </row>
    <row r="77" spans="2:3">
      <c r="B77" s="2" t="s">
        <v>810</v>
      </c>
      <c r="C77" s="9"/>
    </row>
    <row r="78" spans="2:3">
      <c r="B78" s="2" t="s">
        <v>811</v>
      </c>
      <c r="C78" s="9"/>
    </row>
    <row r="79" spans="2:3">
      <c r="B79" s="2" t="s">
        <v>812</v>
      </c>
      <c r="C79" s="9"/>
    </row>
    <row r="80" spans="2:3">
      <c r="B80" s="221" t="s">
        <v>2495</v>
      </c>
      <c r="C80" s="9"/>
    </row>
    <row r="81" spans="2:2">
      <c r="B81" s="221" t="s">
        <v>134</v>
      </c>
    </row>
    <row r="82" spans="2:2">
      <c r="B82" s="286" t="s">
        <v>2496</v>
      </c>
    </row>
    <row r="83" spans="2:2">
      <c r="B83" s="286" t="s">
        <v>2981</v>
      </c>
    </row>
    <row r="84" spans="2:2">
      <c r="B84" s="286" t="s">
        <v>2980</v>
      </c>
    </row>
  </sheetData>
  <mergeCells count="3">
    <mergeCell ref="B1:E1"/>
    <mergeCell ref="C3:C7"/>
    <mergeCell ref="D3:D7"/>
  </mergeCells>
  <hyperlinks>
    <hyperlink ref="A1" location="Index!A1" display="Index" xr:uid="{00000000-0004-0000-1D00-000000000000}"/>
  </hyperlink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116"/>
  <sheetViews>
    <sheetView workbookViewId="0">
      <selection activeCell="B1" sqref="B1:E1"/>
    </sheetView>
  </sheetViews>
  <sheetFormatPr defaultRowHeight="12.75"/>
  <cols>
    <col min="1" max="1" width="5.42578125" style="1" bestFit="1" customWidth="1"/>
    <col min="2" max="2" width="82" style="1" bestFit="1" customWidth="1"/>
    <col min="3" max="3" width="25.7109375" style="5" customWidth="1"/>
    <col min="4" max="4" width="25.7109375" style="1" customWidth="1"/>
    <col min="5" max="5" width="13.7109375" style="1" bestFit="1" customWidth="1"/>
    <col min="6" max="6" width="10.5703125" style="4" bestFit="1" customWidth="1"/>
    <col min="7" max="7" width="18.140625" style="4" bestFit="1" customWidth="1"/>
    <col min="8" max="8" width="9.140625" style="4" bestFit="1" customWidth="1"/>
    <col min="9" max="16384" width="9.140625" style="1"/>
  </cols>
  <sheetData>
    <row r="1" spans="1:9">
      <c r="A1" s="3" t="s">
        <v>0</v>
      </c>
      <c r="B1" s="367" t="s">
        <v>62</v>
      </c>
      <c r="C1" s="367"/>
      <c r="D1" s="367"/>
      <c r="E1" s="367"/>
    </row>
    <row r="2" spans="1:9" ht="13.5" thickBot="1"/>
    <row r="3" spans="1:9" s="12" customFormat="1" ht="15">
      <c r="B3" s="45" t="s">
        <v>3079</v>
      </c>
      <c r="C3" s="371"/>
      <c r="D3" s="374"/>
      <c r="F3" s="18"/>
      <c r="G3" s="18"/>
      <c r="H3" s="18"/>
    </row>
    <row r="4" spans="1:9" s="12" customFormat="1" ht="15">
      <c r="B4" s="44" t="s">
        <v>3080</v>
      </c>
      <c r="C4" s="372"/>
      <c r="D4" s="375"/>
      <c r="F4" s="18"/>
      <c r="G4" s="18"/>
      <c r="H4" s="18"/>
    </row>
    <row r="5" spans="1:9" s="12" customFormat="1" ht="15">
      <c r="B5" s="44" t="s">
        <v>1529</v>
      </c>
      <c r="C5" s="372"/>
      <c r="D5" s="375"/>
      <c r="F5" s="18"/>
      <c r="G5" s="18"/>
      <c r="H5" s="18"/>
    </row>
    <row r="6" spans="1:9" s="12" customFormat="1" ht="15">
      <c r="B6" s="44" t="s">
        <v>3043</v>
      </c>
      <c r="C6" s="372"/>
      <c r="D6" s="375"/>
      <c r="F6" s="18"/>
      <c r="G6" s="18"/>
      <c r="H6" s="18"/>
    </row>
    <row r="7" spans="1:9" s="12" customFormat="1" ht="30.75" thickBot="1">
      <c r="B7" s="43" t="s">
        <v>3081</v>
      </c>
      <c r="C7" s="373"/>
      <c r="D7" s="376"/>
      <c r="F7" s="18"/>
      <c r="G7" s="18"/>
      <c r="H7" s="18"/>
    </row>
    <row r="8" spans="1:9" s="12" customFormat="1">
      <c r="C8" s="20" t="s">
        <v>1527</v>
      </c>
      <c r="D8" s="20" t="s">
        <v>1526</v>
      </c>
      <c r="F8" s="18"/>
      <c r="G8" s="18"/>
      <c r="H8" s="18"/>
    </row>
    <row r="11" spans="1:9">
      <c r="B11" s="1" t="s">
        <v>100</v>
      </c>
    </row>
    <row r="13" spans="1:9">
      <c r="B13" s="6" t="s">
        <v>101</v>
      </c>
      <c r="C13" s="7" t="s">
        <v>102</v>
      </c>
      <c r="D13" s="6" t="s">
        <v>136</v>
      </c>
      <c r="E13" s="6" t="s">
        <v>104</v>
      </c>
      <c r="F13" s="8" t="s">
        <v>105</v>
      </c>
      <c r="G13" s="8" t="s">
        <v>106</v>
      </c>
      <c r="H13" s="8" t="s">
        <v>107</v>
      </c>
      <c r="I13" s="2" t="s">
        <v>137</v>
      </c>
    </row>
    <row r="14" spans="1:9">
      <c r="B14" s="2" t="s">
        <v>138</v>
      </c>
      <c r="C14" s="22"/>
    </row>
    <row r="15" spans="1:9">
      <c r="B15" s="2" t="s">
        <v>109</v>
      </c>
      <c r="C15" s="22"/>
    </row>
    <row r="16" spans="1:9">
      <c r="B16" s="1" t="s">
        <v>1018</v>
      </c>
      <c r="C16" s="22" t="s">
        <v>139</v>
      </c>
      <c r="D16" s="1" t="s">
        <v>153</v>
      </c>
      <c r="E16" s="1" t="s">
        <v>154</v>
      </c>
      <c r="F16" s="4">
        <v>5250000</v>
      </c>
      <c r="G16" s="4">
        <v>13626.38</v>
      </c>
      <c r="H16" s="4">
        <v>10.17</v>
      </c>
    </row>
    <row r="17" spans="2:8">
      <c r="B17" s="1" t="s">
        <v>1280</v>
      </c>
      <c r="C17" s="22" t="s">
        <v>139</v>
      </c>
      <c r="D17" s="1" t="s">
        <v>149</v>
      </c>
      <c r="E17" s="1" t="s">
        <v>291</v>
      </c>
      <c r="F17" s="4">
        <v>297000</v>
      </c>
      <c r="G17" s="4">
        <v>9614.48</v>
      </c>
      <c r="H17" s="4">
        <v>7.17</v>
      </c>
    </row>
    <row r="18" spans="2:8">
      <c r="B18" s="1" t="s">
        <v>1037</v>
      </c>
      <c r="C18" s="22" t="s">
        <v>139</v>
      </c>
      <c r="D18" s="1" t="s">
        <v>149</v>
      </c>
      <c r="E18" s="1" t="s">
        <v>150</v>
      </c>
      <c r="F18" s="4">
        <v>327000</v>
      </c>
      <c r="G18" s="4">
        <v>8038.31</v>
      </c>
      <c r="H18" s="4">
        <v>6</v>
      </c>
    </row>
    <row r="19" spans="2:8">
      <c r="B19" s="1" t="s">
        <v>1427</v>
      </c>
      <c r="C19" s="22" t="s">
        <v>139</v>
      </c>
      <c r="D19" s="1" t="s">
        <v>149</v>
      </c>
      <c r="E19" s="1" t="s">
        <v>621</v>
      </c>
      <c r="F19" s="4">
        <v>1232500</v>
      </c>
      <c r="G19" s="4">
        <v>7460.94</v>
      </c>
      <c r="H19" s="4">
        <v>5.57</v>
      </c>
    </row>
    <row r="20" spans="2:8">
      <c r="B20" s="1" t="s">
        <v>1047</v>
      </c>
      <c r="C20" s="22" t="s">
        <v>139</v>
      </c>
      <c r="D20" s="1" t="s">
        <v>178</v>
      </c>
      <c r="E20" s="1" t="s">
        <v>179</v>
      </c>
      <c r="F20" s="4">
        <v>900000</v>
      </c>
      <c r="G20" s="4">
        <v>7413.75</v>
      </c>
      <c r="H20" s="4">
        <v>5.53</v>
      </c>
    </row>
    <row r="21" spans="2:8">
      <c r="B21" s="1" t="s">
        <v>1075</v>
      </c>
      <c r="C21" s="22" t="s">
        <v>139</v>
      </c>
      <c r="D21" s="1" t="s">
        <v>244</v>
      </c>
      <c r="E21" s="1" t="s">
        <v>289</v>
      </c>
      <c r="F21" s="4">
        <v>1340000</v>
      </c>
      <c r="G21" s="4">
        <v>7316.4</v>
      </c>
      <c r="H21" s="4">
        <v>5.46</v>
      </c>
    </row>
    <row r="22" spans="2:8">
      <c r="B22" s="1" t="s">
        <v>1013</v>
      </c>
      <c r="C22" s="22" t="s">
        <v>139</v>
      </c>
      <c r="D22" s="1" t="s">
        <v>149</v>
      </c>
      <c r="E22" s="1" t="s">
        <v>295</v>
      </c>
      <c r="F22" s="4">
        <v>520000</v>
      </c>
      <c r="G22" s="4">
        <v>6821.36</v>
      </c>
      <c r="H22" s="4">
        <v>5.09</v>
      </c>
    </row>
    <row r="23" spans="2:8">
      <c r="B23" s="1" t="s">
        <v>1043</v>
      </c>
      <c r="C23" s="22" t="s">
        <v>139</v>
      </c>
      <c r="D23" s="1" t="s">
        <v>188</v>
      </c>
      <c r="E23" s="1" t="s">
        <v>530</v>
      </c>
      <c r="F23" s="4">
        <v>535000</v>
      </c>
      <c r="G23" s="4">
        <v>6571.94</v>
      </c>
      <c r="H23" s="4">
        <v>4.9000000000000004</v>
      </c>
    </row>
    <row r="24" spans="2:8">
      <c r="B24" s="1" t="s">
        <v>1404</v>
      </c>
      <c r="C24" s="22" t="s">
        <v>139</v>
      </c>
      <c r="D24" s="1" t="s">
        <v>175</v>
      </c>
      <c r="E24" s="1" t="s">
        <v>240</v>
      </c>
      <c r="F24" s="4">
        <v>680000</v>
      </c>
      <c r="G24" s="4">
        <v>6118.98</v>
      </c>
      <c r="H24" s="4">
        <v>4.57</v>
      </c>
    </row>
    <row r="25" spans="2:8">
      <c r="B25" s="1" t="s">
        <v>1033</v>
      </c>
      <c r="C25" s="22" t="s">
        <v>139</v>
      </c>
      <c r="D25" s="1" t="s">
        <v>191</v>
      </c>
      <c r="E25" s="1" t="s">
        <v>546</v>
      </c>
      <c r="F25" s="4">
        <v>1076000</v>
      </c>
      <c r="G25" s="4">
        <v>5990.09</v>
      </c>
      <c r="H25" s="4">
        <v>4.47</v>
      </c>
    </row>
    <row r="26" spans="2:8">
      <c r="B26" s="1" t="s">
        <v>1324</v>
      </c>
      <c r="C26" s="22" t="s">
        <v>139</v>
      </c>
      <c r="D26" s="1" t="s">
        <v>149</v>
      </c>
      <c r="E26" s="1" t="s">
        <v>293</v>
      </c>
      <c r="F26" s="4">
        <v>430000</v>
      </c>
      <c r="G26" s="4">
        <v>5424.67</v>
      </c>
      <c r="H26" s="4">
        <v>4.05</v>
      </c>
    </row>
    <row r="27" spans="2:8">
      <c r="B27" s="1" t="s">
        <v>1019</v>
      </c>
      <c r="C27" s="22" t="s">
        <v>139</v>
      </c>
      <c r="D27" s="1" t="s">
        <v>153</v>
      </c>
      <c r="E27" s="1" t="s">
        <v>163</v>
      </c>
      <c r="F27" s="4">
        <v>184000</v>
      </c>
      <c r="G27" s="4">
        <v>4112.12</v>
      </c>
      <c r="H27" s="4">
        <v>3.07</v>
      </c>
    </row>
    <row r="28" spans="2:8">
      <c r="B28" s="1" t="s">
        <v>1027</v>
      </c>
      <c r="C28" s="22" t="s">
        <v>139</v>
      </c>
      <c r="D28" s="1" t="s">
        <v>460</v>
      </c>
      <c r="E28" s="1" t="s">
        <v>461</v>
      </c>
      <c r="F28" s="4">
        <v>21900</v>
      </c>
      <c r="G28" s="4">
        <v>4014.34</v>
      </c>
      <c r="H28" s="4">
        <v>3</v>
      </c>
    </row>
    <row r="29" spans="2:8">
      <c r="B29" s="1" t="s">
        <v>1371</v>
      </c>
      <c r="C29" s="22" t="s">
        <v>139</v>
      </c>
      <c r="D29" s="1" t="s">
        <v>149</v>
      </c>
      <c r="E29" s="1" t="s">
        <v>292</v>
      </c>
      <c r="F29" s="4">
        <v>85400</v>
      </c>
      <c r="G29" s="4">
        <v>3754.4</v>
      </c>
      <c r="H29" s="4">
        <v>2.8</v>
      </c>
    </row>
    <row r="30" spans="2:8">
      <c r="B30" s="1" t="s">
        <v>427</v>
      </c>
      <c r="C30" s="22" t="s">
        <v>139</v>
      </c>
      <c r="D30" s="1" t="s">
        <v>188</v>
      </c>
      <c r="E30" s="1" t="s">
        <v>428</v>
      </c>
      <c r="F30" s="4">
        <v>206000</v>
      </c>
      <c r="G30" s="4">
        <v>3490.05</v>
      </c>
      <c r="H30" s="4">
        <v>2.6</v>
      </c>
    </row>
    <row r="31" spans="2:8">
      <c r="B31" s="1" t="s">
        <v>1460</v>
      </c>
      <c r="C31" s="22" t="s">
        <v>139</v>
      </c>
      <c r="D31" s="1" t="s">
        <v>149</v>
      </c>
      <c r="E31" s="1" t="s">
        <v>622</v>
      </c>
      <c r="F31" s="4">
        <v>489470</v>
      </c>
      <c r="G31" s="4">
        <v>2790.47</v>
      </c>
      <c r="H31" s="4">
        <v>2.08</v>
      </c>
    </row>
    <row r="32" spans="2:8">
      <c r="B32" s="1" t="s">
        <v>1060</v>
      </c>
      <c r="C32" s="22" t="s">
        <v>139</v>
      </c>
      <c r="D32" s="1" t="s">
        <v>175</v>
      </c>
      <c r="E32" s="1" t="s">
        <v>176</v>
      </c>
      <c r="F32" s="4">
        <v>300000</v>
      </c>
      <c r="G32" s="4">
        <v>2588.5500000000002</v>
      </c>
      <c r="H32" s="4">
        <v>1.93</v>
      </c>
    </row>
    <row r="33" spans="2:8">
      <c r="B33" s="1" t="s">
        <v>1282</v>
      </c>
      <c r="C33" s="22" t="s">
        <v>139</v>
      </c>
      <c r="D33" s="1" t="s">
        <v>175</v>
      </c>
      <c r="E33" s="1" t="s">
        <v>398</v>
      </c>
      <c r="F33" s="4">
        <v>194000</v>
      </c>
      <c r="G33" s="4">
        <v>2102.09</v>
      </c>
      <c r="H33" s="4">
        <v>1.57</v>
      </c>
    </row>
    <row r="34" spans="2:8">
      <c r="B34" s="1" t="s">
        <v>1092</v>
      </c>
      <c r="C34" s="22" t="s">
        <v>139</v>
      </c>
      <c r="D34" s="1" t="s">
        <v>149</v>
      </c>
      <c r="E34" s="1" t="s">
        <v>532</v>
      </c>
      <c r="F34" s="4">
        <v>105500</v>
      </c>
      <c r="G34" s="4">
        <v>1712.85</v>
      </c>
      <c r="H34" s="4">
        <v>1.28</v>
      </c>
    </row>
    <row r="35" spans="2:8">
      <c r="B35" s="1" t="s">
        <v>1461</v>
      </c>
      <c r="C35" s="22" t="s">
        <v>139</v>
      </c>
      <c r="D35" s="1" t="s">
        <v>460</v>
      </c>
      <c r="E35" s="1" t="s">
        <v>623</v>
      </c>
      <c r="F35" s="4">
        <v>100000</v>
      </c>
      <c r="G35" s="4">
        <v>1708.95</v>
      </c>
      <c r="H35" s="4">
        <v>1.28</v>
      </c>
    </row>
    <row r="36" spans="2:8">
      <c r="B36" s="1" t="s">
        <v>1433</v>
      </c>
      <c r="C36" s="22" t="s">
        <v>139</v>
      </c>
      <c r="D36" s="1" t="s">
        <v>149</v>
      </c>
      <c r="E36" s="1" t="s">
        <v>299</v>
      </c>
      <c r="F36" s="4">
        <v>37000</v>
      </c>
      <c r="G36" s="4">
        <v>1543.23</v>
      </c>
      <c r="H36" s="4">
        <v>1.1499999999999999</v>
      </c>
    </row>
    <row r="37" spans="2:8">
      <c r="B37" s="1" t="s">
        <v>1462</v>
      </c>
      <c r="C37" s="22" t="s">
        <v>139</v>
      </c>
      <c r="D37" s="1" t="s">
        <v>149</v>
      </c>
      <c r="E37" s="1" t="s">
        <v>624</v>
      </c>
      <c r="F37" s="4">
        <v>140000</v>
      </c>
      <c r="G37" s="4">
        <v>1536.78</v>
      </c>
      <c r="H37" s="4">
        <v>1.1499999999999999</v>
      </c>
    </row>
    <row r="38" spans="2:8">
      <c r="B38" s="1" t="s">
        <v>1379</v>
      </c>
      <c r="C38" s="22" t="s">
        <v>139</v>
      </c>
      <c r="D38" s="1" t="s">
        <v>149</v>
      </c>
      <c r="E38" s="1" t="s">
        <v>297</v>
      </c>
      <c r="F38" s="4">
        <v>147000</v>
      </c>
      <c r="G38" s="4">
        <v>1519.25</v>
      </c>
      <c r="H38" s="4">
        <v>1.1299999999999999</v>
      </c>
    </row>
    <row r="39" spans="2:8">
      <c r="B39" s="1" t="s">
        <v>1463</v>
      </c>
      <c r="C39" s="22" t="s">
        <v>139</v>
      </c>
      <c r="D39" s="1" t="s">
        <v>149</v>
      </c>
      <c r="E39" s="1" t="s">
        <v>625</v>
      </c>
      <c r="F39" s="4">
        <v>130000</v>
      </c>
      <c r="G39" s="4">
        <v>1477.26</v>
      </c>
      <c r="H39" s="4">
        <v>1.1000000000000001</v>
      </c>
    </row>
    <row r="40" spans="2:8">
      <c r="B40" s="1" t="s">
        <v>1099</v>
      </c>
      <c r="C40" s="22" t="s">
        <v>139</v>
      </c>
      <c r="D40" s="1" t="s">
        <v>300</v>
      </c>
      <c r="E40" s="1" t="s">
        <v>458</v>
      </c>
      <c r="F40" s="4">
        <v>150000</v>
      </c>
      <c r="G40" s="4">
        <v>1383.15</v>
      </c>
      <c r="H40" s="4">
        <v>1.03</v>
      </c>
    </row>
    <row r="41" spans="2:8">
      <c r="B41" s="1" t="s">
        <v>1283</v>
      </c>
      <c r="C41" s="22" t="s">
        <v>139</v>
      </c>
      <c r="D41" s="1" t="s">
        <v>166</v>
      </c>
      <c r="E41" s="1" t="s">
        <v>288</v>
      </c>
      <c r="F41" s="4">
        <v>55000</v>
      </c>
      <c r="G41" s="4">
        <v>1367.38</v>
      </c>
      <c r="H41" s="4">
        <v>1.02</v>
      </c>
    </row>
    <row r="42" spans="2:8">
      <c r="B42" s="1" t="s">
        <v>1002</v>
      </c>
      <c r="C42" s="22" t="s">
        <v>139</v>
      </c>
      <c r="D42" s="1" t="s">
        <v>269</v>
      </c>
      <c r="E42" s="1" t="s">
        <v>404</v>
      </c>
      <c r="F42" s="4">
        <v>545000</v>
      </c>
      <c r="G42" s="4">
        <v>1352.42</v>
      </c>
      <c r="H42" s="4">
        <v>1.01</v>
      </c>
    </row>
    <row r="43" spans="2:8">
      <c r="B43" s="1" t="s">
        <v>1287</v>
      </c>
      <c r="C43" s="22" t="s">
        <v>139</v>
      </c>
      <c r="D43" s="1" t="s">
        <v>166</v>
      </c>
      <c r="E43" s="1" t="s">
        <v>309</v>
      </c>
      <c r="F43" s="4">
        <v>67000</v>
      </c>
      <c r="G43" s="4">
        <v>1304.42</v>
      </c>
      <c r="H43" s="4">
        <v>0.97</v>
      </c>
    </row>
    <row r="44" spans="2:8">
      <c r="B44" s="1" t="s">
        <v>1061</v>
      </c>
      <c r="C44" s="22" t="s">
        <v>139</v>
      </c>
      <c r="D44" s="1" t="s">
        <v>300</v>
      </c>
      <c r="E44" s="1" t="s">
        <v>307</v>
      </c>
      <c r="F44" s="4">
        <v>295000</v>
      </c>
      <c r="G44" s="4">
        <v>1290.92</v>
      </c>
      <c r="H44" s="4">
        <v>0.96</v>
      </c>
    </row>
    <row r="45" spans="2:8">
      <c r="B45" s="1" t="s">
        <v>1399</v>
      </c>
      <c r="C45" s="22" t="s">
        <v>139</v>
      </c>
      <c r="D45" s="1" t="s">
        <v>149</v>
      </c>
      <c r="E45" s="1" t="s">
        <v>168</v>
      </c>
      <c r="F45" s="4">
        <v>600000</v>
      </c>
      <c r="G45" s="4">
        <v>1267.2</v>
      </c>
      <c r="H45" s="4">
        <v>0.95</v>
      </c>
    </row>
    <row r="46" spans="2:8">
      <c r="B46" s="1" t="s">
        <v>1464</v>
      </c>
      <c r="C46" s="22" t="s">
        <v>139</v>
      </c>
      <c r="D46" s="1" t="s">
        <v>178</v>
      </c>
      <c r="E46" s="1" t="s">
        <v>626</v>
      </c>
      <c r="F46" s="4">
        <v>305000</v>
      </c>
      <c r="G46" s="4">
        <v>1244.8599999999999</v>
      </c>
      <c r="H46" s="4">
        <v>0.93</v>
      </c>
    </row>
    <row r="47" spans="2:8">
      <c r="B47" s="1" t="s">
        <v>1128</v>
      </c>
      <c r="C47" s="22" t="s">
        <v>139</v>
      </c>
      <c r="D47" s="1" t="s">
        <v>188</v>
      </c>
      <c r="E47" s="1" t="s">
        <v>562</v>
      </c>
      <c r="F47" s="4">
        <v>430000</v>
      </c>
      <c r="G47" s="4">
        <v>1227.6500000000001</v>
      </c>
      <c r="H47" s="4">
        <v>0.92</v>
      </c>
    </row>
    <row r="48" spans="2:8">
      <c r="B48" s="1" t="s">
        <v>1437</v>
      </c>
      <c r="C48" s="22" t="s">
        <v>139</v>
      </c>
      <c r="D48" s="1" t="s">
        <v>149</v>
      </c>
      <c r="E48" s="1" t="s">
        <v>627</v>
      </c>
      <c r="F48" s="4">
        <v>150000</v>
      </c>
      <c r="G48" s="4">
        <v>952.73</v>
      </c>
      <c r="H48" s="4">
        <v>0.71</v>
      </c>
    </row>
    <row r="49" spans="2:8">
      <c r="B49" s="1" t="s">
        <v>1438</v>
      </c>
      <c r="C49" s="22" t="s">
        <v>139</v>
      </c>
      <c r="D49" s="1" t="s">
        <v>149</v>
      </c>
      <c r="E49" s="1" t="s">
        <v>628</v>
      </c>
      <c r="F49" s="4">
        <v>125000</v>
      </c>
      <c r="G49" s="4">
        <v>799.44</v>
      </c>
      <c r="H49" s="4">
        <v>0.6</v>
      </c>
    </row>
    <row r="50" spans="2:8">
      <c r="B50" s="2" t="s">
        <v>1189</v>
      </c>
      <c r="C50" s="22" t="s">
        <v>139</v>
      </c>
      <c r="D50" s="1" t="s">
        <v>244</v>
      </c>
      <c r="E50" s="1" t="s">
        <v>289</v>
      </c>
      <c r="F50" s="4">
        <v>67500</v>
      </c>
      <c r="G50" s="4">
        <v>369.26</v>
      </c>
      <c r="H50" s="4">
        <v>0.28000000000000003</v>
      </c>
    </row>
    <row r="51" spans="2:8">
      <c r="B51" s="2" t="s">
        <v>218</v>
      </c>
      <c r="C51" s="9"/>
      <c r="D51" s="2"/>
      <c r="E51" s="2"/>
      <c r="F51" s="10"/>
      <c r="G51" s="10">
        <f>SUM(G13:G50)</f>
        <v>129307.06999999995</v>
      </c>
      <c r="H51" s="10">
        <f>SUM(H13:H50)</f>
        <v>96.499999999999972</v>
      </c>
    </row>
    <row r="52" spans="2:8">
      <c r="B52" s="6" t="s">
        <v>101</v>
      </c>
      <c r="C52" s="7" t="s">
        <v>102</v>
      </c>
      <c r="D52" s="6" t="s">
        <v>103</v>
      </c>
      <c r="E52" s="6" t="s">
        <v>104</v>
      </c>
      <c r="F52" s="8" t="s">
        <v>105</v>
      </c>
      <c r="G52" s="8" t="s">
        <v>106</v>
      </c>
      <c r="H52" s="8" t="s">
        <v>107</v>
      </c>
    </row>
    <row r="53" spans="2:8">
      <c r="B53" s="2" t="s">
        <v>108</v>
      </c>
    </row>
    <row r="54" spans="2:8">
      <c r="B54" s="2" t="s">
        <v>109</v>
      </c>
    </row>
    <row r="55" spans="2:8">
      <c r="B55" s="2" t="s">
        <v>405</v>
      </c>
    </row>
    <row r="56" spans="2:8">
      <c r="B56" s="1" t="s">
        <v>1373</v>
      </c>
      <c r="C56" s="5">
        <v>5.89</v>
      </c>
      <c r="D56" s="1" t="s">
        <v>118</v>
      </c>
      <c r="E56" s="1" t="s">
        <v>406</v>
      </c>
      <c r="F56" s="4">
        <v>52770</v>
      </c>
      <c r="G56" s="4">
        <v>15.19</v>
      </c>
      <c r="H56" s="4">
        <v>0.01</v>
      </c>
    </row>
    <row r="57" spans="2:8">
      <c r="B57" s="2" t="s">
        <v>120</v>
      </c>
      <c r="C57" s="9"/>
      <c r="D57" s="2"/>
      <c r="E57" s="2"/>
      <c r="F57" s="10"/>
      <c r="G57" s="10">
        <f>SUM(G52:G56)</f>
        <v>15.19</v>
      </c>
      <c r="H57" s="10">
        <f>SUM(H52:H56)</f>
        <v>0.01</v>
      </c>
    </row>
    <row r="58" spans="2:8">
      <c r="B58" s="2" t="s">
        <v>276</v>
      </c>
      <c r="C58" s="9"/>
      <c r="D58" s="2"/>
      <c r="E58" s="2"/>
      <c r="F58" s="10"/>
      <c r="G58" s="10">
        <v>4541.68</v>
      </c>
      <c r="H58" s="10">
        <v>3.39</v>
      </c>
    </row>
    <row r="59" spans="2:8">
      <c r="B59" s="2" t="s">
        <v>124</v>
      </c>
      <c r="C59" s="9"/>
      <c r="D59" s="2"/>
      <c r="E59" s="2"/>
      <c r="F59" s="10"/>
      <c r="G59" s="10">
        <v>133863.94</v>
      </c>
      <c r="H59" s="10">
        <v>99.88</v>
      </c>
    </row>
    <row r="60" spans="2:8">
      <c r="B60" s="2" t="s">
        <v>220</v>
      </c>
      <c r="C60" s="9"/>
      <c r="D60" s="2"/>
      <c r="E60" s="2"/>
      <c r="F60" s="10"/>
      <c r="G60" s="10">
        <v>161.67035470001429</v>
      </c>
      <c r="H60" s="10">
        <v>0.12000000000000455</v>
      </c>
    </row>
    <row r="61" spans="2:8">
      <c r="B61" s="2" t="s">
        <v>126</v>
      </c>
      <c r="C61" s="9"/>
      <c r="D61" s="2"/>
      <c r="E61" s="2"/>
      <c r="F61" s="10"/>
      <c r="G61" s="10">
        <v>134025.61035470001</v>
      </c>
      <c r="H61" s="10">
        <v>100</v>
      </c>
    </row>
    <row r="62" spans="2:8">
      <c r="B62" s="1" t="s">
        <v>127</v>
      </c>
    </row>
    <row r="63" spans="2:8">
      <c r="B63" s="1" t="s">
        <v>128</v>
      </c>
    </row>
    <row r="64" spans="2:8">
      <c r="B64" s="24" t="s">
        <v>129</v>
      </c>
      <c r="C64" s="254">
        <v>44681</v>
      </c>
    </row>
    <row r="65" spans="2:3" ht="25.5">
      <c r="B65" s="11" t="s">
        <v>130</v>
      </c>
      <c r="C65" s="5" t="s">
        <v>131</v>
      </c>
    </row>
    <row r="66" spans="2:3">
      <c r="B66" s="2"/>
    </row>
    <row r="67" spans="2:3">
      <c r="B67" s="2" t="s">
        <v>132</v>
      </c>
    </row>
    <row r="68" spans="2:3">
      <c r="B68" s="2" t="s">
        <v>221</v>
      </c>
    </row>
    <row r="69" spans="2:3">
      <c r="B69" s="2" t="s">
        <v>133</v>
      </c>
    </row>
    <row r="70" spans="2:3">
      <c r="B70" s="2" t="s">
        <v>629</v>
      </c>
      <c r="C70" s="9"/>
    </row>
    <row r="71" spans="2:3">
      <c r="B71" s="2" t="s">
        <v>630</v>
      </c>
      <c r="C71" s="9"/>
    </row>
    <row r="72" spans="2:3">
      <c r="B72" s="2" t="s">
        <v>631</v>
      </c>
      <c r="C72" s="9"/>
    </row>
    <row r="73" spans="2:3">
      <c r="B73" s="2" t="s">
        <v>632</v>
      </c>
      <c r="C73" s="9"/>
    </row>
    <row r="74" spans="2:3">
      <c r="B74" s="2" t="s">
        <v>633</v>
      </c>
      <c r="C74" s="9"/>
    </row>
    <row r="75" spans="2:3">
      <c r="B75" s="2" t="s">
        <v>634</v>
      </c>
      <c r="C75" s="9"/>
    </row>
    <row r="76" spans="2:3">
      <c r="B76" s="2" t="s">
        <v>635</v>
      </c>
      <c r="C76" s="9"/>
    </row>
    <row r="77" spans="2:3">
      <c r="B77" s="2" t="s">
        <v>636</v>
      </c>
      <c r="C77" s="9"/>
    </row>
    <row r="78" spans="2:3">
      <c r="B78" s="132" t="s">
        <v>2966</v>
      </c>
      <c r="C78" s="9"/>
    </row>
    <row r="79" spans="2:3">
      <c r="B79" s="132" t="s">
        <v>134</v>
      </c>
    </row>
    <row r="80" spans="2:3">
      <c r="B80" s="132" t="s">
        <v>135</v>
      </c>
    </row>
    <row r="83" spans="2:6" ht="14.25">
      <c r="B83" s="134" t="s">
        <v>2469</v>
      </c>
      <c r="C83" s="36"/>
    </row>
    <row r="84" spans="2:6" ht="25.5">
      <c r="B84" s="133" t="s">
        <v>2461</v>
      </c>
      <c r="C84" s="133" t="s">
        <v>2462</v>
      </c>
    </row>
    <row r="85" spans="2:6">
      <c r="B85" s="135" t="s">
        <v>2463</v>
      </c>
      <c r="C85" s="136">
        <v>800</v>
      </c>
    </row>
    <row r="86" spans="2:6">
      <c r="B86" s="135" t="s">
        <v>2464</v>
      </c>
      <c r="C86" s="136">
        <v>0</v>
      </c>
    </row>
    <row r="87" spans="2:6">
      <c r="B87" s="135" t="s">
        <v>2465</v>
      </c>
      <c r="C87" s="136">
        <v>0</v>
      </c>
    </row>
    <row r="88" spans="2:6">
      <c r="B88" s="135" t="s">
        <v>2466</v>
      </c>
      <c r="C88" s="136">
        <v>0</v>
      </c>
    </row>
    <row r="89" spans="2:6">
      <c r="B89" s="37" t="s">
        <v>2467</v>
      </c>
      <c r="C89" s="136">
        <v>0</v>
      </c>
    </row>
    <row r="90" spans="2:6">
      <c r="B90" s="137" t="s">
        <v>2468</v>
      </c>
      <c r="C90" s="138">
        <f>SUM(C85:C89)</f>
        <v>800</v>
      </c>
    </row>
    <row r="93" spans="2:6" ht="15">
      <c r="B93" s="117" t="s">
        <v>2470</v>
      </c>
      <c r="C93" s="118">
        <v>44681</v>
      </c>
      <c r="D93" s="12"/>
      <c r="E93" s="12"/>
      <c r="F93" s="18"/>
    </row>
    <row r="94" spans="2:6" ht="60">
      <c r="B94" s="146" t="s">
        <v>2471</v>
      </c>
      <c r="C94" s="146" t="s">
        <v>2472</v>
      </c>
      <c r="D94" s="147" t="s">
        <v>2473</v>
      </c>
      <c r="E94" s="146" t="s">
        <v>2474</v>
      </c>
      <c r="F94" s="146" t="s">
        <v>2475</v>
      </c>
    </row>
    <row r="95" spans="2:6" ht="15">
      <c r="B95" s="198" t="s">
        <v>2579</v>
      </c>
      <c r="C95" s="192">
        <v>67500</v>
      </c>
      <c r="D95" s="193">
        <v>572.75490000000002</v>
      </c>
      <c r="E95" s="193">
        <v>547.04999999999995</v>
      </c>
      <c r="F95" s="193" t="s">
        <v>2486</v>
      </c>
    </row>
    <row r="98" spans="2:3" ht="15">
      <c r="B98" s="121" t="s">
        <v>2479</v>
      </c>
      <c r="C98" s="178"/>
    </row>
    <row r="99" spans="2:3" ht="15.75">
      <c r="B99" s="163" t="s">
        <v>2477</v>
      </c>
      <c r="C99" s="164" t="s">
        <v>2886</v>
      </c>
    </row>
    <row r="100" spans="2:3" ht="15">
      <c r="B100" s="119" t="s">
        <v>2664</v>
      </c>
      <c r="C100" s="165">
        <v>1</v>
      </c>
    </row>
    <row r="103" spans="2:3" ht="15.75">
      <c r="B103" s="179" t="s">
        <v>2480</v>
      </c>
      <c r="C103" s="164" t="s">
        <v>2886</v>
      </c>
    </row>
    <row r="104" spans="2:3" ht="15">
      <c r="B104" s="119" t="s">
        <v>2664</v>
      </c>
      <c r="C104" s="165">
        <v>1</v>
      </c>
    </row>
    <row r="107" spans="2:3" ht="15.75">
      <c r="B107" s="152" t="s">
        <v>2481</v>
      </c>
      <c r="C107" s="164" t="s">
        <v>2482</v>
      </c>
    </row>
    <row r="108" spans="2:3" ht="15">
      <c r="B108" s="119" t="s">
        <v>2664</v>
      </c>
      <c r="C108" s="120">
        <v>131288228.93000001</v>
      </c>
    </row>
    <row r="109" spans="2:3" ht="15.75">
      <c r="C109" s="153">
        <f>SUM(C108)</f>
        <v>131288228.93000001</v>
      </c>
    </row>
    <row r="112" spans="2:3" ht="15.75">
      <c r="B112" s="152" t="s">
        <v>2481</v>
      </c>
      <c r="C112" s="164" t="s">
        <v>2482</v>
      </c>
    </row>
    <row r="113" spans="2:8" ht="15">
      <c r="B113" s="119" t="s">
        <v>2664</v>
      </c>
      <c r="C113" s="120">
        <v>127487883.81</v>
      </c>
    </row>
    <row r="114" spans="2:8" ht="15.75">
      <c r="C114" s="153">
        <f>SUM(C113)</f>
        <v>127487883.81</v>
      </c>
    </row>
    <row r="116" spans="2:8" s="24" customFormat="1" ht="15.75">
      <c r="B116" s="180" t="s">
        <v>2484</v>
      </c>
      <c r="C116" s="153">
        <f>+C114-C109</f>
        <v>-3800345.1200000048</v>
      </c>
      <c r="F116" s="14"/>
      <c r="G116" s="14"/>
      <c r="H116" s="14"/>
    </row>
  </sheetData>
  <mergeCells count="3">
    <mergeCell ref="B1:E1"/>
    <mergeCell ref="C3:C7"/>
    <mergeCell ref="D3:D7"/>
  </mergeCells>
  <conditionalFormatting sqref="B89">
    <cfRule type="expression" dxfId="232" priority="1">
      <formula>$A67037="Total"</formula>
    </cfRule>
  </conditionalFormatting>
  <hyperlinks>
    <hyperlink ref="A1" location="Index!A1" display="Index" xr:uid="{00000000-0004-0000-1300-000000000000}"/>
  </hyperlink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65"/>
  <sheetViews>
    <sheetView workbookViewId="0">
      <selection activeCell="B1" sqref="B1:E1"/>
    </sheetView>
  </sheetViews>
  <sheetFormatPr defaultRowHeight="12.75"/>
  <cols>
    <col min="1" max="1" width="5.42578125" style="1" bestFit="1" customWidth="1"/>
    <col min="2" max="2" width="82" style="1" bestFit="1" customWidth="1"/>
    <col min="3" max="3" width="25.7109375" style="5" customWidth="1"/>
    <col min="4" max="4" width="25.7109375" style="1" customWidth="1"/>
    <col min="5" max="5" width="13.5703125" style="1" bestFit="1" customWidth="1"/>
    <col min="6" max="6" width="10.5703125" style="4" bestFit="1" customWidth="1"/>
    <col min="7" max="7" width="18.140625" style="4" bestFit="1" customWidth="1"/>
    <col min="8" max="8" width="9.140625" style="4" bestFit="1" customWidth="1"/>
    <col min="9" max="16384" width="9.140625" style="1"/>
  </cols>
  <sheetData>
    <row r="1" spans="1:9">
      <c r="A1" s="3" t="s">
        <v>0</v>
      </c>
      <c r="B1" s="367" t="s">
        <v>64</v>
      </c>
      <c r="C1" s="367"/>
      <c r="D1" s="367"/>
      <c r="E1" s="367"/>
    </row>
    <row r="2" spans="1:9" ht="13.5" thickBot="1"/>
    <row r="3" spans="1:9" s="12" customFormat="1" ht="15">
      <c r="B3" s="45" t="s">
        <v>3082</v>
      </c>
      <c r="C3" s="371"/>
      <c r="D3" s="374"/>
      <c r="F3" s="18"/>
      <c r="G3" s="18"/>
      <c r="H3" s="18"/>
    </row>
    <row r="4" spans="1:9" s="12" customFormat="1" ht="15">
      <c r="B4" s="44" t="s">
        <v>3083</v>
      </c>
      <c r="C4" s="372"/>
      <c r="D4" s="375"/>
      <c r="F4" s="18"/>
      <c r="G4" s="18"/>
      <c r="H4" s="18"/>
    </row>
    <row r="5" spans="1:9" s="12" customFormat="1" ht="15">
      <c r="B5" s="44" t="s">
        <v>1529</v>
      </c>
      <c r="C5" s="372"/>
      <c r="D5" s="375"/>
      <c r="F5" s="18"/>
      <c r="G5" s="18"/>
      <c r="H5" s="18"/>
    </row>
    <row r="6" spans="1:9" s="12" customFormat="1" ht="15">
      <c r="B6" s="105" t="s">
        <v>3043</v>
      </c>
      <c r="C6" s="372"/>
      <c r="D6" s="375"/>
      <c r="F6" s="18"/>
      <c r="G6" s="18"/>
      <c r="H6" s="18"/>
    </row>
    <row r="7" spans="1:9" s="12" customFormat="1" ht="30.75" thickBot="1">
      <c r="B7" s="106" t="s">
        <v>3084</v>
      </c>
      <c r="C7" s="373"/>
      <c r="D7" s="376"/>
      <c r="F7" s="18"/>
      <c r="G7" s="18"/>
      <c r="H7" s="18"/>
    </row>
    <row r="8" spans="1:9" s="12" customFormat="1">
      <c r="C8" s="20" t="s">
        <v>1527</v>
      </c>
      <c r="D8" s="20" t="s">
        <v>1526</v>
      </c>
      <c r="F8" s="18"/>
      <c r="G8" s="18"/>
      <c r="H8" s="18"/>
    </row>
    <row r="11" spans="1:9">
      <c r="B11" s="1" t="s">
        <v>100</v>
      </c>
    </row>
    <row r="13" spans="1:9">
      <c r="B13" s="6" t="s">
        <v>101</v>
      </c>
      <c r="C13" s="7" t="s">
        <v>102</v>
      </c>
      <c r="D13" s="6" t="s">
        <v>136</v>
      </c>
      <c r="E13" s="6" t="s">
        <v>104</v>
      </c>
      <c r="F13" s="8" t="s">
        <v>105</v>
      </c>
      <c r="G13" s="8" t="s">
        <v>106</v>
      </c>
      <c r="H13" s="8" t="s">
        <v>107</v>
      </c>
      <c r="I13" s="2" t="s">
        <v>137</v>
      </c>
    </row>
    <row r="14" spans="1:9">
      <c r="B14" s="2" t="s">
        <v>138</v>
      </c>
      <c r="C14" s="22"/>
    </row>
    <row r="15" spans="1:9">
      <c r="B15" s="2" t="s">
        <v>109</v>
      </c>
      <c r="C15" s="22"/>
    </row>
    <row r="16" spans="1:9">
      <c r="B16" s="1" t="s">
        <v>1124</v>
      </c>
      <c r="C16" s="22" t="s">
        <v>139</v>
      </c>
      <c r="D16" s="1" t="s">
        <v>164</v>
      </c>
      <c r="E16" s="1" t="s">
        <v>165</v>
      </c>
      <c r="F16" s="4">
        <v>867100</v>
      </c>
      <c r="G16" s="4">
        <v>8052.32</v>
      </c>
      <c r="H16" s="4">
        <v>14.95</v>
      </c>
    </row>
    <row r="17" spans="2:8">
      <c r="B17" s="1" t="s">
        <v>1080</v>
      </c>
      <c r="C17" s="22" t="s">
        <v>139</v>
      </c>
      <c r="D17" s="1" t="s">
        <v>164</v>
      </c>
      <c r="E17" s="1" t="s">
        <v>181</v>
      </c>
      <c r="F17" s="4">
        <v>130700</v>
      </c>
      <c r="G17" s="4">
        <v>5400.46</v>
      </c>
      <c r="H17" s="4">
        <v>10.029999999999999</v>
      </c>
    </row>
    <row r="18" spans="2:8">
      <c r="B18" s="1" t="s">
        <v>1032</v>
      </c>
      <c r="C18" s="22" t="s">
        <v>139</v>
      </c>
      <c r="D18" s="1" t="s">
        <v>164</v>
      </c>
      <c r="E18" s="1" t="s">
        <v>463</v>
      </c>
      <c r="F18" s="4">
        <v>515000</v>
      </c>
      <c r="G18" s="4">
        <v>5053.18</v>
      </c>
      <c r="H18" s="4">
        <v>9.3800000000000008</v>
      </c>
    </row>
    <row r="19" spans="2:8">
      <c r="B19" s="1" t="s">
        <v>1115</v>
      </c>
      <c r="C19" s="22" t="s">
        <v>139</v>
      </c>
      <c r="D19" s="1" t="s">
        <v>230</v>
      </c>
      <c r="E19" s="1" t="s">
        <v>302</v>
      </c>
      <c r="F19" s="4">
        <v>84300</v>
      </c>
      <c r="G19" s="4">
        <v>3755.02</v>
      </c>
      <c r="H19" s="4">
        <v>6.97</v>
      </c>
    </row>
    <row r="20" spans="2:8">
      <c r="B20" s="1" t="s">
        <v>1385</v>
      </c>
      <c r="C20" s="22" t="s">
        <v>139</v>
      </c>
      <c r="D20" s="1" t="s">
        <v>164</v>
      </c>
      <c r="E20" s="1" t="s">
        <v>195</v>
      </c>
      <c r="F20" s="4">
        <v>103049</v>
      </c>
      <c r="G20" s="4">
        <v>3349.5</v>
      </c>
      <c r="H20" s="4">
        <v>6.22</v>
      </c>
    </row>
    <row r="21" spans="2:8">
      <c r="B21" s="1" t="s">
        <v>1328</v>
      </c>
      <c r="C21" s="22" t="s">
        <v>139</v>
      </c>
      <c r="D21" s="1" t="s">
        <v>164</v>
      </c>
      <c r="E21" s="1" t="s">
        <v>520</v>
      </c>
      <c r="F21" s="4">
        <v>317452</v>
      </c>
      <c r="G21" s="4">
        <v>3211.82</v>
      </c>
      <c r="H21" s="4">
        <v>5.96</v>
      </c>
    </row>
    <row r="22" spans="2:8">
      <c r="B22" s="1" t="s">
        <v>1364</v>
      </c>
      <c r="C22" s="22" t="s">
        <v>139</v>
      </c>
      <c r="D22" s="1" t="s">
        <v>230</v>
      </c>
      <c r="E22" s="1" t="s">
        <v>534</v>
      </c>
      <c r="F22" s="4">
        <v>1005100</v>
      </c>
      <c r="G22" s="4">
        <v>2685.12</v>
      </c>
      <c r="H22" s="4">
        <v>4.99</v>
      </c>
    </row>
    <row r="23" spans="2:8">
      <c r="B23" s="1" t="s">
        <v>1052</v>
      </c>
      <c r="C23" s="22" t="s">
        <v>139</v>
      </c>
      <c r="D23" s="1" t="s">
        <v>164</v>
      </c>
      <c r="E23" s="1" t="s">
        <v>487</v>
      </c>
      <c r="F23" s="4">
        <v>323000</v>
      </c>
      <c r="G23" s="4">
        <v>2405.2199999999998</v>
      </c>
      <c r="H23" s="4">
        <v>4.47</v>
      </c>
    </row>
    <row r="24" spans="2:8">
      <c r="B24" s="1" t="s">
        <v>1375</v>
      </c>
      <c r="C24" s="22" t="s">
        <v>139</v>
      </c>
      <c r="D24" s="1" t="s">
        <v>164</v>
      </c>
      <c r="E24" s="1" t="s">
        <v>547</v>
      </c>
      <c r="F24" s="4">
        <v>103000</v>
      </c>
      <c r="G24" s="4">
        <v>1770.47</v>
      </c>
      <c r="H24" s="4">
        <v>3.29</v>
      </c>
    </row>
    <row r="25" spans="2:8">
      <c r="B25" s="1" t="s">
        <v>1015</v>
      </c>
      <c r="C25" s="22" t="s">
        <v>139</v>
      </c>
      <c r="D25" s="1" t="s">
        <v>164</v>
      </c>
      <c r="E25" s="1" t="s">
        <v>604</v>
      </c>
      <c r="F25" s="4">
        <v>255000</v>
      </c>
      <c r="G25" s="4">
        <v>1604.08</v>
      </c>
      <c r="H25" s="4">
        <v>2.98</v>
      </c>
    </row>
    <row r="26" spans="2:8">
      <c r="B26" s="1" t="s">
        <v>1040</v>
      </c>
      <c r="C26" s="22" t="s">
        <v>139</v>
      </c>
      <c r="D26" s="1" t="s">
        <v>164</v>
      </c>
      <c r="E26" s="1" t="s">
        <v>180</v>
      </c>
      <c r="F26" s="4">
        <v>35000</v>
      </c>
      <c r="G26" s="4">
        <v>1576.89</v>
      </c>
      <c r="H26" s="4">
        <v>2.93</v>
      </c>
    </row>
    <row r="27" spans="2:8">
      <c r="B27" s="1" t="s">
        <v>1465</v>
      </c>
      <c r="C27" s="22" t="s">
        <v>139</v>
      </c>
      <c r="D27" s="1" t="s">
        <v>230</v>
      </c>
      <c r="E27" s="1" t="s">
        <v>605</v>
      </c>
      <c r="F27" s="4">
        <v>116982</v>
      </c>
      <c r="G27" s="4">
        <v>1567.5</v>
      </c>
      <c r="H27" s="4">
        <v>2.91</v>
      </c>
    </row>
    <row r="28" spans="2:8">
      <c r="B28" s="1" t="s">
        <v>1466</v>
      </c>
      <c r="C28" s="22" t="s">
        <v>139</v>
      </c>
      <c r="D28" s="1" t="s">
        <v>164</v>
      </c>
      <c r="E28" s="1" t="s">
        <v>606</v>
      </c>
      <c r="F28" s="4">
        <v>471283</v>
      </c>
      <c r="G28" s="4">
        <v>1267.75</v>
      </c>
      <c r="H28" s="4">
        <v>2.35</v>
      </c>
    </row>
    <row r="29" spans="2:8">
      <c r="B29" s="1" t="s">
        <v>1406</v>
      </c>
      <c r="C29" s="22" t="s">
        <v>139</v>
      </c>
      <c r="D29" s="1" t="s">
        <v>230</v>
      </c>
      <c r="E29" s="1" t="s">
        <v>243</v>
      </c>
      <c r="F29" s="4">
        <v>410000</v>
      </c>
      <c r="G29" s="4">
        <v>1155.5899999999999</v>
      </c>
      <c r="H29" s="4">
        <v>2.15</v>
      </c>
    </row>
    <row r="30" spans="2:8">
      <c r="B30" s="1" t="s">
        <v>1435</v>
      </c>
      <c r="C30" s="22" t="s">
        <v>139</v>
      </c>
      <c r="D30" s="1" t="s">
        <v>164</v>
      </c>
      <c r="E30" s="1" t="s">
        <v>306</v>
      </c>
      <c r="F30" s="4">
        <v>26000</v>
      </c>
      <c r="G30" s="4">
        <v>1153.58</v>
      </c>
      <c r="H30" s="4">
        <v>2.14</v>
      </c>
    </row>
    <row r="31" spans="2:8">
      <c r="B31" s="1" t="s">
        <v>1366</v>
      </c>
      <c r="C31" s="22" t="s">
        <v>139</v>
      </c>
      <c r="D31" s="1" t="s">
        <v>164</v>
      </c>
      <c r="E31" s="1" t="s">
        <v>607</v>
      </c>
      <c r="F31" s="4">
        <v>30662</v>
      </c>
      <c r="G31" s="4">
        <v>981.75</v>
      </c>
      <c r="H31" s="4">
        <v>1.82</v>
      </c>
    </row>
    <row r="32" spans="2:8">
      <c r="B32" s="1" t="s">
        <v>1467</v>
      </c>
      <c r="C32" s="22" t="s">
        <v>139</v>
      </c>
      <c r="D32" s="1" t="s">
        <v>230</v>
      </c>
      <c r="E32" s="1" t="s">
        <v>608</v>
      </c>
      <c r="F32" s="4">
        <v>127764</v>
      </c>
      <c r="G32" s="4">
        <v>894.54</v>
      </c>
      <c r="H32" s="4">
        <v>1.66</v>
      </c>
    </row>
    <row r="33" spans="2:8">
      <c r="B33" s="1" t="s">
        <v>1131</v>
      </c>
      <c r="C33" s="22" t="s">
        <v>139</v>
      </c>
      <c r="D33" s="1" t="s">
        <v>164</v>
      </c>
      <c r="E33" s="1" t="s">
        <v>609</v>
      </c>
      <c r="F33" s="4">
        <v>5100</v>
      </c>
      <c r="G33" s="4">
        <v>871.07</v>
      </c>
      <c r="H33" s="4">
        <v>1.62</v>
      </c>
    </row>
    <row r="34" spans="2:8">
      <c r="B34" s="1" t="s">
        <v>1468</v>
      </c>
      <c r="C34" s="22" t="s">
        <v>139</v>
      </c>
      <c r="D34" s="1" t="s">
        <v>164</v>
      </c>
      <c r="E34" s="1" t="s">
        <v>610</v>
      </c>
      <c r="F34" s="4">
        <v>225772</v>
      </c>
      <c r="G34" s="4">
        <v>858.84</v>
      </c>
      <c r="H34" s="4">
        <v>1.59</v>
      </c>
    </row>
    <row r="35" spans="2:8">
      <c r="B35" s="1" t="s">
        <v>1087</v>
      </c>
      <c r="C35" s="22" t="s">
        <v>139</v>
      </c>
      <c r="D35" s="1" t="s">
        <v>164</v>
      </c>
      <c r="E35" s="1" t="s">
        <v>611</v>
      </c>
      <c r="F35" s="4">
        <v>167000</v>
      </c>
      <c r="G35" s="4">
        <v>734.05</v>
      </c>
      <c r="H35" s="4">
        <v>1.36</v>
      </c>
    </row>
    <row r="36" spans="2:8">
      <c r="B36" s="1" t="s">
        <v>1350</v>
      </c>
      <c r="C36" s="22" t="s">
        <v>139</v>
      </c>
      <c r="D36" s="1" t="s">
        <v>164</v>
      </c>
      <c r="E36" s="1" t="s">
        <v>552</v>
      </c>
      <c r="F36" s="4">
        <v>38753</v>
      </c>
      <c r="G36" s="4">
        <v>666.98</v>
      </c>
      <c r="H36" s="4">
        <v>1.24</v>
      </c>
    </row>
    <row r="37" spans="2:8">
      <c r="B37" s="1" t="s">
        <v>1469</v>
      </c>
      <c r="C37" s="22" t="s">
        <v>139</v>
      </c>
      <c r="D37" s="1" t="s">
        <v>164</v>
      </c>
      <c r="E37" s="1" t="s">
        <v>612</v>
      </c>
      <c r="F37" s="4">
        <v>29588</v>
      </c>
      <c r="G37" s="4">
        <v>464.84</v>
      </c>
      <c r="H37" s="4">
        <v>0.86</v>
      </c>
    </row>
    <row r="38" spans="2:8">
      <c r="B38" s="1" t="s">
        <v>1383</v>
      </c>
      <c r="C38" s="22" t="s">
        <v>139</v>
      </c>
      <c r="D38" s="1" t="s">
        <v>230</v>
      </c>
      <c r="E38" s="1" t="s">
        <v>564</v>
      </c>
      <c r="F38" s="4">
        <v>71893</v>
      </c>
      <c r="G38" s="4">
        <v>450.73</v>
      </c>
      <c r="H38" s="4">
        <v>0.84</v>
      </c>
    </row>
    <row r="39" spans="2:8">
      <c r="B39" s="1" t="s">
        <v>1368</v>
      </c>
      <c r="C39" s="22" t="s">
        <v>139</v>
      </c>
      <c r="D39" s="1" t="s">
        <v>164</v>
      </c>
      <c r="E39" s="1" t="s">
        <v>202</v>
      </c>
      <c r="F39" s="4">
        <v>5500</v>
      </c>
      <c r="G39" s="4">
        <v>383.62</v>
      </c>
      <c r="H39" s="4">
        <v>0.71</v>
      </c>
    </row>
    <row r="40" spans="2:8">
      <c r="B40" s="1" t="s">
        <v>1048</v>
      </c>
      <c r="C40" s="22" t="s">
        <v>139</v>
      </c>
      <c r="D40" s="1" t="s">
        <v>196</v>
      </c>
      <c r="E40" s="1" t="s">
        <v>197</v>
      </c>
      <c r="F40" s="4">
        <v>20000</v>
      </c>
      <c r="G40" s="4">
        <v>256.04000000000002</v>
      </c>
      <c r="H40" s="4">
        <v>0.48</v>
      </c>
    </row>
    <row r="41" spans="2:8">
      <c r="B41" s="1" t="s">
        <v>1400</v>
      </c>
      <c r="C41" s="22" t="s">
        <v>139</v>
      </c>
      <c r="D41" s="1" t="s">
        <v>230</v>
      </c>
      <c r="E41" s="1" t="s">
        <v>231</v>
      </c>
      <c r="F41" s="4">
        <v>42000</v>
      </c>
      <c r="G41" s="4">
        <v>255.55</v>
      </c>
      <c r="H41" s="4">
        <v>0.47</v>
      </c>
    </row>
    <row r="42" spans="2:8">
      <c r="B42" s="2" t="s">
        <v>218</v>
      </c>
      <c r="C42" s="9"/>
      <c r="D42" s="2"/>
      <c r="E42" s="2"/>
      <c r="F42" s="10"/>
      <c r="G42" s="10">
        <f>SUM(G13:G41)</f>
        <v>50826.510000000009</v>
      </c>
      <c r="H42" s="10">
        <f>SUM(H13:H41)</f>
        <v>94.37</v>
      </c>
    </row>
    <row r="43" spans="2:8">
      <c r="B43" s="2" t="s">
        <v>219</v>
      </c>
      <c r="C43" s="9"/>
      <c r="D43" s="2"/>
      <c r="E43" s="2"/>
      <c r="F43" s="10"/>
      <c r="G43" s="10">
        <v>1990.92</v>
      </c>
      <c r="H43" s="10">
        <v>3.7</v>
      </c>
    </row>
    <row r="44" spans="2:8">
      <c r="B44" s="2" t="s">
        <v>124</v>
      </c>
      <c r="C44" s="9"/>
      <c r="D44" s="2"/>
      <c r="E44" s="2"/>
      <c r="F44" s="10"/>
      <c r="G44" s="10">
        <v>52817.43</v>
      </c>
      <c r="H44" s="10">
        <v>98.09</v>
      </c>
    </row>
    <row r="45" spans="2:8">
      <c r="B45" s="2" t="s">
        <v>220</v>
      </c>
      <c r="C45" s="9"/>
      <c r="D45" s="2"/>
      <c r="E45" s="2"/>
      <c r="F45" s="10"/>
      <c r="G45" s="10">
        <v>1029.5779263999993</v>
      </c>
      <c r="H45" s="10">
        <v>1.9099999999999966</v>
      </c>
    </row>
    <row r="46" spans="2:8">
      <c r="B46" s="2" t="s">
        <v>126</v>
      </c>
      <c r="C46" s="9"/>
      <c r="D46" s="2"/>
      <c r="E46" s="2"/>
      <c r="F46" s="10"/>
      <c r="G46" s="10">
        <v>53847.007926400001</v>
      </c>
      <c r="H46" s="10">
        <v>100</v>
      </c>
    </row>
    <row r="47" spans="2:8">
      <c r="B47" s="1" t="s">
        <v>127</v>
      </c>
    </row>
    <row r="48" spans="2:8">
      <c r="B48" s="1" t="s">
        <v>128</v>
      </c>
    </row>
    <row r="49" spans="2:3">
      <c r="B49" s="24" t="s">
        <v>129</v>
      </c>
      <c r="C49" s="254">
        <v>44681</v>
      </c>
    </row>
    <row r="50" spans="2:3" ht="25.5">
      <c r="B50" s="11" t="s">
        <v>130</v>
      </c>
      <c r="C50" s="5" t="s">
        <v>131</v>
      </c>
    </row>
    <row r="51" spans="2:3">
      <c r="B51" s="2"/>
    </row>
    <row r="52" spans="2:3">
      <c r="B52" s="2" t="s">
        <v>132</v>
      </c>
    </row>
    <row r="53" spans="2:3">
      <c r="B53" s="2" t="s">
        <v>221</v>
      </c>
    </row>
    <row r="54" spans="2:3">
      <c r="B54" s="2" t="s">
        <v>133</v>
      </c>
    </row>
    <row r="55" spans="2:3">
      <c r="B55" s="2" t="s">
        <v>613</v>
      </c>
      <c r="C55" s="9"/>
    </row>
    <row r="56" spans="2:3">
      <c r="B56" s="2" t="s">
        <v>614</v>
      </c>
      <c r="C56" s="9"/>
    </row>
    <row r="57" spans="2:3">
      <c r="B57" s="2" t="s">
        <v>615</v>
      </c>
      <c r="C57" s="9"/>
    </row>
    <row r="58" spans="2:3">
      <c r="B58" s="2" t="s">
        <v>616</v>
      </c>
      <c r="C58" s="9"/>
    </row>
    <row r="59" spans="2:3">
      <c r="B59" s="2" t="s">
        <v>617</v>
      </c>
      <c r="C59" s="9"/>
    </row>
    <row r="60" spans="2:3">
      <c r="B60" s="2" t="s">
        <v>618</v>
      </c>
      <c r="C60" s="9"/>
    </row>
    <row r="61" spans="2:3">
      <c r="B61" s="2" t="s">
        <v>619</v>
      </c>
      <c r="C61" s="9"/>
    </row>
    <row r="62" spans="2:3">
      <c r="B62" s="2" t="s">
        <v>620</v>
      </c>
      <c r="C62" s="9"/>
    </row>
    <row r="63" spans="2:3">
      <c r="B63" s="132" t="s">
        <v>2961</v>
      </c>
      <c r="C63" s="9"/>
    </row>
    <row r="64" spans="2:3">
      <c r="B64" s="132" t="s">
        <v>134</v>
      </c>
    </row>
    <row r="65" spans="2:2">
      <c r="B65" s="132" t="s">
        <v>135</v>
      </c>
    </row>
  </sheetData>
  <mergeCells count="3">
    <mergeCell ref="B1:E1"/>
    <mergeCell ref="C3:C7"/>
    <mergeCell ref="D3:D7"/>
  </mergeCells>
  <hyperlinks>
    <hyperlink ref="A1" location="Index!A1" display="Index" xr:uid="{00000000-0004-0000-1200-000000000000}"/>
  </hyperlink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74"/>
  <sheetViews>
    <sheetView workbookViewId="0">
      <selection activeCell="B1" sqref="B1:E1"/>
    </sheetView>
  </sheetViews>
  <sheetFormatPr defaultRowHeight="12.75"/>
  <cols>
    <col min="1" max="1" width="5.42578125" style="1" bestFit="1" customWidth="1"/>
    <col min="2" max="2" width="82" style="1" bestFit="1" customWidth="1"/>
    <col min="3" max="3" width="25.7109375" style="5" customWidth="1"/>
    <col min="4" max="4" width="25.7109375" style="1" customWidth="1"/>
    <col min="5" max="5" width="14" style="1" bestFit="1" customWidth="1"/>
    <col min="6" max="6" width="10.28515625" style="4" bestFit="1" customWidth="1"/>
    <col min="7" max="7" width="18.140625" style="4" bestFit="1" customWidth="1"/>
    <col min="8" max="8" width="9.140625" style="4"/>
    <col min="9" max="16384" width="9.140625" style="1"/>
  </cols>
  <sheetData>
    <row r="1" spans="1:9">
      <c r="A1" s="3" t="s">
        <v>0</v>
      </c>
      <c r="B1" s="367" t="s">
        <v>88</v>
      </c>
      <c r="C1" s="367"/>
      <c r="D1" s="367"/>
      <c r="E1" s="367"/>
    </row>
    <row r="2" spans="1:9" ht="13.5" thickBot="1"/>
    <row r="3" spans="1:9" s="12" customFormat="1" ht="15">
      <c r="B3" s="45" t="s">
        <v>3085</v>
      </c>
      <c r="C3" s="371"/>
      <c r="D3" s="374"/>
      <c r="F3" s="18"/>
      <c r="G3" s="18"/>
      <c r="H3" s="18"/>
    </row>
    <row r="4" spans="1:9" s="12" customFormat="1" ht="15">
      <c r="B4" s="44" t="s">
        <v>3086</v>
      </c>
      <c r="C4" s="372"/>
      <c r="D4" s="375"/>
      <c r="F4" s="18"/>
      <c r="G4" s="18"/>
      <c r="H4" s="18"/>
    </row>
    <row r="5" spans="1:9" s="12" customFormat="1" ht="15">
      <c r="B5" s="44" t="s">
        <v>1529</v>
      </c>
      <c r="C5" s="372"/>
      <c r="D5" s="375"/>
      <c r="F5" s="18"/>
      <c r="G5" s="18"/>
      <c r="H5" s="18"/>
    </row>
    <row r="6" spans="1:9" s="12" customFormat="1" ht="15">
      <c r="B6" s="105" t="s">
        <v>3043</v>
      </c>
      <c r="C6" s="372"/>
      <c r="D6" s="375"/>
      <c r="F6" s="18"/>
      <c r="G6" s="18"/>
      <c r="H6" s="18"/>
    </row>
    <row r="7" spans="1:9" s="12" customFormat="1" ht="30.75" thickBot="1">
      <c r="B7" s="106" t="s">
        <v>3087</v>
      </c>
      <c r="C7" s="373"/>
      <c r="D7" s="376"/>
      <c r="F7" s="18"/>
      <c r="G7" s="18"/>
      <c r="H7" s="18"/>
    </row>
    <row r="8" spans="1:9" s="12" customFormat="1">
      <c r="C8" s="20" t="s">
        <v>1527</v>
      </c>
      <c r="D8" s="20" t="s">
        <v>1526</v>
      </c>
      <c r="F8" s="18"/>
      <c r="G8" s="18"/>
      <c r="H8" s="18"/>
    </row>
    <row r="11" spans="1:9">
      <c r="B11" s="1" t="s">
        <v>100</v>
      </c>
    </row>
    <row r="13" spans="1:9">
      <c r="B13" s="6" t="s">
        <v>101</v>
      </c>
      <c r="C13" s="7" t="s">
        <v>102</v>
      </c>
      <c r="D13" s="6" t="s">
        <v>136</v>
      </c>
      <c r="E13" s="6" t="s">
        <v>104</v>
      </c>
      <c r="F13" s="8" t="s">
        <v>105</v>
      </c>
      <c r="G13" s="8" t="s">
        <v>106</v>
      </c>
      <c r="H13" s="8" t="s">
        <v>107</v>
      </c>
      <c r="I13" s="2" t="s">
        <v>137</v>
      </c>
    </row>
    <row r="14" spans="1:9">
      <c r="B14" s="2" t="s">
        <v>138</v>
      </c>
      <c r="C14" s="22"/>
    </row>
    <row r="15" spans="1:9">
      <c r="B15" s="2" t="s">
        <v>109</v>
      </c>
      <c r="C15" s="22"/>
    </row>
    <row r="16" spans="1:9">
      <c r="B16" s="1" t="s">
        <v>993</v>
      </c>
      <c r="C16" s="22" t="s">
        <v>139</v>
      </c>
      <c r="D16" s="1" t="s">
        <v>142</v>
      </c>
      <c r="E16" s="1" t="s">
        <v>143</v>
      </c>
      <c r="F16" s="4">
        <v>60000</v>
      </c>
      <c r="G16" s="4">
        <v>1674.15</v>
      </c>
      <c r="H16" s="4">
        <v>7.48</v>
      </c>
    </row>
    <row r="17" spans="2:8">
      <c r="B17" s="1" t="s">
        <v>1044</v>
      </c>
      <c r="C17" s="22" t="s">
        <v>139</v>
      </c>
      <c r="D17" s="1" t="s">
        <v>355</v>
      </c>
      <c r="E17" s="1" t="s">
        <v>356</v>
      </c>
      <c r="F17" s="4">
        <v>110000</v>
      </c>
      <c r="G17" s="4">
        <v>1398.16</v>
      </c>
      <c r="H17" s="4">
        <v>6.25</v>
      </c>
    </row>
    <row r="18" spans="2:8">
      <c r="B18" s="1" t="s">
        <v>1386</v>
      </c>
      <c r="C18" s="22" t="s">
        <v>139</v>
      </c>
      <c r="D18" s="1" t="s">
        <v>355</v>
      </c>
      <c r="E18" s="1" t="s">
        <v>357</v>
      </c>
      <c r="F18" s="4">
        <v>215000</v>
      </c>
      <c r="G18" s="4">
        <v>1161.1099999999999</v>
      </c>
      <c r="H18" s="4">
        <v>5.19</v>
      </c>
    </row>
    <row r="19" spans="2:8">
      <c r="B19" s="1" t="s">
        <v>1000</v>
      </c>
      <c r="C19" s="22" t="s">
        <v>139</v>
      </c>
      <c r="D19" s="1" t="s">
        <v>358</v>
      </c>
      <c r="E19" s="1" t="s">
        <v>359</v>
      </c>
      <c r="F19" s="4">
        <v>270000</v>
      </c>
      <c r="G19" s="4">
        <v>1102.55</v>
      </c>
      <c r="H19" s="4">
        <v>4.93</v>
      </c>
    </row>
    <row r="20" spans="2:8">
      <c r="B20" s="1" t="s">
        <v>1063</v>
      </c>
      <c r="C20" s="22" t="s">
        <v>139</v>
      </c>
      <c r="D20" s="1" t="s">
        <v>360</v>
      </c>
      <c r="E20" s="1" t="s">
        <v>361</v>
      </c>
      <c r="F20" s="4">
        <v>215000</v>
      </c>
      <c r="G20" s="4">
        <v>1037.7</v>
      </c>
      <c r="H20" s="4">
        <v>4.6399999999999997</v>
      </c>
    </row>
    <row r="21" spans="2:8">
      <c r="B21" s="1" t="s">
        <v>1045</v>
      </c>
      <c r="C21" s="22" t="s">
        <v>139</v>
      </c>
      <c r="D21" s="1" t="s">
        <v>184</v>
      </c>
      <c r="E21" s="1" t="s">
        <v>186</v>
      </c>
      <c r="F21" s="4">
        <v>15000</v>
      </c>
      <c r="G21" s="4">
        <v>994.54</v>
      </c>
      <c r="H21" s="4">
        <v>4.4400000000000004</v>
      </c>
    </row>
    <row r="22" spans="2:8">
      <c r="B22" s="1" t="s">
        <v>1470</v>
      </c>
      <c r="C22" s="22" t="s">
        <v>139</v>
      </c>
      <c r="D22" s="1" t="s">
        <v>355</v>
      </c>
      <c r="E22" s="1" t="s">
        <v>362</v>
      </c>
      <c r="F22" s="4">
        <v>470000</v>
      </c>
      <c r="G22" s="4">
        <v>859.63</v>
      </c>
      <c r="H22" s="4">
        <v>3.84</v>
      </c>
    </row>
    <row r="23" spans="2:8">
      <c r="B23" s="1" t="s">
        <v>1098</v>
      </c>
      <c r="C23" s="22" t="s">
        <v>139</v>
      </c>
      <c r="D23" s="1" t="s">
        <v>360</v>
      </c>
      <c r="E23" s="1" t="s">
        <v>363</v>
      </c>
      <c r="F23" s="4">
        <v>760000</v>
      </c>
      <c r="G23" s="4">
        <v>798.38</v>
      </c>
      <c r="H23" s="4">
        <v>3.57</v>
      </c>
    </row>
    <row r="24" spans="2:8">
      <c r="B24" s="1" t="s">
        <v>1006</v>
      </c>
      <c r="C24" s="22" t="s">
        <v>139</v>
      </c>
      <c r="D24" s="1" t="s">
        <v>203</v>
      </c>
      <c r="E24" s="1" t="s">
        <v>364</v>
      </c>
      <c r="F24" s="4">
        <v>90000</v>
      </c>
      <c r="G24" s="4">
        <v>740.61</v>
      </c>
      <c r="H24" s="4">
        <v>3.31</v>
      </c>
    </row>
    <row r="25" spans="2:8">
      <c r="B25" s="1" t="s">
        <v>1471</v>
      </c>
      <c r="C25" s="22" t="s">
        <v>139</v>
      </c>
      <c r="D25" s="1" t="s">
        <v>142</v>
      </c>
      <c r="E25" s="1" t="s">
        <v>365</v>
      </c>
      <c r="F25" s="4">
        <v>250000</v>
      </c>
      <c r="G25" s="4">
        <v>675.75</v>
      </c>
      <c r="H25" s="4">
        <v>3.02</v>
      </c>
    </row>
    <row r="26" spans="2:8">
      <c r="B26" s="1" t="s">
        <v>1083</v>
      </c>
      <c r="C26" s="22" t="s">
        <v>139</v>
      </c>
      <c r="D26" s="1" t="s">
        <v>169</v>
      </c>
      <c r="E26" s="1" t="s">
        <v>170</v>
      </c>
      <c r="F26" s="4">
        <v>28000</v>
      </c>
      <c r="G26" s="4">
        <v>651.45000000000005</v>
      </c>
      <c r="H26" s="4">
        <v>2.91</v>
      </c>
    </row>
    <row r="27" spans="2:8">
      <c r="B27" s="1" t="s">
        <v>1472</v>
      </c>
      <c r="C27" s="22" t="s">
        <v>139</v>
      </c>
      <c r="D27" s="1" t="s">
        <v>166</v>
      </c>
      <c r="E27" s="1" t="s">
        <v>366</v>
      </c>
      <c r="F27" s="4">
        <v>60270</v>
      </c>
      <c r="G27" s="4">
        <v>616.74</v>
      </c>
      <c r="H27" s="4">
        <v>2.76</v>
      </c>
    </row>
    <row r="28" spans="2:8">
      <c r="B28" s="1" t="s">
        <v>1334</v>
      </c>
      <c r="C28" s="22" t="s">
        <v>139</v>
      </c>
      <c r="D28" s="1" t="s">
        <v>169</v>
      </c>
      <c r="E28" s="1" t="s">
        <v>367</v>
      </c>
      <c r="F28" s="4">
        <v>15100</v>
      </c>
      <c r="G28" s="4">
        <v>593.70000000000005</v>
      </c>
      <c r="H28" s="4">
        <v>2.65</v>
      </c>
    </row>
    <row r="29" spans="2:8">
      <c r="B29" s="1" t="s">
        <v>1071</v>
      </c>
      <c r="C29" s="22" t="s">
        <v>139</v>
      </c>
      <c r="D29" s="1" t="s">
        <v>184</v>
      </c>
      <c r="E29" s="1" t="s">
        <v>368</v>
      </c>
      <c r="F29" s="4">
        <v>35000</v>
      </c>
      <c r="G29" s="4">
        <v>592.30999999999995</v>
      </c>
      <c r="H29" s="4">
        <v>2.65</v>
      </c>
    </row>
    <row r="30" spans="2:8">
      <c r="B30" s="1" t="s">
        <v>1434</v>
      </c>
      <c r="C30" s="22" t="s">
        <v>139</v>
      </c>
      <c r="D30" s="1" t="s">
        <v>203</v>
      </c>
      <c r="E30" s="1" t="s">
        <v>310</v>
      </c>
      <c r="F30" s="4">
        <v>31479</v>
      </c>
      <c r="G30" s="4">
        <v>575.80999999999995</v>
      </c>
      <c r="H30" s="4">
        <v>2.57</v>
      </c>
    </row>
    <row r="31" spans="2:8">
      <c r="B31" s="1" t="s">
        <v>1031</v>
      </c>
      <c r="C31" s="22" t="s">
        <v>139</v>
      </c>
      <c r="D31" s="1" t="s">
        <v>184</v>
      </c>
      <c r="E31" s="1" t="s">
        <v>290</v>
      </c>
      <c r="F31" s="4">
        <v>150000</v>
      </c>
      <c r="G31" s="4">
        <v>558.29999999999995</v>
      </c>
      <c r="H31" s="4">
        <v>2.5</v>
      </c>
    </row>
    <row r="32" spans="2:8">
      <c r="B32" s="1" t="s">
        <v>1113</v>
      </c>
      <c r="C32" s="22" t="s">
        <v>139</v>
      </c>
      <c r="D32" s="1" t="s">
        <v>216</v>
      </c>
      <c r="E32" s="1" t="s">
        <v>369</v>
      </c>
      <c r="F32" s="4">
        <v>350000</v>
      </c>
      <c r="G32" s="4">
        <v>557.03</v>
      </c>
      <c r="H32" s="4">
        <v>2.4900000000000002</v>
      </c>
    </row>
    <row r="33" spans="2:8">
      <c r="B33" s="1" t="s">
        <v>1281</v>
      </c>
      <c r="C33" s="22" t="s">
        <v>139</v>
      </c>
      <c r="D33" s="1" t="s">
        <v>203</v>
      </c>
      <c r="E33" s="1" t="s">
        <v>370</v>
      </c>
      <c r="F33" s="4">
        <v>60000</v>
      </c>
      <c r="G33" s="4">
        <v>536.73</v>
      </c>
      <c r="H33" s="4">
        <v>2.4</v>
      </c>
    </row>
    <row r="34" spans="2:8">
      <c r="B34" s="1" t="s">
        <v>1017</v>
      </c>
      <c r="C34" s="22" t="s">
        <v>139</v>
      </c>
      <c r="D34" s="1" t="s">
        <v>273</v>
      </c>
      <c r="E34" s="1" t="s">
        <v>286</v>
      </c>
      <c r="F34" s="4">
        <v>213333</v>
      </c>
      <c r="G34" s="4">
        <v>485.87</v>
      </c>
      <c r="H34" s="4">
        <v>2.17</v>
      </c>
    </row>
    <row r="35" spans="2:8">
      <c r="B35" s="1" t="s">
        <v>1090</v>
      </c>
      <c r="C35" s="22" t="s">
        <v>139</v>
      </c>
      <c r="D35" s="1" t="s">
        <v>184</v>
      </c>
      <c r="E35" s="1" t="s">
        <v>371</v>
      </c>
      <c r="F35" s="4">
        <v>60000</v>
      </c>
      <c r="G35" s="4">
        <v>476.82</v>
      </c>
      <c r="H35" s="4">
        <v>2.13</v>
      </c>
    </row>
    <row r="36" spans="2:8">
      <c r="B36" s="1" t="s">
        <v>1082</v>
      </c>
      <c r="C36" s="22" t="s">
        <v>139</v>
      </c>
      <c r="D36" s="1" t="s">
        <v>203</v>
      </c>
      <c r="E36" s="1" t="s">
        <v>372</v>
      </c>
      <c r="F36" s="4">
        <v>15600</v>
      </c>
      <c r="G36" s="4">
        <v>444.28</v>
      </c>
      <c r="H36" s="4">
        <v>1.99</v>
      </c>
    </row>
    <row r="37" spans="2:8">
      <c r="B37" s="1" t="s">
        <v>1095</v>
      </c>
      <c r="C37" s="22" t="s">
        <v>139</v>
      </c>
      <c r="D37" s="1" t="s">
        <v>142</v>
      </c>
      <c r="E37" s="1" t="s">
        <v>373</v>
      </c>
      <c r="F37" s="4">
        <v>120000</v>
      </c>
      <c r="G37" s="4">
        <v>435.12</v>
      </c>
      <c r="H37" s="4">
        <v>1.94</v>
      </c>
    </row>
    <row r="38" spans="2:8">
      <c r="B38" s="1" t="s">
        <v>1326</v>
      </c>
      <c r="C38" s="22" t="s">
        <v>139</v>
      </c>
      <c r="D38" s="1" t="s">
        <v>273</v>
      </c>
      <c r="E38" s="1" t="s">
        <v>374</v>
      </c>
      <c r="F38" s="4">
        <v>80000</v>
      </c>
      <c r="G38" s="4">
        <v>426.52</v>
      </c>
      <c r="H38" s="4">
        <v>1.91</v>
      </c>
    </row>
    <row r="39" spans="2:8">
      <c r="B39" s="1" t="s">
        <v>1393</v>
      </c>
      <c r="C39" s="22" t="s">
        <v>139</v>
      </c>
      <c r="D39" s="1" t="s">
        <v>203</v>
      </c>
      <c r="E39" s="1" t="s">
        <v>204</v>
      </c>
      <c r="F39" s="4">
        <v>9000</v>
      </c>
      <c r="G39" s="4">
        <v>418.49</v>
      </c>
      <c r="H39" s="4">
        <v>1.87</v>
      </c>
    </row>
    <row r="40" spans="2:8">
      <c r="B40" s="1" t="s">
        <v>1473</v>
      </c>
      <c r="C40" s="22" t="s">
        <v>139</v>
      </c>
      <c r="D40" s="1" t="s">
        <v>203</v>
      </c>
      <c r="E40" s="1" t="s">
        <v>375</v>
      </c>
      <c r="F40" s="4">
        <v>63472</v>
      </c>
      <c r="G40" s="4">
        <v>394.89</v>
      </c>
      <c r="H40" s="4">
        <v>1.76</v>
      </c>
    </row>
    <row r="41" spans="2:8">
      <c r="B41" s="1" t="s">
        <v>1396</v>
      </c>
      <c r="C41" s="22" t="s">
        <v>139</v>
      </c>
      <c r="D41" s="1" t="s">
        <v>178</v>
      </c>
      <c r="E41" s="1" t="s">
        <v>376</v>
      </c>
      <c r="F41" s="4">
        <v>72000</v>
      </c>
      <c r="G41" s="4">
        <v>388.22</v>
      </c>
      <c r="H41" s="4">
        <v>1.74</v>
      </c>
    </row>
    <row r="42" spans="2:8">
      <c r="B42" s="1" t="s">
        <v>1004</v>
      </c>
      <c r="C42" s="22" t="s">
        <v>139</v>
      </c>
      <c r="D42" s="1" t="s">
        <v>273</v>
      </c>
      <c r="E42" s="1" t="s">
        <v>377</v>
      </c>
      <c r="F42" s="4">
        <v>160000</v>
      </c>
      <c r="G42" s="4">
        <v>387.76</v>
      </c>
      <c r="H42" s="4">
        <v>1.73</v>
      </c>
    </row>
    <row r="43" spans="2:8">
      <c r="B43" s="1" t="s">
        <v>1474</v>
      </c>
      <c r="C43" s="22" t="s">
        <v>139</v>
      </c>
      <c r="D43" s="1" t="s">
        <v>184</v>
      </c>
      <c r="E43" s="1" t="s">
        <v>378</v>
      </c>
      <c r="F43" s="4">
        <v>35000</v>
      </c>
      <c r="G43" s="4">
        <v>380.82</v>
      </c>
      <c r="H43" s="4">
        <v>1.7</v>
      </c>
    </row>
    <row r="44" spans="2:8">
      <c r="B44" s="1" t="s">
        <v>1332</v>
      </c>
      <c r="C44" s="22" t="s">
        <v>139</v>
      </c>
      <c r="D44" s="1" t="s">
        <v>203</v>
      </c>
      <c r="E44" s="1" t="s">
        <v>379</v>
      </c>
      <c r="F44" s="4">
        <v>80000</v>
      </c>
      <c r="G44" s="4">
        <v>366.04</v>
      </c>
      <c r="H44" s="4">
        <v>1.64</v>
      </c>
    </row>
    <row r="45" spans="2:8">
      <c r="B45" s="1" t="s">
        <v>1034</v>
      </c>
      <c r="C45" s="22" t="s">
        <v>139</v>
      </c>
      <c r="D45" s="1" t="s">
        <v>184</v>
      </c>
      <c r="E45" s="1" t="s">
        <v>185</v>
      </c>
      <c r="F45" s="4">
        <v>15500</v>
      </c>
      <c r="G45" s="4">
        <v>360.98</v>
      </c>
      <c r="H45" s="4">
        <v>1.61</v>
      </c>
    </row>
    <row r="46" spans="2:8">
      <c r="B46" s="1" t="s">
        <v>1102</v>
      </c>
      <c r="C46" s="22" t="s">
        <v>139</v>
      </c>
      <c r="D46" s="1" t="s">
        <v>380</v>
      </c>
      <c r="E46" s="1" t="s">
        <v>381</v>
      </c>
      <c r="F46" s="4">
        <v>220000</v>
      </c>
      <c r="G46" s="4">
        <v>353.43</v>
      </c>
      <c r="H46" s="4">
        <v>1.58</v>
      </c>
    </row>
    <row r="47" spans="2:8">
      <c r="B47" s="1" t="s">
        <v>1475</v>
      </c>
      <c r="C47" s="22" t="s">
        <v>139</v>
      </c>
      <c r="D47" s="1" t="s">
        <v>169</v>
      </c>
      <c r="E47" s="1" t="s">
        <v>382</v>
      </c>
      <c r="F47" s="4">
        <v>100000</v>
      </c>
      <c r="G47" s="4">
        <v>319.10000000000002</v>
      </c>
      <c r="H47" s="4">
        <v>1.43</v>
      </c>
    </row>
    <row r="48" spans="2:8">
      <c r="B48" s="1" t="s">
        <v>1397</v>
      </c>
      <c r="C48" s="22" t="s">
        <v>139</v>
      </c>
      <c r="D48" s="1" t="s">
        <v>216</v>
      </c>
      <c r="E48" s="1" t="s">
        <v>383</v>
      </c>
      <c r="F48" s="4">
        <v>64000</v>
      </c>
      <c r="G48" s="4">
        <v>308.74</v>
      </c>
      <c r="H48" s="4">
        <v>1.38</v>
      </c>
    </row>
    <row r="49" spans="2:8">
      <c r="B49" s="1" t="s">
        <v>1073</v>
      </c>
      <c r="C49" s="22" t="s">
        <v>139</v>
      </c>
      <c r="D49" s="1" t="s">
        <v>384</v>
      </c>
      <c r="E49" s="1" t="s">
        <v>385</v>
      </c>
      <c r="F49" s="4">
        <v>150000</v>
      </c>
      <c r="G49" s="4">
        <v>274.27999999999997</v>
      </c>
      <c r="H49" s="4">
        <v>1.23</v>
      </c>
    </row>
    <row r="50" spans="2:8">
      <c r="B50" s="1" t="s">
        <v>1410</v>
      </c>
      <c r="C50" s="22" t="s">
        <v>139</v>
      </c>
      <c r="D50" s="1" t="s">
        <v>203</v>
      </c>
      <c r="E50" s="1" t="s">
        <v>248</v>
      </c>
      <c r="F50" s="4">
        <v>105000</v>
      </c>
      <c r="G50" s="4">
        <v>246.23</v>
      </c>
      <c r="H50" s="4">
        <v>1.1000000000000001</v>
      </c>
    </row>
    <row r="51" spans="2:8">
      <c r="B51" s="2" t="s">
        <v>218</v>
      </c>
      <c r="C51" s="9"/>
      <c r="D51" s="2"/>
      <c r="E51" s="2"/>
      <c r="F51" s="10"/>
      <c r="G51" s="10">
        <f>SUM(G13:G50)</f>
        <v>21592.239999999998</v>
      </c>
      <c r="H51" s="10">
        <f>SUM(H13:H50)</f>
        <v>96.509999999999991</v>
      </c>
    </row>
    <row r="52" spans="2:8">
      <c r="B52" s="2" t="s">
        <v>219</v>
      </c>
      <c r="C52" s="9"/>
      <c r="D52" s="2"/>
      <c r="E52" s="2"/>
      <c r="F52" s="10"/>
      <c r="G52" s="10">
        <v>873.32</v>
      </c>
      <c r="H52" s="10">
        <v>3.9</v>
      </c>
    </row>
    <row r="53" spans="2:8">
      <c r="B53" s="2" t="s">
        <v>124</v>
      </c>
      <c r="C53" s="9"/>
      <c r="D53" s="2"/>
      <c r="E53" s="2"/>
      <c r="F53" s="10"/>
      <c r="G53" s="10">
        <v>22465.56</v>
      </c>
      <c r="H53" s="10">
        <v>100.4</v>
      </c>
    </row>
    <row r="54" spans="2:8">
      <c r="B54" s="2" t="s">
        <v>125</v>
      </c>
      <c r="C54" s="9"/>
      <c r="D54" s="2"/>
      <c r="E54" s="2"/>
      <c r="F54" s="10"/>
      <c r="G54" s="10">
        <v>-89.83068499000035</v>
      </c>
      <c r="H54" s="10">
        <v>-0.40000000000000568</v>
      </c>
    </row>
    <row r="55" spans="2:8">
      <c r="B55" s="2" t="s">
        <v>126</v>
      </c>
      <c r="C55" s="9"/>
      <c r="D55" s="2"/>
      <c r="E55" s="2"/>
      <c r="F55" s="10"/>
      <c r="G55" s="10">
        <v>22375.729315010001</v>
      </c>
      <c r="H55" s="10">
        <v>100</v>
      </c>
    </row>
    <row r="56" spans="2:8">
      <c r="B56" s="1" t="s">
        <v>127</v>
      </c>
    </row>
    <row r="57" spans="2:8">
      <c r="B57" s="1" t="s">
        <v>128</v>
      </c>
    </row>
    <row r="58" spans="2:8">
      <c r="B58" s="24" t="s">
        <v>129</v>
      </c>
      <c r="C58" s="254">
        <v>44681</v>
      </c>
    </row>
    <row r="59" spans="2:8" ht="25.5">
      <c r="B59" s="11" t="s">
        <v>130</v>
      </c>
      <c r="C59" s="5" t="s">
        <v>131</v>
      </c>
    </row>
    <row r="60" spans="2:8">
      <c r="B60" s="2"/>
    </row>
    <row r="61" spans="2:8">
      <c r="B61" s="2" t="s">
        <v>132</v>
      </c>
    </row>
    <row r="62" spans="2:8">
      <c r="B62" s="2" t="s">
        <v>221</v>
      </c>
    </row>
    <row r="63" spans="2:8">
      <c r="B63" s="2" t="s">
        <v>133</v>
      </c>
    </row>
    <row r="64" spans="2:8">
      <c r="B64" s="2" t="s">
        <v>386</v>
      </c>
      <c r="C64" s="9"/>
    </row>
    <row r="65" spans="2:3">
      <c r="B65" s="2" t="s">
        <v>387</v>
      </c>
      <c r="C65" s="9"/>
    </row>
    <row r="66" spans="2:3">
      <c r="B66" s="2" t="s">
        <v>388</v>
      </c>
      <c r="C66" s="9"/>
    </row>
    <row r="67" spans="2:3">
      <c r="B67" s="2" t="s">
        <v>389</v>
      </c>
      <c r="C67" s="9"/>
    </row>
    <row r="68" spans="2:3">
      <c r="B68" s="2" t="s">
        <v>390</v>
      </c>
      <c r="C68" s="9"/>
    </row>
    <row r="69" spans="2:3">
      <c r="B69" s="2" t="s">
        <v>391</v>
      </c>
      <c r="C69" s="9"/>
    </row>
    <row r="70" spans="2:3">
      <c r="B70" s="2" t="s">
        <v>392</v>
      </c>
      <c r="C70" s="9"/>
    </row>
    <row r="71" spans="2:3">
      <c r="B71" s="2" t="s">
        <v>393</v>
      </c>
      <c r="C71" s="9"/>
    </row>
    <row r="72" spans="2:3">
      <c r="B72" s="132" t="s">
        <v>2967</v>
      </c>
      <c r="C72" s="9"/>
    </row>
    <row r="73" spans="2:3">
      <c r="B73" s="132" t="s">
        <v>134</v>
      </c>
    </row>
    <row r="74" spans="2:3">
      <c r="B74" s="132" t="s">
        <v>135</v>
      </c>
    </row>
  </sheetData>
  <mergeCells count="3">
    <mergeCell ref="B1:E1"/>
    <mergeCell ref="C3:C7"/>
    <mergeCell ref="D3:D7"/>
  </mergeCells>
  <hyperlinks>
    <hyperlink ref="A1" location="Index!A1" display="Index" xr:uid="{00000000-0004-0000-0600-000000000000}"/>
  </hyperlink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85"/>
  <sheetViews>
    <sheetView workbookViewId="0">
      <selection activeCell="B1" sqref="B1:E1"/>
    </sheetView>
  </sheetViews>
  <sheetFormatPr defaultRowHeight="12.75"/>
  <cols>
    <col min="1" max="1" width="5.42578125" style="1" bestFit="1" customWidth="1"/>
    <col min="2" max="2" width="82" style="1" bestFit="1" customWidth="1"/>
    <col min="3" max="3" width="25.7109375" style="5" customWidth="1"/>
    <col min="4" max="4" width="25.7109375" style="1" customWidth="1"/>
    <col min="5" max="5" width="14" style="1" bestFit="1" customWidth="1"/>
    <col min="6" max="6" width="10.5703125" style="4" bestFit="1" customWidth="1"/>
    <col min="7" max="7" width="18.140625" style="4" bestFit="1" customWidth="1"/>
    <col min="8" max="8" width="9.140625" style="4" bestFit="1" customWidth="1"/>
    <col min="9" max="16384" width="9.140625" style="1"/>
  </cols>
  <sheetData>
    <row r="1" spans="1:9">
      <c r="A1" s="3" t="s">
        <v>0</v>
      </c>
      <c r="B1" s="367" t="s">
        <v>68</v>
      </c>
      <c r="C1" s="367"/>
      <c r="D1" s="367"/>
      <c r="E1" s="367"/>
    </row>
    <row r="2" spans="1:9" ht="13.5" thickBot="1"/>
    <row r="3" spans="1:9" s="12" customFormat="1" ht="15">
      <c r="B3" s="45" t="s">
        <v>3088</v>
      </c>
      <c r="C3" s="371"/>
      <c r="D3" s="374"/>
      <c r="F3" s="18"/>
      <c r="G3" s="18"/>
      <c r="H3" s="18"/>
    </row>
    <row r="4" spans="1:9" s="12" customFormat="1" ht="15">
      <c r="B4" s="44" t="s">
        <v>3089</v>
      </c>
      <c r="C4" s="372"/>
      <c r="D4" s="375"/>
      <c r="F4" s="18"/>
      <c r="G4" s="18"/>
      <c r="H4" s="18"/>
    </row>
    <row r="5" spans="1:9" s="12" customFormat="1" ht="15">
      <c r="B5" s="44" t="s">
        <v>1529</v>
      </c>
      <c r="C5" s="372"/>
      <c r="D5" s="375"/>
      <c r="F5" s="18"/>
      <c r="G5" s="18"/>
      <c r="H5" s="18"/>
    </row>
    <row r="6" spans="1:9" s="12" customFormat="1" ht="15">
      <c r="B6" s="105" t="s">
        <v>3043</v>
      </c>
      <c r="C6" s="372"/>
      <c r="D6" s="375"/>
      <c r="F6" s="18"/>
      <c r="G6" s="18"/>
      <c r="H6" s="18"/>
    </row>
    <row r="7" spans="1:9" s="12" customFormat="1" ht="30.75" thickBot="1">
      <c r="B7" s="43" t="s">
        <v>3090</v>
      </c>
      <c r="C7" s="373"/>
      <c r="D7" s="376"/>
      <c r="F7" s="18"/>
      <c r="G7" s="18"/>
      <c r="H7" s="18"/>
    </row>
    <row r="8" spans="1:9" s="12" customFormat="1">
      <c r="C8" s="20" t="s">
        <v>1527</v>
      </c>
      <c r="D8" s="20" t="s">
        <v>1526</v>
      </c>
      <c r="F8" s="18"/>
      <c r="G8" s="18"/>
      <c r="H8" s="18"/>
    </row>
    <row r="11" spans="1:9">
      <c r="B11" s="1" t="s">
        <v>100</v>
      </c>
    </row>
    <row r="13" spans="1:9">
      <c r="B13" s="6" t="s">
        <v>101</v>
      </c>
      <c r="C13" s="7" t="s">
        <v>102</v>
      </c>
      <c r="D13" s="6" t="s">
        <v>136</v>
      </c>
      <c r="E13" s="6" t="s">
        <v>104</v>
      </c>
      <c r="F13" s="8" t="s">
        <v>105</v>
      </c>
      <c r="G13" s="8" t="s">
        <v>106</v>
      </c>
      <c r="H13" s="8" t="s">
        <v>107</v>
      </c>
      <c r="I13" s="2" t="s">
        <v>137</v>
      </c>
    </row>
    <row r="14" spans="1:9">
      <c r="B14" s="2" t="s">
        <v>138</v>
      </c>
      <c r="C14" s="22"/>
    </row>
    <row r="15" spans="1:9">
      <c r="B15" s="2" t="s">
        <v>109</v>
      </c>
      <c r="C15" s="22"/>
    </row>
    <row r="16" spans="1:9">
      <c r="B16" s="1" t="s">
        <v>996</v>
      </c>
      <c r="C16" s="22" t="s">
        <v>139</v>
      </c>
      <c r="D16" s="1" t="s">
        <v>173</v>
      </c>
      <c r="E16" s="1" t="s">
        <v>174</v>
      </c>
      <c r="F16" s="4">
        <v>387500</v>
      </c>
      <c r="G16" s="4">
        <v>6565.61</v>
      </c>
      <c r="H16" s="4">
        <v>7.81</v>
      </c>
    </row>
    <row r="17" spans="2:8">
      <c r="B17" s="1" t="s">
        <v>1292</v>
      </c>
      <c r="C17" s="22" t="s">
        <v>139</v>
      </c>
      <c r="D17" s="1" t="s">
        <v>173</v>
      </c>
      <c r="E17" s="1" t="s">
        <v>523</v>
      </c>
      <c r="F17" s="4">
        <v>1517340</v>
      </c>
      <c r="G17" s="4">
        <v>4102.13</v>
      </c>
      <c r="H17" s="4">
        <v>4.88</v>
      </c>
    </row>
    <row r="18" spans="2:8">
      <c r="B18" s="1" t="s">
        <v>1392</v>
      </c>
      <c r="C18" s="22" t="s">
        <v>139</v>
      </c>
      <c r="D18" s="1" t="s">
        <v>166</v>
      </c>
      <c r="E18" s="1" t="s">
        <v>531</v>
      </c>
      <c r="F18" s="4">
        <v>156066</v>
      </c>
      <c r="G18" s="4">
        <v>3360.73</v>
      </c>
      <c r="H18" s="4">
        <v>4</v>
      </c>
    </row>
    <row r="19" spans="2:8">
      <c r="B19" s="1" t="s">
        <v>1431</v>
      </c>
      <c r="C19" s="22" t="s">
        <v>139</v>
      </c>
      <c r="D19" s="1" t="s">
        <v>166</v>
      </c>
      <c r="E19" s="1" t="s">
        <v>167</v>
      </c>
      <c r="F19" s="4">
        <v>195700</v>
      </c>
      <c r="G19" s="4">
        <v>3352.24</v>
      </c>
      <c r="H19" s="4">
        <v>3.99</v>
      </c>
    </row>
    <row r="20" spans="2:8">
      <c r="B20" s="1" t="s">
        <v>1017</v>
      </c>
      <c r="C20" s="22" t="s">
        <v>139</v>
      </c>
      <c r="D20" s="1" t="s">
        <v>273</v>
      </c>
      <c r="E20" s="1" t="s">
        <v>286</v>
      </c>
      <c r="F20" s="4">
        <v>1462333</v>
      </c>
      <c r="G20" s="4">
        <v>3330.46</v>
      </c>
      <c r="H20" s="4">
        <v>3.96</v>
      </c>
    </row>
    <row r="21" spans="2:8">
      <c r="B21" s="1" t="s">
        <v>1116</v>
      </c>
      <c r="C21" s="22" t="s">
        <v>139</v>
      </c>
      <c r="D21" s="1" t="s">
        <v>273</v>
      </c>
      <c r="E21" s="1" t="s">
        <v>459</v>
      </c>
      <c r="F21" s="4">
        <v>2095000</v>
      </c>
      <c r="G21" s="4">
        <v>3272.39</v>
      </c>
      <c r="H21" s="4">
        <v>3.89</v>
      </c>
    </row>
    <row r="22" spans="2:8">
      <c r="B22" s="1" t="s">
        <v>1062</v>
      </c>
      <c r="C22" s="22" t="s">
        <v>139</v>
      </c>
      <c r="D22" s="1" t="s">
        <v>160</v>
      </c>
      <c r="E22" s="1" t="s">
        <v>550</v>
      </c>
      <c r="F22" s="4">
        <v>136000</v>
      </c>
      <c r="G22" s="4">
        <v>3089.04</v>
      </c>
      <c r="H22" s="4">
        <v>3.68</v>
      </c>
    </row>
    <row r="23" spans="2:8">
      <c r="B23" s="1" t="s">
        <v>1034</v>
      </c>
      <c r="C23" s="22" t="s">
        <v>139</v>
      </c>
      <c r="D23" s="1" t="s">
        <v>184</v>
      </c>
      <c r="E23" s="1" t="s">
        <v>185</v>
      </c>
      <c r="F23" s="4">
        <v>125000</v>
      </c>
      <c r="G23" s="4">
        <v>2911.13</v>
      </c>
      <c r="H23" s="4">
        <v>3.46</v>
      </c>
    </row>
    <row r="24" spans="2:8">
      <c r="B24" s="1" t="s">
        <v>1029</v>
      </c>
      <c r="C24" s="22" t="s">
        <v>139</v>
      </c>
      <c r="D24" s="1" t="s">
        <v>477</v>
      </c>
      <c r="E24" s="1" t="s">
        <v>478</v>
      </c>
      <c r="F24" s="4">
        <v>705000</v>
      </c>
      <c r="G24" s="4">
        <v>2621.54</v>
      </c>
      <c r="H24" s="4">
        <v>3.12</v>
      </c>
    </row>
    <row r="25" spans="2:8">
      <c r="B25" s="1" t="s">
        <v>1476</v>
      </c>
      <c r="C25" s="22" t="s">
        <v>139</v>
      </c>
      <c r="D25" s="1" t="s">
        <v>158</v>
      </c>
      <c r="E25" s="1" t="s">
        <v>574</v>
      </c>
      <c r="F25" s="4">
        <v>109000</v>
      </c>
      <c r="G25" s="4">
        <v>2515.2800000000002</v>
      </c>
      <c r="H25" s="4">
        <v>2.99</v>
      </c>
    </row>
    <row r="26" spans="2:8">
      <c r="B26" s="1" t="s">
        <v>1106</v>
      </c>
      <c r="C26" s="22" t="s">
        <v>139</v>
      </c>
      <c r="D26" s="1" t="s">
        <v>166</v>
      </c>
      <c r="E26" s="1" t="s">
        <v>480</v>
      </c>
      <c r="F26" s="4">
        <v>242000</v>
      </c>
      <c r="G26" s="4">
        <v>2493.69</v>
      </c>
      <c r="H26" s="4">
        <v>2.97</v>
      </c>
    </row>
    <row r="27" spans="2:8">
      <c r="B27" s="1" t="s">
        <v>1330</v>
      </c>
      <c r="C27" s="22" t="s">
        <v>139</v>
      </c>
      <c r="D27" s="1" t="s">
        <v>160</v>
      </c>
      <c r="E27" s="1" t="s">
        <v>161</v>
      </c>
      <c r="F27" s="4">
        <v>114300</v>
      </c>
      <c r="G27" s="4">
        <v>2423.16</v>
      </c>
      <c r="H27" s="4">
        <v>2.88</v>
      </c>
    </row>
    <row r="28" spans="2:8">
      <c r="B28" s="1" t="s">
        <v>993</v>
      </c>
      <c r="C28" s="22" t="s">
        <v>139</v>
      </c>
      <c r="D28" s="1" t="s">
        <v>142</v>
      </c>
      <c r="E28" s="1" t="s">
        <v>143</v>
      </c>
      <c r="F28" s="4">
        <v>82000</v>
      </c>
      <c r="G28" s="4">
        <v>2288.0100000000002</v>
      </c>
      <c r="H28" s="4">
        <v>2.72</v>
      </c>
    </row>
    <row r="29" spans="2:8">
      <c r="B29" s="1" t="s">
        <v>1284</v>
      </c>
      <c r="C29" s="22" t="s">
        <v>139</v>
      </c>
      <c r="D29" s="1" t="s">
        <v>160</v>
      </c>
      <c r="E29" s="1" t="s">
        <v>482</v>
      </c>
      <c r="F29" s="4">
        <v>108500</v>
      </c>
      <c r="G29" s="4">
        <v>2274.7600000000002</v>
      </c>
      <c r="H29" s="4">
        <v>2.71</v>
      </c>
    </row>
    <row r="30" spans="2:8">
      <c r="B30" s="1" t="s">
        <v>998</v>
      </c>
      <c r="C30" s="22" t="s">
        <v>139</v>
      </c>
      <c r="D30" s="1" t="s">
        <v>200</v>
      </c>
      <c r="E30" s="1" t="s">
        <v>462</v>
      </c>
      <c r="F30" s="4">
        <v>252000</v>
      </c>
      <c r="G30" s="4">
        <v>2158.13</v>
      </c>
      <c r="H30" s="4">
        <v>2.57</v>
      </c>
    </row>
    <row r="31" spans="2:8">
      <c r="B31" s="1" t="s">
        <v>1071</v>
      </c>
      <c r="C31" s="22" t="s">
        <v>139</v>
      </c>
      <c r="D31" s="1" t="s">
        <v>184</v>
      </c>
      <c r="E31" s="1" t="s">
        <v>368</v>
      </c>
      <c r="F31" s="4">
        <v>127000</v>
      </c>
      <c r="G31" s="4">
        <v>2149.2199999999998</v>
      </c>
      <c r="H31" s="4">
        <v>2.56</v>
      </c>
    </row>
    <row r="32" spans="2:8">
      <c r="B32" s="1" t="s">
        <v>1045</v>
      </c>
      <c r="C32" s="22" t="s">
        <v>139</v>
      </c>
      <c r="D32" s="1" t="s">
        <v>184</v>
      </c>
      <c r="E32" s="1" t="s">
        <v>186</v>
      </c>
      <c r="F32" s="4">
        <v>31300</v>
      </c>
      <c r="G32" s="4">
        <v>2075.27</v>
      </c>
      <c r="H32" s="4">
        <v>2.4700000000000002</v>
      </c>
    </row>
    <row r="33" spans="2:8">
      <c r="B33" s="1" t="s">
        <v>1477</v>
      </c>
      <c r="C33" s="22" t="s">
        <v>139</v>
      </c>
      <c r="D33" s="1" t="s">
        <v>166</v>
      </c>
      <c r="E33" s="1" t="s">
        <v>575</v>
      </c>
      <c r="F33" s="4">
        <v>104000</v>
      </c>
      <c r="G33" s="4">
        <v>2063.52</v>
      </c>
      <c r="H33" s="4">
        <v>2.46</v>
      </c>
    </row>
    <row r="34" spans="2:8">
      <c r="B34" s="1" t="s">
        <v>1478</v>
      </c>
      <c r="C34" s="22" t="s">
        <v>139</v>
      </c>
      <c r="D34" s="1" t="s">
        <v>171</v>
      </c>
      <c r="E34" s="1" t="s">
        <v>172</v>
      </c>
      <c r="F34" s="4">
        <v>245000</v>
      </c>
      <c r="G34" s="4">
        <v>2047.71</v>
      </c>
      <c r="H34" s="4">
        <v>2.44</v>
      </c>
    </row>
    <row r="35" spans="2:8">
      <c r="B35" s="1" t="s">
        <v>1004</v>
      </c>
      <c r="C35" s="22" t="s">
        <v>139</v>
      </c>
      <c r="D35" s="1" t="s">
        <v>273</v>
      </c>
      <c r="E35" s="1" t="s">
        <v>377</v>
      </c>
      <c r="F35" s="4">
        <v>800000</v>
      </c>
      <c r="G35" s="4">
        <v>1938.8</v>
      </c>
      <c r="H35" s="4">
        <v>2.31</v>
      </c>
    </row>
    <row r="36" spans="2:8">
      <c r="B36" s="1" t="s">
        <v>1479</v>
      </c>
      <c r="C36" s="22" t="s">
        <v>139</v>
      </c>
      <c r="D36" s="1" t="s">
        <v>184</v>
      </c>
      <c r="E36" s="1" t="s">
        <v>396</v>
      </c>
      <c r="F36" s="4">
        <v>6750</v>
      </c>
      <c r="G36" s="4">
        <v>1749.7</v>
      </c>
      <c r="H36" s="4">
        <v>2.08</v>
      </c>
    </row>
    <row r="37" spans="2:8">
      <c r="B37" s="1" t="s">
        <v>1326</v>
      </c>
      <c r="C37" s="22" t="s">
        <v>139</v>
      </c>
      <c r="D37" s="1" t="s">
        <v>273</v>
      </c>
      <c r="E37" s="1" t="s">
        <v>374</v>
      </c>
      <c r="F37" s="4">
        <v>325000</v>
      </c>
      <c r="G37" s="4">
        <v>1732.74</v>
      </c>
      <c r="H37" s="4">
        <v>2.06</v>
      </c>
    </row>
    <row r="38" spans="2:8">
      <c r="B38" s="1" t="s">
        <v>1381</v>
      </c>
      <c r="C38" s="22" t="s">
        <v>139</v>
      </c>
      <c r="D38" s="1" t="s">
        <v>166</v>
      </c>
      <c r="E38" s="1" t="s">
        <v>529</v>
      </c>
      <c r="F38" s="4">
        <v>88400</v>
      </c>
      <c r="G38" s="4">
        <v>1712.66</v>
      </c>
      <c r="H38" s="4">
        <v>2.04</v>
      </c>
    </row>
    <row r="39" spans="2:8">
      <c r="B39" s="1" t="s">
        <v>1374</v>
      </c>
      <c r="C39" s="22" t="s">
        <v>139</v>
      </c>
      <c r="D39" s="1" t="s">
        <v>214</v>
      </c>
      <c r="E39" s="1" t="s">
        <v>429</v>
      </c>
      <c r="F39" s="4">
        <v>4210</v>
      </c>
      <c r="G39" s="4">
        <v>1688.93</v>
      </c>
      <c r="H39" s="4">
        <v>2.0099999999999998</v>
      </c>
    </row>
    <row r="40" spans="2:8">
      <c r="B40" s="1" t="s">
        <v>1336</v>
      </c>
      <c r="C40" s="22" t="s">
        <v>139</v>
      </c>
      <c r="D40" s="1" t="s">
        <v>211</v>
      </c>
      <c r="E40" s="1" t="s">
        <v>212</v>
      </c>
      <c r="F40" s="4">
        <v>7800</v>
      </c>
      <c r="G40" s="4">
        <v>1557.23</v>
      </c>
      <c r="H40" s="4">
        <v>1.85</v>
      </c>
    </row>
    <row r="41" spans="2:8">
      <c r="B41" s="1" t="s">
        <v>1419</v>
      </c>
      <c r="C41" s="22" t="s">
        <v>139</v>
      </c>
      <c r="D41" s="1" t="s">
        <v>166</v>
      </c>
      <c r="E41" s="1" t="s">
        <v>261</v>
      </c>
      <c r="F41" s="4">
        <v>112000</v>
      </c>
      <c r="G41" s="4">
        <v>1495.09</v>
      </c>
      <c r="H41" s="4">
        <v>1.78</v>
      </c>
    </row>
    <row r="42" spans="2:8">
      <c r="B42" s="1" t="s">
        <v>1098</v>
      </c>
      <c r="C42" s="22" t="s">
        <v>139</v>
      </c>
      <c r="D42" s="1" t="s">
        <v>360</v>
      </c>
      <c r="E42" s="1" t="s">
        <v>363</v>
      </c>
      <c r="F42" s="4">
        <v>1400000</v>
      </c>
      <c r="G42" s="4">
        <v>1470.7</v>
      </c>
      <c r="H42" s="4">
        <v>1.75</v>
      </c>
    </row>
    <row r="43" spans="2:8">
      <c r="B43" s="1" t="s">
        <v>1397</v>
      </c>
      <c r="C43" s="22" t="s">
        <v>139</v>
      </c>
      <c r="D43" s="1" t="s">
        <v>216</v>
      </c>
      <c r="E43" s="1" t="s">
        <v>383</v>
      </c>
      <c r="F43" s="4">
        <v>290000</v>
      </c>
      <c r="G43" s="4">
        <v>1398.96</v>
      </c>
      <c r="H43" s="4">
        <v>1.66</v>
      </c>
    </row>
    <row r="44" spans="2:8">
      <c r="B44" s="1" t="s">
        <v>1388</v>
      </c>
      <c r="C44" s="22" t="s">
        <v>139</v>
      </c>
      <c r="D44" s="1" t="s">
        <v>477</v>
      </c>
      <c r="E44" s="1" t="s">
        <v>524</v>
      </c>
      <c r="F44" s="4">
        <v>126000</v>
      </c>
      <c r="G44" s="4">
        <v>1368.93</v>
      </c>
      <c r="H44" s="4">
        <v>1.63</v>
      </c>
    </row>
    <row r="45" spans="2:8">
      <c r="B45" s="1" t="s">
        <v>1379</v>
      </c>
      <c r="C45" s="22" t="s">
        <v>139</v>
      </c>
      <c r="D45" s="1" t="s">
        <v>149</v>
      </c>
      <c r="E45" s="1" t="s">
        <v>297</v>
      </c>
      <c r="F45" s="4">
        <v>126603</v>
      </c>
      <c r="G45" s="4">
        <v>1308.44</v>
      </c>
      <c r="H45" s="4">
        <v>1.56</v>
      </c>
    </row>
    <row r="46" spans="2:8">
      <c r="B46" s="1" t="s">
        <v>1286</v>
      </c>
      <c r="C46" s="22" t="s">
        <v>139</v>
      </c>
      <c r="D46" s="1" t="s">
        <v>160</v>
      </c>
      <c r="E46" s="1" t="s">
        <v>484</v>
      </c>
      <c r="F46" s="4">
        <v>300000</v>
      </c>
      <c r="G46" s="4">
        <v>1192.05</v>
      </c>
      <c r="H46" s="4">
        <v>1.42</v>
      </c>
    </row>
    <row r="47" spans="2:8">
      <c r="B47" s="1" t="s">
        <v>1293</v>
      </c>
      <c r="C47" s="22" t="s">
        <v>139</v>
      </c>
      <c r="D47" s="1" t="s">
        <v>169</v>
      </c>
      <c r="E47" s="1" t="s">
        <v>210</v>
      </c>
      <c r="F47" s="4">
        <v>30090</v>
      </c>
      <c r="G47" s="4">
        <v>1077.72</v>
      </c>
      <c r="H47" s="4">
        <v>1.28</v>
      </c>
    </row>
    <row r="48" spans="2:8">
      <c r="B48" s="1" t="s">
        <v>1349</v>
      </c>
      <c r="C48" s="22" t="s">
        <v>139</v>
      </c>
      <c r="D48" s="1" t="s">
        <v>200</v>
      </c>
      <c r="E48" s="1" t="s">
        <v>201</v>
      </c>
      <c r="F48" s="4">
        <v>1130000</v>
      </c>
      <c r="G48" s="4">
        <v>984.8</v>
      </c>
      <c r="H48" s="4">
        <v>1.17</v>
      </c>
    </row>
    <row r="49" spans="2:8">
      <c r="B49" s="1" t="s">
        <v>1023</v>
      </c>
      <c r="C49" s="22" t="s">
        <v>139</v>
      </c>
      <c r="D49" s="1" t="s">
        <v>477</v>
      </c>
      <c r="E49" s="1" t="s">
        <v>576</v>
      </c>
      <c r="F49" s="4">
        <v>62000</v>
      </c>
      <c r="G49" s="4">
        <v>975.54</v>
      </c>
      <c r="H49" s="4">
        <v>1.1599999999999999</v>
      </c>
    </row>
    <row r="50" spans="2:8">
      <c r="B50" s="1" t="s">
        <v>1409</v>
      </c>
      <c r="C50" s="22" t="s">
        <v>139</v>
      </c>
      <c r="D50" s="1" t="s">
        <v>226</v>
      </c>
      <c r="E50" s="1" t="s">
        <v>247</v>
      </c>
      <c r="F50" s="4">
        <v>132800</v>
      </c>
      <c r="G50" s="4">
        <v>933.19</v>
      </c>
      <c r="H50" s="4">
        <v>1.1100000000000001</v>
      </c>
    </row>
    <row r="51" spans="2:8">
      <c r="B51" s="1" t="s">
        <v>1480</v>
      </c>
      <c r="C51" s="22" t="s">
        <v>139</v>
      </c>
      <c r="D51" s="1" t="s">
        <v>166</v>
      </c>
      <c r="E51" s="1" t="s">
        <v>577</v>
      </c>
      <c r="F51" s="4">
        <v>53000</v>
      </c>
      <c r="G51" s="4">
        <v>901.8</v>
      </c>
      <c r="H51" s="4">
        <v>1.07</v>
      </c>
    </row>
    <row r="52" spans="2:8">
      <c r="B52" s="1" t="s">
        <v>205</v>
      </c>
      <c r="C52" s="22" t="s">
        <v>139</v>
      </c>
      <c r="D52" s="1" t="s">
        <v>206</v>
      </c>
      <c r="E52" s="1" t="s">
        <v>207</v>
      </c>
      <c r="F52" s="4">
        <v>102970</v>
      </c>
      <c r="G52" s="4">
        <v>821.6</v>
      </c>
      <c r="H52" s="4">
        <v>0.98</v>
      </c>
    </row>
    <row r="53" spans="2:8">
      <c r="B53" s="1" t="s">
        <v>1481</v>
      </c>
      <c r="C53" s="22" t="s">
        <v>139</v>
      </c>
      <c r="D53" s="1" t="s">
        <v>173</v>
      </c>
      <c r="E53" s="1" t="s">
        <v>578</v>
      </c>
      <c r="F53" s="4">
        <v>305000</v>
      </c>
      <c r="G53" s="4">
        <v>782.02</v>
      </c>
      <c r="H53" s="4">
        <v>0.93</v>
      </c>
    </row>
    <row r="54" spans="2:8">
      <c r="B54" s="1" t="s">
        <v>1031</v>
      </c>
      <c r="C54" s="22" t="s">
        <v>139</v>
      </c>
      <c r="D54" s="1" t="s">
        <v>184</v>
      </c>
      <c r="E54" s="1" t="s">
        <v>290</v>
      </c>
      <c r="F54" s="4">
        <v>200000</v>
      </c>
      <c r="G54" s="4">
        <v>744.4</v>
      </c>
      <c r="H54" s="4">
        <v>0.89</v>
      </c>
    </row>
    <row r="55" spans="2:8">
      <c r="B55" s="1" t="s">
        <v>213</v>
      </c>
      <c r="C55" s="22" t="s">
        <v>139</v>
      </c>
      <c r="D55" s="1" t="s">
        <v>214</v>
      </c>
      <c r="E55" s="1" t="s">
        <v>215</v>
      </c>
      <c r="F55" s="4">
        <v>132462</v>
      </c>
      <c r="G55" s="4">
        <v>566.01</v>
      </c>
      <c r="H55" s="4">
        <v>0.67</v>
      </c>
    </row>
    <row r="56" spans="2:8">
      <c r="B56" s="1" t="s">
        <v>1482</v>
      </c>
      <c r="C56" s="22" t="s">
        <v>139</v>
      </c>
      <c r="D56" s="1" t="s">
        <v>273</v>
      </c>
      <c r="E56" s="1" t="s">
        <v>579</v>
      </c>
      <c r="F56" s="4">
        <v>600000</v>
      </c>
      <c r="G56" s="4">
        <v>553.5</v>
      </c>
      <c r="H56" s="4">
        <v>0.66</v>
      </c>
    </row>
    <row r="57" spans="2:8">
      <c r="B57" s="13" t="s">
        <v>970</v>
      </c>
      <c r="C57" s="22"/>
      <c r="G57" s="10">
        <f>SUM(G16:G56)</f>
        <v>82048.830000000016</v>
      </c>
      <c r="H57" s="10">
        <f>SUM(H16:H56)</f>
        <v>97.63000000000001</v>
      </c>
    </row>
    <row r="58" spans="2:8" s="12" customFormat="1">
      <c r="B58" s="16" t="s">
        <v>971</v>
      </c>
      <c r="C58" s="17"/>
      <c r="F58" s="18"/>
      <c r="G58" s="19"/>
      <c r="H58" s="19"/>
    </row>
    <row r="59" spans="2:8" s="12" customFormat="1">
      <c r="B59" s="16" t="s">
        <v>972</v>
      </c>
      <c r="C59" s="17"/>
      <c r="F59" s="18"/>
      <c r="G59" s="19"/>
      <c r="H59" s="19"/>
    </row>
    <row r="60" spans="2:8">
      <c r="B60" s="1" t="s">
        <v>272</v>
      </c>
      <c r="C60" s="22" t="s">
        <v>139</v>
      </c>
      <c r="D60" s="1" t="s">
        <v>273</v>
      </c>
      <c r="E60" s="1" t="s">
        <v>274</v>
      </c>
      <c r="F60" s="4">
        <v>699600</v>
      </c>
      <c r="G60" s="4">
        <v>973.77</v>
      </c>
      <c r="H60" s="4">
        <v>1.1599999999999999</v>
      </c>
    </row>
    <row r="61" spans="2:8" s="12" customFormat="1">
      <c r="B61" s="16" t="s">
        <v>973</v>
      </c>
      <c r="C61" s="17"/>
      <c r="F61" s="18"/>
      <c r="G61" s="19">
        <f>SUM(G60)</f>
        <v>973.77</v>
      </c>
      <c r="H61" s="19">
        <f>SUM(H60)</f>
        <v>1.1599999999999999</v>
      </c>
    </row>
    <row r="62" spans="2:8" s="12" customFormat="1">
      <c r="B62" s="16" t="s">
        <v>974</v>
      </c>
      <c r="C62" s="17"/>
      <c r="F62" s="18"/>
      <c r="G62" s="19">
        <f>+G57+G61</f>
        <v>83022.60000000002</v>
      </c>
      <c r="H62" s="19">
        <f>+H57+H61</f>
        <v>98.79</v>
      </c>
    </row>
    <row r="63" spans="2:8">
      <c r="B63" s="2" t="s">
        <v>219</v>
      </c>
      <c r="C63" s="9"/>
      <c r="D63" s="2"/>
      <c r="E63" s="2"/>
      <c r="F63" s="10"/>
      <c r="G63" s="10">
        <v>1292.68</v>
      </c>
      <c r="H63" s="10">
        <v>1.54</v>
      </c>
    </row>
    <row r="64" spans="2:8">
      <c r="B64" s="2" t="s">
        <v>124</v>
      </c>
      <c r="C64" s="9"/>
      <c r="D64" s="2"/>
      <c r="E64" s="2"/>
      <c r="F64" s="10"/>
      <c r="G64" s="10">
        <v>84315.28</v>
      </c>
      <c r="H64" s="10">
        <v>100.33</v>
      </c>
    </row>
    <row r="65" spans="2:8">
      <c r="B65" s="2" t="s">
        <v>125</v>
      </c>
      <c r="C65" s="9"/>
      <c r="D65" s="2"/>
      <c r="E65" s="2"/>
      <c r="F65" s="10"/>
      <c r="G65" s="10">
        <v>-279.8841677000089</v>
      </c>
      <c r="H65" s="10">
        <v>-0.32999999999999829</v>
      </c>
    </row>
    <row r="66" spans="2:8">
      <c r="B66" s="2" t="s">
        <v>126</v>
      </c>
      <c r="C66" s="9"/>
      <c r="D66" s="2"/>
      <c r="E66" s="2"/>
      <c r="F66" s="10"/>
      <c r="G66" s="10">
        <v>84035.395832299997</v>
      </c>
      <c r="H66" s="10">
        <v>100</v>
      </c>
    </row>
    <row r="67" spans="2:8">
      <c r="B67" s="1" t="s">
        <v>127</v>
      </c>
    </row>
    <row r="68" spans="2:8">
      <c r="B68" s="1" t="s">
        <v>128</v>
      </c>
    </row>
    <row r="69" spans="2:8">
      <c r="B69" s="24" t="s">
        <v>129</v>
      </c>
      <c r="C69" s="254">
        <v>44681</v>
      </c>
    </row>
    <row r="70" spans="2:8" ht="25.5">
      <c r="B70" s="11" t="s">
        <v>130</v>
      </c>
      <c r="C70" s="5" t="s">
        <v>131</v>
      </c>
    </row>
    <row r="71" spans="2:8">
      <c r="B71" s="2"/>
    </row>
    <row r="72" spans="2:8">
      <c r="B72" s="2" t="s">
        <v>132</v>
      </c>
    </row>
    <row r="73" spans="2:8">
      <c r="B73" s="2" t="s">
        <v>221</v>
      </c>
    </row>
    <row r="74" spans="2:8">
      <c r="B74" s="2" t="s">
        <v>133</v>
      </c>
    </row>
    <row r="75" spans="2:8">
      <c r="B75" s="2" t="s">
        <v>580</v>
      </c>
      <c r="C75" s="9"/>
    </row>
    <row r="76" spans="2:8">
      <c r="B76" s="2" t="s">
        <v>581</v>
      </c>
      <c r="C76" s="9"/>
    </row>
    <row r="77" spans="2:8">
      <c r="B77" s="2" t="s">
        <v>582</v>
      </c>
      <c r="C77" s="9"/>
    </row>
    <row r="78" spans="2:8">
      <c r="B78" s="2" t="s">
        <v>583</v>
      </c>
      <c r="C78" s="9"/>
    </row>
    <row r="79" spans="2:8">
      <c r="B79" s="2" t="s">
        <v>584</v>
      </c>
      <c r="C79" s="9"/>
    </row>
    <row r="80" spans="2:8">
      <c r="B80" s="2" t="s">
        <v>585</v>
      </c>
      <c r="C80" s="9"/>
    </row>
    <row r="81" spans="2:3">
      <c r="B81" s="2" t="s">
        <v>586</v>
      </c>
      <c r="C81" s="9"/>
    </row>
    <row r="82" spans="2:3">
      <c r="B82" s="2" t="s">
        <v>587</v>
      </c>
      <c r="C82" s="9"/>
    </row>
    <row r="83" spans="2:3">
      <c r="B83" s="132" t="s">
        <v>2494</v>
      </c>
      <c r="C83" s="9"/>
    </row>
    <row r="84" spans="2:3">
      <c r="B84" s="132" t="s">
        <v>134</v>
      </c>
    </row>
    <row r="85" spans="2:3">
      <c r="B85" s="132" t="s">
        <v>135</v>
      </c>
    </row>
  </sheetData>
  <mergeCells count="3">
    <mergeCell ref="B1:E1"/>
    <mergeCell ref="C3:C7"/>
    <mergeCell ref="D3:D7"/>
  </mergeCells>
  <hyperlinks>
    <hyperlink ref="A1" location="Index!A1" display="Index" xr:uid="{00000000-0004-0000-1000-000000000000}"/>
  </hyperlink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66"/>
  <sheetViews>
    <sheetView workbookViewId="0">
      <selection activeCell="B1" sqref="B1:E1"/>
    </sheetView>
  </sheetViews>
  <sheetFormatPr defaultRowHeight="12.75"/>
  <cols>
    <col min="1" max="1" width="5.42578125" style="1" bestFit="1" customWidth="1"/>
    <col min="2" max="2" width="82" style="1" bestFit="1" customWidth="1"/>
    <col min="3" max="3" width="25.7109375" style="5" customWidth="1"/>
    <col min="4" max="4" width="25.7109375" style="1" customWidth="1"/>
    <col min="5" max="5" width="13.5703125" style="1" bestFit="1" customWidth="1"/>
    <col min="6" max="6" width="10.28515625" style="4" bestFit="1" customWidth="1"/>
    <col min="7" max="7" width="18.140625" style="4" bestFit="1" customWidth="1"/>
    <col min="8" max="8" width="9.140625" style="4"/>
    <col min="9" max="16384" width="9.140625" style="1"/>
  </cols>
  <sheetData>
    <row r="1" spans="1:9">
      <c r="A1" s="3" t="s">
        <v>0</v>
      </c>
      <c r="B1" s="367" t="s">
        <v>60</v>
      </c>
      <c r="C1" s="367"/>
      <c r="D1" s="367"/>
      <c r="E1" s="367"/>
    </row>
    <row r="2" spans="1:9" ht="13.5" thickBot="1"/>
    <row r="3" spans="1:9" s="12" customFormat="1" ht="15">
      <c r="B3" s="45" t="s">
        <v>3091</v>
      </c>
      <c r="C3" s="371"/>
      <c r="D3" s="374"/>
      <c r="F3" s="18"/>
      <c r="G3" s="18"/>
      <c r="H3" s="18"/>
    </row>
    <row r="4" spans="1:9" s="12" customFormat="1" ht="15">
      <c r="B4" s="105" t="s">
        <v>3092</v>
      </c>
      <c r="C4" s="372"/>
      <c r="D4" s="375"/>
      <c r="F4" s="18"/>
      <c r="G4" s="18"/>
      <c r="H4" s="18"/>
    </row>
    <row r="5" spans="1:9" s="12" customFormat="1" ht="15">
      <c r="B5" s="329"/>
      <c r="C5" s="372"/>
      <c r="D5" s="375"/>
      <c r="F5" s="18"/>
      <c r="G5" s="18"/>
      <c r="H5" s="18"/>
    </row>
    <row r="6" spans="1:9" s="12" customFormat="1" ht="15">
      <c r="B6" s="105" t="s">
        <v>1529</v>
      </c>
      <c r="C6" s="372"/>
      <c r="D6" s="375"/>
      <c r="F6" s="18"/>
      <c r="G6" s="18"/>
      <c r="H6" s="18"/>
    </row>
    <row r="7" spans="1:9" s="12" customFormat="1" ht="15">
      <c r="B7" s="105" t="s">
        <v>3040</v>
      </c>
      <c r="C7" s="372"/>
      <c r="D7" s="375"/>
      <c r="F7" s="18"/>
      <c r="G7" s="18"/>
      <c r="H7" s="18"/>
    </row>
    <row r="8" spans="1:9" s="12" customFormat="1" ht="30.75" thickBot="1">
      <c r="B8" s="43" t="s">
        <v>3093</v>
      </c>
      <c r="C8" s="373"/>
      <c r="D8" s="376"/>
      <c r="F8" s="18"/>
      <c r="G8" s="18"/>
      <c r="H8" s="18"/>
    </row>
    <row r="9" spans="1:9" s="12" customFormat="1">
      <c r="C9" s="20" t="s">
        <v>1527</v>
      </c>
      <c r="D9" s="20" t="s">
        <v>1526</v>
      </c>
      <c r="F9" s="18"/>
      <c r="G9" s="18"/>
      <c r="H9" s="18"/>
    </row>
    <row r="12" spans="1:9">
      <c r="B12" s="1" t="s">
        <v>100</v>
      </c>
    </row>
    <row r="14" spans="1:9">
      <c r="B14" s="6" t="s">
        <v>101</v>
      </c>
      <c r="C14" s="7" t="s">
        <v>102</v>
      </c>
      <c r="D14" s="6" t="s">
        <v>136</v>
      </c>
      <c r="E14" s="6" t="s">
        <v>104</v>
      </c>
      <c r="F14" s="8" t="s">
        <v>105</v>
      </c>
      <c r="G14" s="8" t="s">
        <v>106</v>
      </c>
      <c r="H14" s="8" t="s">
        <v>107</v>
      </c>
      <c r="I14" s="2" t="s">
        <v>137</v>
      </c>
    </row>
    <row r="15" spans="1:9">
      <c r="B15" s="2" t="s">
        <v>138</v>
      </c>
      <c r="C15" s="22"/>
    </row>
    <row r="16" spans="1:9">
      <c r="B16" s="2" t="s">
        <v>109</v>
      </c>
      <c r="C16" s="22"/>
    </row>
    <row r="17" spans="2:8">
      <c r="B17" s="1" t="s">
        <v>993</v>
      </c>
      <c r="C17" s="22" t="s">
        <v>139</v>
      </c>
      <c r="D17" s="1" t="s">
        <v>142</v>
      </c>
      <c r="E17" s="1" t="s">
        <v>143</v>
      </c>
      <c r="F17" s="4">
        <v>71224</v>
      </c>
      <c r="G17" s="4">
        <v>1987.72</v>
      </c>
      <c r="H17" s="4">
        <v>14.93</v>
      </c>
    </row>
    <row r="18" spans="2:8">
      <c r="B18" s="1" t="s">
        <v>997</v>
      </c>
      <c r="C18" s="22" t="s">
        <v>139</v>
      </c>
      <c r="D18" s="1" t="s">
        <v>140</v>
      </c>
      <c r="E18" s="1" t="s">
        <v>144</v>
      </c>
      <c r="F18" s="4">
        <v>90319</v>
      </c>
      <c r="G18" s="4">
        <v>1250.69</v>
      </c>
      <c r="H18" s="4">
        <v>9.4</v>
      </c>
    </row>
    <row r="19" spans="2:8">
      <c r="B19" s="1" t="s">
        <v>1070</v>
      </c>
      <c r="C19" s="22" t="s">
        <v>139</v>
      </c>
      <c r="D19" s="1" t="s">
        <v>145</v>
      </c>
      <c r="E19" s="1" t="s">
        <v>146</v>
      </c>
      <c r="F19" s="4">
        <v>75454</v>
      </c>
      <c r="G19" s="4">
        <v>1183.04</v>
      </c>
      <c r="H19" s="4">
        <v>8.89</v>
      </c>
    </row>
    <row r="20" spans="2:8">
      <c r="B20" s="1" t="s">
        <v>1025</v>
      </c>
      <c r="C20" s="22" t="s">
        <v>139</v>
      </c>
      <c r="D20" s="1" t="s">
        <v>140</v>
      </c>
      <c r="E20" s="1" t="s">
        <v>141</v>
      </c>
      <c r="F20" s="4">
        <v>143250</v>
      </c>
      <c r="G20" s="4">
        <v>1065.1400000000001</v>
      </c>
      <c r="H20" s="4">
        <v>8</v>
      </c>
    </row>
    <row r="21" spans="2:8">
      <c r="B21" s="1" t="s">
        <v>1022</v>
      </c>
      <c r="C21" s="22" t="s">
        <v>139</v>
      </c>
      <c r="D21" s="1" t="s">
        <v>156</v>
      </c>
      <c r="E21" s="1" t="s">
        <v>157</v>
      </c>
      <c r="F21" s="4">
        <v>37283</v>
      </c>
      <c r="G21" s="4">
        <v>830.72</v>
      </c>
      <c r="H21" s="4">
        <v>6.24</v>
      </c>
    </row>
    <row r="22" spans="2:8">
      <c r="B22" s="1" t="s">
        <v>1012</v>
      </c>
      <c r="C22" s="22" t="s">
        <v>139</v>
      </c>
      <c r="D22" s="1" t="s">
        <v>145</v>
      </c>
      <c r="E22" s="1" t="s">
        <v>147</v>
      </c>
      <c r="F22" s="4">
        <v>21371</v>
      </c>
      <c r="G22" s="4">
        <v>758.69</v>
      </c>
      <c r="H22" s="4">
        <v>5.7</v>
      </c>
    </row>
    <row r="23" spans="2:8">
      <c r="B23" s="1" t="s">
        <v>1016</v>
      </c>
      <c r="C23" s="22" t="s">
        <v>139</v>
      </c>
      <c r="D23" s="1" t="s">
        <v>140</v>
      </c>
      <c r="E23" s="1" t="s">
        <v>148</v>
      </c>
      <c r="F23" s="4">
        <v>26972</v>
      </c>
      <c r="G23" s="4">
        <v>482.52</v>
      </c>
      <c r="H23" s="4">
        <v>3.62</v>
      </c>
    </row>
    <row r="24" spans="2:8">
      <c r="B24" s="1" t="s">
        <v>1018</v>
      </c>
      <c r="C24" s="22" t="s">
        <v>139</v>
      </c>
      <c r="D24" s="1" t="s">
        <v>153</v>
      </c>
      <c r="E24" s="1" t="s">
        <v>154</v>
      </c>
      <c r="F24" s="4">
        <v>180169</v>
      </c>
      <c r="G24" s="4">
        <v>467.27</v>
      </c>
      <c r="H24" s="4">
        <v>3.51</v>
      </c>
    </row>
    <row r="25" spans="2:8">
      <c r="B25" s="1" t="s">
        <v>996</v>
      </c>
      <c r="C25" s="22" t="s">
        <v>139</v>
      </c>
      <c r="D25" s="1" t="s">
        <v>173</v>
      </c>
      <c r="E25" s="1" t="s">
        <v>174</v>
      </c>
      <c r="F25" s="4">
        <v>24916</v>
      </c>
      <c r="G25" s="4">
        <v>422.53</v>
      </c>
      <c r="H25" s="4">
        <v>3.17</v>
      </c>
    </row>
    <row r="26" spans="2:8">
      <c r="B26" s="1" t="s">
        <v>1019</v>
      </c>
      <c r="C26" s="22" t="s">
        <v>139</v>
      </c>
      <c r="D26" s="1" t="s">
        <v>153</v>
      </c>
      <c r="E26" s="1" t="s">
        <v>163</v>
      </c>
      <c r="F26" s="4">
        <v>18387</v>
      </c>
      <c r="G26" s="4">
        <v>411.34</v>
      </c>
      <c r="H26" s="4">
        <v>3.09</v>
      </c>
    </row>
    <row r="27" spans="2:8">
      <c r="B27" s="1" t="s">
        <v>1003</v>
      </c>
      <c r="C27" s="22" t="s">
        <v>139</v>
      </c>
      <c r="D27" s="1" t="s">
        <v>140</v>
      </c>
      <c r="E27" s="1" t="s">
        <v>155</v>
      </c>
      <c r="F27" s="4">
        <v>56382</v>
      </c>
      <c r="G27" s="4">
        <v>410.86</v>
      </c>
      <c r="H27" s="4">
        <v>3.09</v>
      </c>
    </row>
    <row r="28" spans="2:8">
      <c r="B28" s="1" t="s">
        <v>454</v>
      </c>
      <c r="C28" s="22" t="s">
        <v>139</v>
      </c>
      <c r="D28" s="1" t="s">
        <v>140</v>
      </c>
      <c r="E28" s="1" t="s">
        <v>455</v>
      </c>
      <c r="F28" s="4">
        <v>79132</v>
      </c>
      <c r="G28" s="4">
        <v>392.89</v>
      </c>
      <c r="H28" s="4">
        <v>2.95</v>
      </c>
    </row>
    <row r="29" spans="2:8">
      <c r="B29" s="1" t="s">
        <v>1279</v>
      </c>
      <c r="C29" s="22" t="s">
        <v>139</v>
      </c>
      <c r="D29" s="1" t="s">
        <v>151</v>
      </c>
      <c r="E29" s="1" t="s">
        <v>152</v>
      </c>
      <c r="F29" s="4">
        <v>49837</v>
      </c>
      <c r="G29" s="4">
        <v>368.64</v>
      </c>
      <c r="H29" s="4">
        <v>2.77</v>
      </c>
    </row>
    <row r="30" spans="2:8">
      <c r="B30" s="1" t="s">
        <v>1011</v>
      </c>
      <c r="C30" s="22" t="s">
        <v>139</v>
      </c>
      <c r="D30" s="1" t="s">
        <v>156</v>
      </c>
      <c r="E30" s="1" t="s">
        <v>456</v>
      </c>
      <c r="F30" s="4">
        <v>5464</v>
      </c>
      <c r="G30" s="4">
        <v>364.57</v>
      </c>
      <c r="H30" s="4">
        <v>2.74</v>
      </c>
    </row>
    <row r="31" spans="2:8">
      <c r="B31" s="1" t="s">
        <v>1280</v>
      </c>
      <c r="C31" s="22" t="s">
        <v>139</v>
      </c>
      <c r="D31" s="1" t="s">
        <v>149</v>
      </c>
      <c r="E31" s="1" t="s">
        <v>291</v>
      </c>
      <c r="F31" s="4">
        <v>9264</v>
      </c>
      <c r="G31" s="4">
        <v>300.08999999999997</v>
      </c>
      <c r="H31" s="4">
        <v>2.25</v>
      </c>
    </row>
    <row r="32" spans="2:8">
      <c r="B32" s="1" t="s">
        <v>994</v>
      </c>
      <c r="C32" s="22" t="s">
        <v>139</v>
      </c>
      <c r="D32" s="1" t="s">
        <v>145</v>
      </c>
      <c r="E32" s="1" t="s">
        <v>285</v>
      </c>
      <c r="F32" s="4">
        <v>22334</v>
      </c>
      <c r="G32" s="4">
        <v>240.97</v>
      </c>
      <c r="H32" s="4">
        <v>1.81</v>
      </c>
    </row>
    <row r="33" spans="2:8">
      <c r="B33" s="1" t="s">
        <v>1037</v>
      </c>
      <c r="C33" s="22" t="s">
        <v>139</v>
      </c>
      <c r="D33" s="1" t="s">
        <v>149</v>
      </c>
      <c r="E33" s="1" t="s">
        <v>150</v>
      </c>
      <c r="F33" s="4">
        <v>8527</v>
      </c>
      <c r="G33" s="4">
        <v>209.7</v>
      </c>
      <c r="H33" s="4">
        <v>1.58</v>
      </c>
    </row>
    <row r="34" spans="2:8">
      <c r="B34" s="1" t="s">
        <v>1026</v>
      </c>
      <c r="C34" s="22" t="s">
        <v>139</v>
      </c>
      <c r="D34" s="1" t="s">
        <v>300</v>
      </c>
      <c r="E34" s="1" t="s">
        <v>397</v>
      </c>
      <c r="F34" s="4">
        <v>2708</v>
      </c>
      <c r="G34" s="4">
        <v>209.4</v>
      </c>
      <c r="H34" s="4">
        <v>1.57</v>
      </c>
    </row>
    <row r="35" spans="2:8">
      <c r="B35" s="1" t="s">
        <v>1124</v>
      </c>
      <c r="C35" s="22" t="s">
        <v>139</v>
      </c>
      <c r="D35" s="1" t="s">
        <v>164</v>
      </c>
      <c r="E35" s="1" t="s">
        <v>165</v>
      </c>
      <c r="F35" s="4">
        <v>22101</v>
      </c>
      <c r="G35" s="4">
        <v>205.25</v>
      </c>
      <c r="H35" s="4">
        <v>1.54</v>
      </c>
    </row>
    <row r="36" spans="2:8">
      <c r="B36" s="1" t="s">
        <v>1044</v>
      </c>
      <c r="C36" s="22" t="s">
        <v>139</v>
      </c>
      <c r="D36" s="1" t="s">
        <v>355</v>
      </c>
      <c r="E36" s="1" t="s">
        <v>356</v>
      </c>
      <c r="F36" s="4">
        <v>16080</v>
      </c>
      <c r="G36" s="4">
        <v>204.49</v>
      </c>
      <c r="H36" s="4">
        <v>1.54</v>
      </c>
    </row>
    <row r="37" spans="2:8">
      <c r="B37" s="1" t="s">
        <v>1099</v>
      </c>
      <c r="C37" s="22" t="s">
        <v>139</v>
      </c>
      <c r="D37" s="1" t="s">
        <v>300</v>
      </c>
      <c r="E37" s="1" t="s">
        <v>458</v>
      </c>
      <c r="F37" s="4">
        <v>19834</v>
      </c>
      <c r="G37" s="4">
        <v>182.87</v>
      </c>
      <c r="H37" s="4">
        <v>1.37</v>
      </c>
    </row>
    <row r="38" spans="2:8">
      <c r="B38" s="1" t="s">
        <v>999</v>
      </c>
      <c r="C38" s="22" t="s">
        <v>139</v>
      </c>
      <c r="D38" s="1" t="s">
        <v>156</v>
      </c>
      <c r="E38" s="1" t="s">
        <v>457</v>
      </c>
      <c r="F38" s="4">
        <v>1226</v>
      </c>
      <c r="G38" s="4">
        <v>182.78</v>
      </c>
      <c r="H38" s="4">
        <v>1.37</v>
      </c>
    </row>
    <row r="39" spans="2:8">
      <c r="B39" s="1" t="s">
        <v>1007</v>
      </c>
      <c r="C39" s="22" t="s">
        <v>139</v>
      </c>
      <c r="D39" s="1" t="s">
        <v>145</v>
      </c>
      <c r="E39" s="1" t="s">
        <v>395</v>
      </c>
      <c r="F39" s="4">
        <v>12852</v>
      </c>
      <c r="G39" s="4">
        <v>161.49</v>
      </c>
      <c r="H39" s="4">
        <v>1.21</v>
      </c>
    </row>
    <row r="40" spans="2:8">
      <c r="B40" s="1" t="s">
        <v>1017</v>
      </c>
      <c r="C40" s="22" t="s">
        <v>139</v>
      </c>
      <c r="D40" s="1" t="s">
        <v>273</v>
      </c>
      <c r="E40" s="1" t="s">
        <v>286</v>
      </c>
      <c r="F40" s="4">
        <v>70631</v>
      </c>
      <c r="G40" s="4">
        <v>160.76</v>
      </c>
      <c r="H40" s="4">
        <v>1.21</v>
      </c>
    </row>
    <row r="41" spans="2:8">
      <c r="B41" s="1" t="s">
        <v>1045</v>
      </c>
      <c r="C41" s="22" t="s">
        <v>139</v>
      </c>
      <c r="D41" s="1" t="s">
        <v>184</v>
      </c>
      <c r="E41" s="1" t="s">
        <v>186</v>
      </c>
      <c r="F41" s="4">
        <v>2367</v>
      </c>
      <c r="G41" s="4">
        <v>156.91</v>
      </c>
      <c r="H41" s="4">
        <v>1.18</v>
      </c>
    </row>
    <row r="42" spans="2:8">
      <c r="B42" s="1" t="s">
        <v>1085</v>
      </c>
      <c r="C42" s="22" t="s">
        <v>139</v>
      </c>
      <c r="D42" s="1" t="s">
        <v>145</v>
      </c>
      <c r="E42" s="1" t="s">
        <v>162</v>
      </c>
      <c r="F42" s="4">
        <v>30184</v>
      </c>
      <c r="G42" s="4">
        <v>153.63999999999999</v>
      </c>
      <c r="H42" s="4">
        <v>1.1499999999999999</v>
      </c>
    </row>
    <row r="43" spans="2:8">
      <c r="B43" s="1" t="s">
        <v>1116</v>
      </c>
      <c r="C43" s="22" t="s">
        <v>139</v>
      </c>
      <c r="D43" s="1" t="s">
        <v>273</v>
      </c>
      <c r="E43" s="1" t="s">
        <v>459</v>
      </c>
      <c r="F43" s="4">
        <v>98760</v>
      </c>
      <c r="G43" s="4">
        <v>151.69999999999999</v>
      </c>
      <c r="H43" s="4">
        <v>1.1399999999999999</v>
      </c>
    </row>
    <row r="44" spans="2:8">
      <c r="B44" s="1" t="s">
        <v>1027</v>
      </c>
      <c r="C44" s="22" t="s">
        <v>139</v>
      </c>
      <c r="D44" s="1" t="s">
        <v>460</v>
      </c>
      <c r="E44" s="1" t="s">
        <v>461</v>
      </c>
      <c r="F44" s="4">
        <v>711</v>
      </c>
      <c r="G44" s="4">
        <v>130.18</v>
      </c>
      <c r="H44" s="4">
        <v>0.98</v>
      </c>
    </row>
    <row r="45" spans="2:8">
      <c r="B45" s="1" t="s">
        <v>1010</v>
      </c>
      <c r="C45" s="22" t="s">
        <v>139</v>
      </c>
      <c r="D45" s="1" t="s">
        <v>140</v>
      </c>
      <c r="E45" s="1" t="s">
        <v>415</v>
      </c>
      <c r="F45" s="4">
        <v>12131</v>
      </c>
      <c r="G45" s="4">
        <v>118.67</v>
      </c>
      <c r="H45" s="4">
        <v>0.89</v>
      </c>
    </row>
    <row r="46" spans="2:8">
      <c r="B46" s="1" t="s">
        <v>1080</v>
      </c>
      <c r="C46" s="22" t="s">
        <v>139</v>
      </c>
      <c r="D46" s="1" t="s">
        <v>164</v>
      </c>
      <c r="E46" s="1" t="s">
        <v>181</v>
      </c>
      <c r="F46" s="4">
        <v>2455</v>
      </c>
      <c r="G46" s="4">
        <v>101.52</v>
      </c>
      <c r="H46" s="4">
        <v>0.76</v>
      </c>
    </row>
    <row r="47" spans="2:8">
      <c r="B47" s="2" t="s">
        <v>218</v>
      </c>
      <c r="C47" s="52"/>
      <c r="D47" s="2"/>
      <c r="E47" s="2"/>
      <c r="F47" s="10"/>
      <c r="G47" s="10">
        <f>SUM(G14:G46)</f>
        <v>13267.040000000003</v>
      </c>
      <c r="H47" s="10">
        <f>SUM(H14:H46)</f>
        <v>99.65000000000002</v>
      </c>
    </row>
    <row r="48" spans="2:8">
      <c r="B48" s="2" t="s">
        <v>219</v>
      </c>
      <c r="C48" s="9"/>
      <c r="D48" s="2"/>
      <c r="E48" s="2"/>
      <c r="F48" s="10"/>
      <c r="G48" s="10">
        <v>101.7</v>
      </c>
      <c r="H48" s="10">
        <v>0.76</v>
      </c>
    </row>
    <row r="49" spans="2:8">
      <c r="B49" s="2" t="s">
        <v>124</v>
      </c>
      <c r="C49" s="9"/>
      <c r="D49" s="2"/>
      <c r="E49" s="2"/>
      <c r="F49" s="10"/>
      <c r="G49" s="10">
        <v>13368.740000000002</v>
      </c>
      <c r="H49" s="10">
        <v>100.43</v>
      </c>
    </row>
    <row r="50" spans="2:8">
      <c r="B50" s="2" t="s">
        <v>125</v>
      </c>
      <c r="C50" s="9"/>
      <c r="D50" s="2"/>
      <c r="E50" s="2"/>
      <c r="F50" s="10"/>
      <c r="G50" s="10">
        <v>-57.434921400000533</v>
      </c>
      <c r="H50" s="10">
        <v>-0.43000000000000682</v>
      </c>
    </row>
    <row r="51" spans="2:8">
      <c r="B51" s="2" t="s">
        <v>126</v>
      </c>
      <c r="C51" s="9"/>
      <c r="D51" s="2"/>
      <c r="E51" s="2"/>
      <c r="F51" s="10"/>
      <c r="G51" s="10">
        <v>13311.3050786</v>
      </c>
      <c r="H51" s="10">
        <v>100</v>
      </c>
    </row>
    <row r="52" spans="2:8">
      <c r="B52" s="1" t="s">
        <v>127</v>
      </c>
    </row>
    <row r="53" spans="2:8">
      <c r="B53" s="1" t="s">
        <v>128</v>
      </c>
    </row>
    <row r="54" spans="2:8">
      <c r="B54" s="24" t="s">
        <v>129</v>
      </c>
      <c r="C54" s="254">
        <v>44681</v>
      </c>
    </row>
    <row r="55" spans="2:8" ht="25.5">
      <c r="B55" s="11" t="s">
        <v>130</v>
      </c>
      <c r="C55" s="5" t="s">
        <v>131</v>
      </c>
    </row>
    <row r="56" spans="2:8">
      <c r="B56" s="2"/>
    </row>
    <row r="57" spans="2:8">
      <c r="B57" s="2" t="s">
        <v>132</v>
      </c>
    </row>
    <row r="58" spans="2:8">
      <c r="B58" s="2" t="s">
        <v>221</v>
      </c>
    </row>
    <row r="59" spans="2:8">
      <c r="B59" s="2" t="s">
        <v>133</v>
      </c>
    </row>
    <row r="60" spans="2:8">
      <c r="B60" s="2" t="s">
        <v>637</v>
      </c>
      <c r="C60" s="9"/>
    </row>
    <row r="61" spans="2:8">
      <c r="B61" s="2" t="s">
        <v>638</v>
      </c>
      <c r="C61" s="9"/>
    </row>
    <row r="62" spans="2:8">
      <c r="B62" s="2" t="s">
        <v>639</v>
      </c>
      <c r="C62" s="9"/>
    </row>
    <row r="63" spans="2:8">
      <c r="B63" s="2" t="s">
        <v>640</v>
      </c>
      <c r="C63" s="9"/>
    </row>
    <row r="64" spans="2:8">
      <c r="B64" s="132" t="s">
        <v>2963</v>
      </c>
      <c r="C64" s="9"/>
    </row>
    <row r="65" spans="2:2">
      <c r="B65" s="132" t="s">
        <v>134</v>
      </c>
    </row>
    <row r="66" spans="2:2">
      <c r="B66" s="132" t="s">
        <v>135</v>
      </c>
    </row>
  </sheetData>
  <mergeCells count="3">
    <mergeCell ref="B1:E1"/>
    <mergeCell ref="C3:C8"/>
    <mergeCell ref="D3:D8"/>
  </mergeCells>
  <hyperlinks>
    <hyperlink ref="A1" location="Index!A1" display="Index" xr:uid="{00000000-0004-0000-1400-000000000000}"/>
  </hyperlink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101"/>
  <sheetViews>
    <sheetView workbookViewId="0">
      <selection activeCell="B1" sqref="B1:E1"/>
    </sheetView>
  </sheetViews>
  <sheetFormatPr defaultRowHeight="12.75"/>
  <cols>
    <col min="1" max="1" width="5.42578125" style="1" bestFit="1" customWidth="1"/>
    <col min="2" max="2" width="82" style="1" bestFit="1" customWidth="1"/>
    <col min="3" max="3" width="25.7109375" style="5" customWidth="1"/>
    <col min="4" max="4" width="25.7109375" style="1" customWidth="1"/>
    <col min="5" max="5" width="14" style="1" bestFit="1" customWidth="1"/>
    <col min="6" max="6" width="10.28515625" style="4" bestFit="1" customWidth="1"/>
    <col min="7" max="7" width="18.140625" style="4" bestFit="1" customWidth="1"/>
    <col min="8" max="8" width="9.140625" style="4"/>
    <col min="9" max="9" width="1.7109375" style="1" bestFit="1" customWidth="1"/>
    <col min="10" max="16384" width="9.140625" style="1"/>
  </cols>
  <sheetData>
    <row r="1" spans="1:9">
      <c r="A1" s="3" t="s">
        <v>0</v>
      </c>
      <c r="B1" s="367" t="s">
        <v>58</v>
      </c>
      <c r="C1" s="367"/>
      <c r="D1" s="367"/>
      <c r="E1" s="367"/>
    </row>
    <row r="2" spans="1:9" ht="13.5" thickBot="1"/>
    <row r="3" spans="1:9" s="12" customFormat="1" ht="15">
      <c r="B3" s="45" t="s">
        <v>3094</v>
      </c>
      <c r="C3" s="371"/>
      <c r="D3" s="374"/>
      <c r="F3" s="18"/>
      <c r="G3" s="18"/>
      <c r="H3" s="18"/>
    </row>
    <row r="4" spans="1:9" s="12" customFormat="1" ht="15">
      <c r="B4" s="105" t="s">
        <v>3095</v>
      </c>
      <c r="C4" s="372"/>
      <c r="D4" s="375"/>
      <c r="F4" s="18"/>
      <c r="G4" s="18"/>
      <c r="H4" s="18"/>
    </row>
    <row r="5" spans="1:9" s="12" customFormat="1" ht="15">
      <c r="B5" s="329"/>
      <c r="C5" s="372"/>
      <c r="D5" s="375"/>
      <c r="F5" s="18"/>
      <c r="G5" s="18"/>
      <c r="H5" s="18"/>
    </row>
    <row r="6" spans="1:9" s="12" customFormat="1" ht="15">
      <c r="B6" s="105" t="s">
        <v>1529</v>
      </c>
      <c r="C6" s="372"/>
      <c r="D6" s="375"/>
      <c r="F6" s="18"/>
      <c r="G6" s="18"/>
      <c r="H6" s="18"/>
    </row>
    <row r="7" spans="1:9" s="12" customFormat="1" ht="15">
      <c r="B7" s="44" t="s">
        <v>3055</v>
      </c>
      <c r="C7" s="372"/>
      <c r="D7" s="375"/>
      <c r="F7" s="18"/>
      <c r="G7" s="18"/>
      <c r="H7" s="18"/>
    </row>
    <row r="8" spans="1:9" s="12" customFormat="1" ht="30.75" thickBot="1">
      <c r="B8" s="43" t="s">
        <v>3096</v>
      </c>
      <c r="C8" s="373"/>
      <c r="D8" s="376"/>
      <c r="F8" s="18"/>
      <c r="G8" s="18"/>
      <c r="H8" s="18"/>
    </row>
    <row r="9" spans="1:9" s="12" customFormat="1">
      <c r="C9" s="20" t="s">
        <v>1527</v>
      </c>
      <c r="D9" s="20" t="s">
        <v>1526</v>
      </c>
      <c r="F9" s="18"/>
      <c r="G9" s="18"/>
      <c r="H9" s="18"/>
    </row>
    <row r="12" spans="1:9">
      <c r="B12" s="1" t="s">
        <v>100</v>
      </c>
    </row>
    <row r="14" spans="1:9">
      <c r="B14" s="6" t="s">
        <v>101</v>
      </c>
      <c r="C14" s="7" t="s">
        <v>102</v>
      </c>
      <c r="D14" s="6" t="s">
        <v>136</v>
      </c>
      <c r="E14" s="6" t="s">
        <v>104</v>
      </c>
      <c r="F14" s="8" t="s">
        <v>105</v>
      </c>
      <c r="G14" s="8" t="s">
        <v>106</v>
      </c>
      <c r="H14" s="8" t="s">
        <v>107</v>
      </c>
      <c r="I14" s="2" t="s">
        <v>137</v>
      </c>
    </row>
    <row r="15" spans="1:9">
      <c r="B15" s="2" t="s">
        <v>138</v>
      </c>
      <c r="C15" s="22"/>
    </row>
    <row r="16" spans="1:9">
      <c r="B16" s="2" t="s">
        <v>109</v>
      </c>
      <c r="C16" s="22"/>
    </row>
    <row r="17" spans="2:8">
      <c r="B17" s="1" t="s">
        <v>993</v>
      </c>
      <c r="C17" s="22" t="s">
        <v>139</v>
      </c>
      <c r="D17" s="1" t="s">
        <v>142</v>
      </c>
      <c r="E17" s="1" t="s">
        <v>143</v>
      </c>
      <c r="F17" s="4">
        <v>120085</v>
      </c>
      <c r="G17" s="4">
        <v>3350.67</v>
      </c>
      <c r="H17" s="4">
        <v>12.83</v>
      </c>
    </row>
    <row r="18" spans="2:8">
      <c r="B18" s="1" t="s">
        <v>997</v>
      </c>
      <c r="C18" s="22" t="s">
        <v>139</v>
      </c>
      <c r="D18" s="1" t="s">
        <v>140</v>
      </c>
      <c r="E18" s="1" t="s">
        <v>144</v>
      </c>
      <c r="F18" s="4">
        <v>152102</v>
      </c>
      <c r="G18" s="4">
        <v>2106</v>
      </c>
      <c r="H18" s="4">
        <v>8.06</v>
      </c>
    </row>
    <row r="19" spans="2:8">
      <c r="B19" s="1" t="s">
        <v>1070</v>
      </c>
      <c r="C19" s="22" t="s">
        <v>139</v>
      </c>
      <c r="D19" s="1" t="s">
        <v>145</v>
      </c>
      <c r="E19" s="1" t="s">
        <v>146</v>
      </c>
      <c r="F19" s="4">
        <v>126969</v>
      </c>
      <c r="G19" s="4">
        <v>1990.3</v>
      </c>
      <c r="H19" s="4">
        <v>7.62</v>
      </c>
    </row>
    <row r="20" spans="2:8">
      <c r="B20" s="1" t="s">
        <v>1025</v>
      </c>
      <c r="C20" s="22" t="s">
        <v>139</v>
      </c>
      <c r="D20" s="1" t="s">
        <v>140</v>
      </c>
      <c r="E20" s="1" t="s">
        <v>141</v>
      </c>
      <c r="F20" s="4">
        <v>241070</v>
      </c>
      <c r="G20" s="4">
        <v>1791.87</v>
      </c>
      <c r="H20" s="4">
        <v>6.86</v>
      </c>
    </row>
    <row r="21" spans="2:8">
      <c r="B21" s="1" t="s">
        <v>1022</v>
      </c>
      <c r="C21" s="22" t="s">
        <v>139</v>
      </c>
      <c r="D21" s="1" t="s">
        <v>156</v>
      </c>
      <c r="E21" s="1" t="s">
        <v>157</v>
      </c>
      <c r="F21" s="4">
        <v>62907</v>
      </c>
      <c r="G21" s="4">
        <v>1402.64</v>
      </c>
      <c r="H21" s="4">
        <v>5.37</v>
      </c>
    </row>
    <row r="22" spans="2:8">
      <c r="B22" s="1" t="s">
        <v>1012</v>
      </c>
      <c r="C22" s="22" t="s">
        <v>139</v>
      </c>
      <c r="D22" s="1" t="s">
        <v>145</v>
      </c>
      <c r="E22" s="1" t="s">
        <v>147</v>
      </c>
      <c r="F22" s="4">
        <v>36011</v>
      </c>
      <c r="G22" s="4">
        <v>1277.2</v>
      </c>
      <c r="H22" s="4">
        <v>4.8899999999999997</v>
      </c>
    </row>
    <row r="23" spans="2:8">
      <c r="B23" s="1" t="s">
        <v>1016</v>
      </c>
      <c r="C23" s="22" t="s">
        <v>139</v>
      </c>
      <c r="D23" s="1" t="s">
        <v>140</v>
      </c>
      <c r="E23" s="1" t="s">
        <v>148</v>
      </c>
      <c r="F23" s="4">
        <v>50753</v>
      </c>
      <c r="G23" s="4">
        <v>908.86</v>
      </c>
      <c r="H23" s="4">
        <v>3.48</v>
      </c>
    </row>
    <row r="24" spans="2:8">
      <c r="B24" s="1" t="s">
        <v>1018</v>
      </c>
      <c r="C24" s="22" t="s">
        <v>139</v>
      </c>
      <c r="D24" s="1" t="s">
        <v>153</v>
      </c>
      <c r="E24" s="1" t="s">
        <v>154</v>
      </c>
      <c r="F24" s="4">
        <v>305482</v>
      </c>
      <c r="G24" s="4">
        <v>792.88</v>
      </c>
      <c r="H24" s="4">
        <v>3.04</v>
      </c>
    </row>
    <row r="25" spans="2:8">
      <c r="B25" s="1" t="s">
        <v>996</v>
      </c>
      <c r="C25" s="22" t="s">
        <v>139</v>
      </c>
      <c r="D25" s="1" t="s">
        <v>173</v>
      </c>
      <c r="E25" s="1" t="s">
        <v>174</v>
      </c>
      <c r="F25" s="4">
        <v>42080</v>
      </c>
      <c r="G25" s="4">
        <v>712.98</v>
      </c>
      <c r="H25" s="4">
        <v>2.73</v>
      </c>
    </row>
    <row r="26" spans="2:8">
      <c r="B26" s="1" t="s">
        <v>1019</v>
      </c>
      <c r="C26" s="22" t="s">
        <v>139</v>
      </c>
      <c r="D26" s="1" t="s">
        <v>153</v>
      </c>
      <c r="E26" s="1" t="s">
        <v>163</v>
      </c>
      <c r="F26" s="4">
        <v>31183</v>
      </c>
      <c r="G26" s="4">
        <v>696.89</v>
      </c>
      <c r="H26" s="4">
        <v>2.67</v>
      </c>
    </row>
    <row r="27" spans="2:8">
      <c r="B27" s="1" t="s">
        <v>454</v>
      </c>
      <c r="C27" s="22" t="s">
        <v>139</v>
      </c>
      <c r="D27" s="1" t="s">
        <v>140</v>
      </c>
      <c r="E27" s="1" t="s">
        <v>455</v>
      </c>
      <c r="F27" s="4">
        <v>133996</v>
      </c>
      <c r="G27" s="4">
        <v>665.02</v>
      </c>
      <c r="H27" s="4">
        <v>2.5499999999999998</v>
      </c>
    </row>
    <row r="28" spans="2:8">
      <c r="B28" s="1" t="s">
        <v>1003</v>
      </c>
      <c r="C28" s="22" t="s">
        <v>139</v>
      </c>
      <c r="D28" s="1" t="s">
        <v>140</v>
      </c>
      <c r="E28" s="1" t="s">
        <v>155</v>
      </c>
      <c r="F28" s="4">
        <v>90816</v>
      </c>
      <c r="G28" s="4">
        <v>661.69</v>
      </c>
      <c r="H28" s="4">
        <v>2.5299999999999998</v>
      </c>
    </row>
    <row r="29" spans="2:8">
      <c r="B29" s="1" t="s">
        <v>1011</v>
      </c>
      <c r="C29" s="22" t="s">
        <v>139</v>
      </c>
      <c r="D29" s="1" t="s">
        <v>156</v>
      </c>
      <c r="E29" s="1" t="s">
        <v>456</v>
      </c>
      <c r="F29" s="4">
        <v>9239</v>
      </c>
      <c r="G29" s="4">
        <v>616.41</v>
      </c>
      <c r="H29" s="4">
        <v>2.36</v>
      </c>
    </row>
    <row r="30" spans="2:8">
      <c r="B30" s="1" t="s">
        <v>1279</v>
      </c>
      <c r="C30" s="22" t="s">
        <v>139</v>
      </c>
      <c r="D30" s="1" t="s">
        <v>151</v>
      </c>
      <c r="E30" s="1" t="s">
        <v>152</v>
      </c>
      <c r="F30" s="4">
        <v>81544</v>
      </c>
      <c r="G30" s="4">
        <v>602.61</v>
      </c>
      <c r="H30" s="4">
        <v>2.31</v>
      </c>
    </row>
    <row r="31" spans="2:8">
      <c r="B31" s="1" t="s">
        <v>1280</v>
      </c>
      <c r="C31" s="22" t="s">
        <v>139</v>
      </c>
      <c r="D31" s="1" t="s">
        <v>149</v>
      </c>
      <c r="E31" s="1" t="s">
        <v>291</v>
      </c>
      <c r="F31" s="4">
        <v>15724</v>
      </c>
      <c r="G31" s="4">
        <v>509.02</v>
      </c>
      <c r="H31" s="4">
        <v>1.95</v>
      </c>
    </row>
    <row r="32" spans="2:8">
      <c r="B32" s="1" t="s">
        <v>994</v>
      </c>
      <c r="C32" s="22" t="s">
        <v>139</v>
      </c>
      <c r="D32" s="1" t="s">
        <v>145</v>
      </c>
      <c r="E32" s="1" t="s">
        <v>285</v>
      </c>
      <c r="F32" s="4">
        <v>36729</v>
      </c>
      <c r="G32" s="4">
        <v>396.4</v>
      </c>
      <c r="H32" s="4">
        <v>1.52</v>
      </c>
    </row>
    <row r="33" spans="2:8">
      <c r="B33" s="1" t="s">
        <v>1026</v>
      </c>
      <c r="C33" s="22" t="s">
        <v>139</v>
      </c>
      <c r="D33" s="1" t="s">
        <v>300</v>
      </c>
      <c r="E33" s="1" t="s">
        <v>397</v>
      </c>
      <c r="F33" s="4">
        <v>4650</v>
      </c>
      <c r="G33" s="4">
        <v>358.88</v>
      </c>
      <c r="H33" s="4">
        <v>1.37</v>
      </c>
    </row>
    <row r="34" spans="2:8">
      <c r="B34" s="1" t="s">
        <v>1037</v>
      </c>
      <c r="C34" s="22" t="s">
        <v>139</v>
      </c>
      <c r="D34" s="1" t="s">
        <v>149</v>
      </c>
      <c r="E34" s="1" t="s">
        <v>150</v>
      </c>
      <c r="F34" s="4">
        <v>14536</v>
      </c>
      <c r="G34" s="4">
        <v>357.32</v>
      </c>
      <c r="H34" s="4">
        <v>1.37</v>
      </c>
    </row>
    <row r="35" spans="2:8">
      <c r="B35" s="1" t="s">
        <v>1044</v>
      </c>
      <c r="C35" s="22" t="s">
        <v>139</v>
      </c>
      <c r="D35" s="1" t="s">
        <v>355</v>
      </c>
      <c r="E35" s="1" t="s">
        <v>356</v>
      </c>
      <c r="F35" s="4">
        <v>27592</v>
      </c>
      <c r="G35" s="4">
        <v>350.71</v>
      </c>
      <c r="H35" s="4">
        <v>1.34</v>
      </c>
    </row>
    <row r="36" spans="2:8">
      <c r="B36" s="1" t="s">
        <v>1124</v>
      </c>
      <c r="C36" s="22" t="s">
        <v>139</v>
      </c>
      <c r="D36" s="1" t="s">
        <v>164</v>
      </c>
      <c r="E36" s="1" t="s">
        <v>165</v>
      </c>
      <c r="F36" s="4">
        <v>37406</v>
      </c>
      <c r="G36" s="4">
        <v>347.37</v>
      </c>
      <c r="H36" s="4">
        <v>1.33</v>
      </c>
    </row>
    <row r="37" spans="2:8">
      <c r="B37" s="1" t="s">
        <v>999</v>
      </c>
      <c r="C37" s="22" t="s">
        <v>139</v>
      </c>
      <c r="D37" s="1" t="s">
        <v>156</v>
      </c>
      <c r="E37" s="1" t="s">
        <v>457</v>
      </c>
      <c r="F37" s="4">
        <v>2098</v>
      </c>
      <c r="G37" s="4">
        <v>312.83999999999997</v>
      </c>
      <c r="H37" s="4">
        <v>1.2</v>
      </c>
    </row>
    <row r="38" spans="2:8">
      <c r="B38" s="1" t="s">
        <v>1099</v>
      </c>
      <c r="C38" s="22" t="s">
        <v>139</v>
      </c>
      <c r="D38" s="1" t="s">
        <v>300</v>
      </c>
      <c r="E38" s="1" t="s">
        <v>458</v>
      </c>
      <c r="F38" s="4">
        <v>33311</v>
      </c>
      <c r="G38" s="4">
        <v>307.16000000000003</v>
      </c>
      <c r="H38" s="4">
        <v>1.18</v>
      </c>
    </row>
    <row r="39" spans="2:8">
      <c r="B39" s="1" t="s">
        <v>1061</v>
      </c>
      <c r="C39" s="22" t="s">
        <v>139</v>
      </c>
      <c r="D39" s="1" t="s">
        <v>300</v>
      </c>
      <c r="E39" s="1" t="s">
        <v>307</v>
      </c>
      <c r="F39" s="4">
        <v>62835</v>
      </c>
      <c r="G39" s="4">
        <v>274.97000000000003</v>
      </c>
      <c r="H39" s="4">
        <v>1.05</v>
      </c>
    </row>
    <row r="40" spans="2:8">
      <c r="B40" s="1" t="s">
        <v>1007</v>
      </c>
      <c r="C40" s="22" t="s">
        <v>139</v>
      </c>
      <c r="D40" s="1" t="s">
        <v>145</v>
      </c>
      <c r="E40" s="1" t="s">
        <v>395</v>
      </c>
      <c r="F40" s="4">
        <v>21650</v>
      </c>
      <c r="G40" s="4">
        <v>272.57</v>
      </c>
      <c r="H40" s="4">
        <v>1.04</v>
      </c>
    </row>
    <row r="41" spans="2:8">
      <c r="B41" s="1" t="s">
        <v>1017</v>
      </c>
      <c r="C41" s="22" t="s">
        <v>139</v>
      </c>
      <c r="D41" s="1" t="s">
        <v>273</v>
      </c>
      <c r="E41" s="1" t="s">
        <v>286</v>
      </c>
      <c r="F41" s="4">
        <v>117999</v>
      </c>
      <c r="G41" s="4">
        <v>268.74</v>
      </c>
      <c r="H41" s="4">
        <v>1.03</v>
      </c>
    </row>
    <row r="42" spans="2:8">
      <c r="B42" s="1" t="s">
        <v>1045</v>
      </c>
      <c r="C42" s="22" t="s">
        <v>139</v>
      </c>
      <c r="D42" s="1" t="s">
        <v>184</v>
      </c>
      <c r="E42" s="1" t="s">
        <v>186</v>
      </c>
      <c r="F42" s="4">
        <v>4016</v>
      </c>
      <c r="G42" s="4">
        <v>266.27</v>
      </c>
      <c r="H42" s="4">
        <v>1.02</v>
      </c>
    </row>
    <row r="43" spans="2:8">
      <c r="B43" s="1" t="s">
        <v>1085</v>
      </c>
      <c r="C43" s="22" t="s">
        <v>139</v>
      </c>
      <c r="D43" s="1" t="s">
        <v>145</v>
      </c>
      <c r="E43" s="1" t="s">
        <v>162</v>
      </c>
      <c r="F43" s="4">
        <v>51057</v>
      </c>
      <c r="G43" s="4">
        <v>259.77999999999997</v>
      </c>
      <c r="H43" s="4">
        <v>0.99</v>
      </c>
    </row>
    <row r="44" spans="2:8">
      <c r="B44" s="1" t="s">
        <v>1116</v>
      </c>
      <c r="C44" s="22" t="s">
        <v>139</v>
      </c>
      <c r="D44" s="1" t="s">
        <v>273</v>
      </c>
      <c r="E44" s="1" t="s">
        <v>459</v>
      </c>
      <c r="F44" s="4">
        <v>162745</v>
      </c>
      <c r="G44" s="4">
        <v>254.21</v>
      </c>
      <c r="H44" s="4">
        <v>0.97</v>
      </c>
    </row>
    <row r="45" spans="2:8">
      <c r="B45" s="1" t="s">
        <v>1063</v>
      </c>
      <c r="C45" s="22" t="s">
        <v>139</v>
      </c>
      <c r="D45" s="1" t="s">
        <v>360</v>
      </c>
      <c r="E45" s="1" t="s">
        <v>361</v>
      </c>
      <c r="F45" s="4">
        <v>50470</v>
      </c>
      <c r="G45" s="4">
        <v>243.59</v>
      </c>
      <c r="H45" s="4">
        <v>0.93</v>
      </c>
    </row>
    <row r="46" spans="2:8">
      <c r="B46" s="1" t="s">
        <v>1123</v>
      </c>
      <c r="C46" s="22" t="s">
        <v>139</v>
      </c>
      <c r="D46" s="1" t="s">
        <v>355</v>
      </c>
      <c r="E46" s="1" t="s">
        <v>394</v>
      </c>
      <c r="F46" s="4">
        <v>33367</v>
      </c>
      <c r="G46" s="4">
        <v>242.63</v>
      </c>
      <c r="H46" s="4">
        <v>0.93</v>
      </c>
    </row>
    <row r="47" spans="2:8">
      <c r="B47" s="1" t="s">
        <v>1027</v>
      </c>
      <c r="C47" s="22" t="s">
        <v>139</v>
      </c>
      <c r="D47" s="1" t="s">
        <v>460</v>
      </c>
      <c r="E47" s="1" t="s">
        <v>461</v>
      </c>
      <c r="F47" s="4">
        <v>1234</v>
      </c>
      <c r="G47" s="4">
        <v>226.2</v>
      </c>
      <c r="H47" s="4">
        <v>0.87</v>
      </c>
    </row>
    <row r="48" spans="2:8">
      <c r="B48" s="1" t="s">
        <v>1071</v>
      </c>
      <c r="C48" s="22" t="s">
        <v>139</v>
      </c>
      <c r="D48" s="1" t="s">
        <v>184</v>
      </c>
      <c r="E48" s="1" t="s">
        <v>368</v>
      </c>
      <c r="F48" s="4">
        <v>12967</v>
      </c>
      <c r="G48" s="4">
        <v>219.44</v>
      </c>
      <c r="H48" s="4">
        <v>0.84</v>
      </c>
    </row>
    <row r="49" spans="2:8">
      <c r="B49" s="1" t="s">
        <v>1010</v>
      </c>
      <c r="C49" s="22" t="s">
        <v>139</v>
      </c>
      <c r="D49" s="1" t="s">
        <v>140</v>
      </c>
      <c r="E49" s="1" t="s">
        <v>415</v>
      </c>
      <c r="F49" s="4">
        <v>21872</v>
      </c>
      <c r="G49" s="4">
        <v>214.03</v>
      </c>
      <c r="H49" s="4">
        <v>0.82</v>
      </c>
    </row>
    <row r="50" spans="2:8">
      <c r="B50" s="1" t="s">
        <v>998</v>
      </c>
      <c r="C50" s="22" t="s">
        <v>139</v>
      </c>
      <c r="D50" s="1" t="s">
        <v>200</v>
      </c>
      <c r="E50" s="1" t="s">
        <v>462</v>
      </c>
      <c r="F50" s="4">
        <v>24846</v>
      </c>
      <c r="G50" s="4">
        <v>212.78</v>
      </c>
      <c r="H50" s="4">
        <v>0.81</v>
      </c>
    </row>
    <row r="51" spans="2:8">
      <c r="B51" s="1" t="s">
        <v>399</v>
      </c>
      <c r="C51" s="22" t="s">
        <v>139</v>
      </c>
      <c r="D51" s="1" t="s">
        <v>400</v>
      </c>
      <c r="E51" s="1" t="s">
        <v>401</v>
      </c>
      <c r="F51" s="4">
        <v>126016</v>
      </c>
      <c r="G51" s="4">
        <v>202.19</v>
      </c>
      <c r="H51" s="4">
        <v>0.77</v>
      </c>
    </row>
    <row r="52" spans="2:8">
      <c r="B52" s="1" t="s">
        <v>1040</v>
      </c>
      <c r="C52" s="22" t="s">
        <v>139</v>
      </c>
      <c r="D52" s="1" t="s">
        <v>164</v>
      </c>
      <c r="E52" s="1" t="s">
        <v>180</v>
      </c>
      <c r="F52" s="4">
        <v>4369</v>
      </c>
      <c r="G52" s="4">
        <v>196.84</v>
      </c>
      <c r="H52" s="4">
        <v>0.75</v>
      </c>
    </row>
    <row r="53" spans="2:8">
      <c r="B53" s="1" t="s">
        <v>1030</v>
      </c>
      <c r="C53" s="22" t="s">
        <v>139</v>
      </c>
      <c r="D53" s="1" t="s">
        <v>196</v>
      </c>
      <c r="E53" s="1" t="s">
        <v>208</v>
      </c>
      <c r="F53" s="4">
        <v>32278</v>
      </c>
      <c r="G53" s="4">
        <v>187.99</v>
      </c>
      <c r="H53" s="4">
        <v>0.72</v>
      </c>
    </row>
    <row r="54" spans="2:8">
      <c r="B54" s="1" t="s">
        <v>1080</v>
      </c>
      <c r="C54" s="22" t="s">
        <v>139</v>
      </c>
      <c r="D54" s="1" t="s">
        <v>164</v>
      </c>
      <c r="E54" s="1" t="s">
        <v>181</v>
      </c>
      <c r="F54" s="4">
        <v>4247</v>
      </c>
      <c r="G54" s="4">
        <v>175.48</v>
      </c>
      <c r="H54" s="4">
        <v>0.67</v>
      </c>
    </row>
    <row r="55" spans="2:8">
      <c r="B55" s="1" t="s">
        <v>1032</v>
      </c>
      <c r="C55" s="22" t="s">
        <v>139</v>
      </c>
      <c r="D55" s="1" t="s">
        <v>164</v>
      </c>
      <c r="E55" s="1" t="s">
        <v>463</v>
      </c>
      <c r="F55" s="4">
        <v>17763</v>
      </c>
      <c r="G55" s="4">
        <v>174.29</v>
      </c>
      <c r="H55" s="4">
        <v>0.67</v>
      </c>
    </row>
    <row r="56" spans="2:8">
      <c r="B56" s="1" t="s">
        <v>1325</v>
      </c>
      <c r="C56" s="22" t="s">
        <v>139</v>
      </c>
      <c r="D56" s="1" t="s">
        <v>300</v>
      </c>
      <c r="E56" s="1" t="s">
        <v>301</v>
      </c>
      <c r="F56" s="4">
        <v>4518</v>
      </c>
      <c r="G56" s="4">
        <v>168.5</v>
      </c>
      <c r="H56" s="4">
        <v>0.65</v>
      </c>
    </row>
    <row r="57" spans="2:8">
      <c r="B57" s="1" t="s">
        <v>1054</v>
      </c>
      <c r="C57" s="22" t="s">
        <v>139</v>
      </c>
      <c r="D57" s="1" t="s">
        <v>196</v>
      </c>
      <c r="E57" s="1" t="s">
        <v>308</v>
      </c>
      <c r="F57" s="4">
        <v>15146</v>
      </c>
      <c r="G57" s="4">
        <v>167.44</v>
      </c>
      <c r="H57" s="4">
        <v>0.64</v>
      </c>
    </row>
    <row r="58" spans="2:8">
      <c r="B58" s="1" t="s">
        <v>1047</v>
      </c>
      <c r="C58" s="22" t="s">
        <v>139</v>
      </c>
      <c r="D58" s="1" t="s">
        <v>178</v>
      </c>
      <c r="E58" s="1" t="s">
        <v>179</v>
      </c>
      <c r="F58" s="4">
        <v>20241</v>
      </c>
      <c r="G58" s="4">
        <v>166.74</v>
      </c>
      <c r="H58" s="4">
        <v>0.64</v>
      </c>
    </row>
    <row r="59" spans="2:8">
      <c r="B59" s="1" t="s">
        <v>1006</v>
      </c>
      <c r="C59" s="22" t="s">
        <v>139</v>
      </c>
      <c r="D59" s="1" t="s">
        <v>203</v>
      </c>
      <c r="E59" s="1" t="s">
        <v>364</v>
      </c>
      <c r="F59" s="4">
        <v>18975</v>
      </c>
      <c r="G59" s="4">
        <v>156.15</v>
      </c>
      <c r="H59" s="4">
        <v>0.6</v>
      </c>
    </row>
    <row r="60" spans="2:8">
      <c r="B60" s="1" t="s">
        <v>1115</v>
      </c>
      <c r="C60" s="22" t="s">
        <v>139</v>
      </c>
      <c r="D60" s="1" t="s">
        <v>230</v>
      </c>
      <c r="E60" s="1" t="s">
        <v>302</v>
      </c>
      <c r="F60" s="4">
        <v>3439</v>
      </c>
      <c r="G60" s="4">
        <v>153.19</v>
      </c>
      <c r="H60" s="4">
        <v>0.59</v>
      </c>
    </row>
    <row r="61" spans="2:8">
      <c r="B61" s="1" t="s">
        <v>1365</v>
      </c>
      <c r="C61" s="22" t="s">
        <v>139</v>
      </c>
      <c r="D61" s="1" t="s">
        <v>460</v>
      </c>
      <c r="E61" s="1" t="s">
        <v>464</v>
      </c>
      <c r="F61" s="4">
        <v>4129</v>
      </c>
      <c r="G61" s="4">
        <v>135.4</v>
      </c>
      <c r="H61" s="4">
        <v>0.52</v>
      </c>
    </row>
    <row r="62" spans="2:8">
      <c r="B62" s="1" t="s">
        <v>1073</v>
      </c>
      <c r="C62" s="22" t="s">
        <v>139</v>
      </c>
      <c r="D62" s="1" t="s">
        <v>384</v>
      </c>
      <c r="E62" s="1" t="s">
        <v>385</v>
      </c>
      <c r="F62" s="4">
        <v>71323</v>
      </c>
      <c r="G62" s="4">
        <v>130.41</v>
      </c>
      <c r="H62" s="4">
        <v>0.5</v>
      </c>
    </row>
    <row r="63" spans="2:8">
      <c r="B63" s="1" t="s">
        <v>1001</v>
      </c>
      <c r="C63" s="22" t="s">
        <v>139</v>
      </c>
      <c r="D63" s="1" t="s">
        <v>300</v>
      </c>
      <c r="E63" s="1" t="s">
        <v>465</v>
      </c>
      <c r="F63" s="4">
        <v>4792</v>
      </c>
      <c r="G63" s="4">
        <v>126.05</v>
      </c>
      <c r="H63" s="4">
        <v>0.48</v>
      </c>
    </row>
    <row r="64" spans="2:8">
      <c r="B64" s="1" t="s">
        <v>1479</v>
      </c>
      <c r="C64" s="22" t="s">
        <v>139</v>
      </c>
      <c r="D64" s="1" t="s">
        <v>184</v>
      </c>
      <c r="E64" s="1" t="s">
        <v>396</v>
      </c>
      <c r="F64" s="4">
        <v>471</v>
      </c>
      <c r="G64" s="4">
        <v>122.09</v>
      </c>
      <c r="H64" s="4">
        <v>0.47</v>
      </c>
    </row>
    <row r="65" spans="2:9">
      <c r="B65" s="1" t="s">
        <v>1095</v>
      </c>
      <c r="C65" s="22" t="s">
        <v>139</v>
      </c>
      <c r="D65" s="1" t="s">
        <v>142</v>
      </c>
      <c r="E65" s="1" t="s">
        <v>373</v>
      </c>
      <c r="F65" s="4">
        <v>31911</v>
      </c>
      <c r="G65" s="4">
        <v>115.71</v>
      </c>
      <c r="H65" s="4">
        <v>0.44</v>
      </c>
    </row>
    <row r="66" spans="2:9">
      <c r="B66" s="1" t="s">
        <v>1008</v>
      </c>
      <c r="C66" s="22" t="s">
        <v>139</v>
      </c>
      <c r="D66" s="1" t="s">
        <v>300</v>
      </c>
      <c r="E66" s="1" t="s">
        <v>466</v>
      </c>
      <c r="F66" s="4">
        <v>4532</v>
      </c>
      <c r="G66" s="4">
        <v>113.6</v>
      </c>
      <c r="H66" s="4">
        <v>0.43</v>
      </c>
    </row>
    <row r="67" spans="2:9">
      <c r="B67" s="1" t="s">
        <v>1483</v>
      </c>
      <c r="C67" s="22" t="s">
        <v>139</v>
      </c>
      <c r="D67" s="1" t="s">
        <v>140</v>
      </c>
      <c r="E67" s="1" t="s">
        <v>421</v>
      </c>
      <c r="F67" s="4">
        <v>8249</v>
      </c>
      <c r="G67" s="4">
        <v>0</v>
      </c>
      <c r="H67" s="4">
        <v>0</v>
      </c>
      <c r="I67" s="1" t="s">
        <v>422</v>
      </c>
    </row>
    <row r="68" spans="2:9">
      <c r="B68" s="2" t="s">
        <v>218</v>
      </c>
      <c r="C68" s="9"/>
      <c r="D68" s="2"/>
      <c r="E68" s="2"/>
      <c r="F68" s="10"/>
      <c r="G68" s="10">
        <f>SUM(G14:G67)</f>
        <v>25963</v>
      </c>
      <c r="H68" s="10">
        <f>SUM(H14:H67)</f>
        <v>99.400000000000034</v>
      </c>
    </row>
    <row r="69" spans="2:9">
      <c r="B69" s="6" t="s">
        <v>101</v>
      </c>
      <c r="C69" s="7" t="s">
        <v>102</v>
      </c>
      <c r="D69" s="6" t="s">
        <v>103</v>
      </c>
      <c r="E69" s="6" t="s">
        <v>104</v>
      </c>
      <c r="F69" s="8" t="s">
        <v>105</v>
      </c>
      <c r="G69" s="8" t="s">
        <v>106</v>
      </c>
      <c r="H69" s="8" t="s">
        <v>107</v>
      </c>
    </row>
    <row r="70" spans="2:9">
      <c r="B70" s="2" t="s">
        <v>108</v>
      </c>
      <c r="C70" s="22"/>
    </row>
    <row r="71" spans="2:9">
      <c r="B71" s="2" t="s">
        <v>109</v>
      </c>
      <c r="C71" s="22"/>
    </row>
    <row r="72" spans="2:9">
      <c r="B72" s="2" t="s">
        <v>405</v>
      </c>
      <c r="C72" s="22"/>
    </row>
    <row r="73" spans="2:9">
      <c r="B73" s="1" t="s">
        <v>1373</v>
      </c>
      <c r="C73" s="22">
        <v>5.89</v>
      </c>
      <c r="D73" s="1" t="s">
        <v>118</v>
      </c>
      <c r="E73" s="1" t="s">
        <v>406</v>
      </c>
      <c r="F73" s="4">
        <v>2519</v>
      </c>
      <c r="G73" s="4">
        <v>0.72</v>
      </c>
      <c r="H73" s="4">
        <v>0</v>
      </c>
      <c r="I73" s="1" t="s">
        <v>422</v>
      </c>
    </row>
    <row r="74" spans="2:9">
      <c r="B74" s="2" t="s">
        <v>120</v>
      </c>
      <c r="C74" s="52"/>
      <c r="D74" s="2"/>
      <c r="E74" s="2"/>
      <c r="F74" s="10"/>
      <c r="G74" s="10">
        <f>SUM(G69:G73)</f>
        <v>0.72</v>
      </c>
      <c r="H74" s="10">
        <f>SUM(H69:H73)</f>
        <v>0</v>
      </c>
    </row>
    <row r="75" spans="2:9">
      <c r="B75" s="2" t="s">
        <v>276</v>
      </c>
      <c r="C75" s="9"/>
      <c r="D75" s="2"/>
      <c r="E75" s="2"/>
      <c r="F75" s="10"/>
      <c r="G75" s="10">
        <v>166.7</v>
      </c>
      <c r="H75" s="10">
        <v>0.64</v>
      </c>
    </row>
    <row r="76" spans="2:9">
      <c r="B76" s="2" t="s">
        <v>124</v>
      </c>
      <c r="C76" s="9"/>
      <c r="D76" s="2"/>
      <c r="E76" s="2"/>
      <c r="F76" s="10"/>
      <c r="G76" s="10">
        <v>26130.420000000002</v>
      </c>
      <c r="H76" s="10">
        <v>100.03</v>
      </c>
    </row>
    <row r="77" spans="2:9">
      <c r="B77" s="2" t="s">
        <v>125</v>
      </c>
      <c r="C77" s="9"/>
      <c r="D77" s="2"/>
      <c r="E77" s="2"/>
      <c r="F77" s="10"/>
      <c r="G77" s="10">
        <v>-6.5175063000016848</v>
      </c>
      <c r="H77" s="10">
        <v>-3.0000000000001137E-2</v>
      </c>
    </row>
    <row r="78" spans="2:9">
      <c r="B78" s="2" t="s">
        <v>126</v>
      </c>
      <c r="C78" s="9"/>
      <c r="D78" s="2"/>
      <c r="E78" s="2"/>
      <c r="F78" s="10"/>
      <c r="G78" s="10">
        <v>26123.902493699999</v>
      </c>
      <c r="H78" s="10">
        <v>100</v>
      </c>
    </row>
    <row r="79" spans="2:9">
      <c r="B79" s="1" t="s">
        <v>127</v>
      </c>
    </row>
    <row r="80" spans="2:9">
      <c r="B80" s="1" t="s">
        <v>128</v>
      </c>
    </row>
    <row r="81" spans="2:7">
      <c r="B81" s="24" t="s">
        <v>129</v>
      </c>
      <c r="C81" s="254">
        <v>44681</v>
      </c>
    </row>
    <row r="82" spans="2:7" ht="25.5">
      <c r="B82" s="11" t="s">
        <v>130</v>
      </c>
      <c r="C82" s="5" t="s">
        <v>131</v>
      </c>
    </row>
    <row r="83" spans="2:7">
      <c r="B83" s="2"/>
    </row>
    <row r="84" spans="2:7">
      <c r="B84" s="2" t="s">
        <v>132</v>
      </c>
    </row>
    <row r="85" spans="2:7">
      <c r="B85" s="2" t="s">
        <v>221</v>
      </c>
    </row>
    <row r="86" spans="2:7">
      <c r="B86" s="2" t="s">
        <v>133</v>
      </c>
    </row>
    <row r="87" spans="2:7">
      <c r="B87" s="2" t="s">
        <v>641</v>
      </c>
      <c r="C87" s="9"/>
    </row>
    <row r="88" spans="2:7">
      <c r="B88" s="2" t="s">
        <v>642</v>
      </c>
      <c r="C88" s="9"/>
    </row>
    <row r="89" spans="2:7">
      <c r="B89" s="2" t="s">
        <v>643</v>
      </c>
      <c r="C89" s="9"/>
    </row>
    <row r="90" spans="2:7">
      <c r="B90" s="2" t="s">
        <v>644</v>
      </c>
      <c r="C90" s="9"/>
    </row>
    <row r="91" spans="2:7">
      <c r="B91" s="132" t="s">
        <v>2498</v>
      </c>
      <c r="C91" s="9"/>
    </row>
    <row r="92" spans="2:7">
      <c r="B92" s="132" t="s">
        <v>134</v>
      </c>
    </row>
    <row r="93" spans="2:7">
      <c r="B93" s="132" t="s">
        <v>135</v>
      </c>
    </row>
    <row r="94" spans="2:7">
      <c r="B94" s="2"/>
    </row>
    <row r="96" spans="2:7">
      <c r="B96" s="389" t="s">
        <v>2499</v>
      </c>
      <c r="C96" s="390"/>
      <c r="D96" s="390"/>
      <c r="E96" s="390"/>
      <c r="F96" s="390"/>
      <c r="G96" s="391"/>
    </row>
    <row r="97" spans="2:7">
      <c r="B97" s="392"/>
      <c r="C97" s="393"/>
      <c r="D97" s="393"/>
      <c r="E97" s="393"/>
      <c r="F97" s="393"/>
      <c r="G97" s="394"/>
    </row>
    <row r="98" spans="2:7">
      <c r="B98" s="392"/>
      <c r="C98" s="393"/>
      <c r="D98" s="393"/>
      <c r="E98" s="393"/>
      <c r="F98" s="393"/>
      <c r="G98" s="394"/>
    </row>
    <row r="99" spans="2:7">
      <c r="B99" s="392"/>
      <c r="C99" s="393"/>
      <c r="D99" s="393"/>
      <c r="E99" s="393"/>
      <c r="F99" s="393"/>
      <c r="G99" s="394"/>
    </row>
    <row r="100" spans="2:7">
      <c r="B100" s="392"/>
      <c r="C100" s="393"/>
      <c r="D100" s="393"/>
      <c r="E100" s="393"/>
      <c r="F100" s="393"/>
      <c r="G100" s="394"/>
    </row>
    <row r="101" spans="2:7">
      <c r="B101" s="395"/>
      <c r="C101" s="396"/>
      <c r="D101" s="396"/>
      <c r="E101" s="396"/>
      <c r="F101" s="396"/>
      <c r="G101" s="397"/>
    </row>
  </sheetData>
  <mergeCells count="4">
    <mergeCell ref="B1:E1"/>
    <mergeCell ref="B96:G101"/>
    <mergeCell ref="C3:C8"/>
    <mergeCell ref="D3:D8"/>
  </mergeCells>
  <hyperlinks>
    <hyperlink ref="A1" location="Index!A1" display="Index" xr:uid="{00000000-0004-0000-1500-000000000000}"/>
  </hyperlink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53"/>
  <sheetViews>
    <sheetView workbookViewId="0">
      <selection activeCell="B1" sqref="B1:E1"/>
    </sheetView>
  </sheetViews>
  <sheetFormatPr defaultRowHeight="12.75"/>
  <cols>
    <col min="1" max="1" width="5.42578125" style="1" bestFit="1" customWidth="1"/>
    <col min="2" max="2" width="82" style="1" bestFit="1" customWidth="1"/>
    <col min="3" max="3" width="25.7109375" style="5" customWidth="1"/>
    <col min="4" max="4" width="25.7109375" style="1" customWidth="1"/>
    <col min="5" max="5" width="13.5703125" style="1" bestFit="1" customWidth="1"/>
    <col min="6" max="6" width="10.28515625" style="4" bestFit="1" customWidth="1"/>
    <col min="7" max="7" width="18.140625" style="4" bestFit="1" customWidth="1"/>
    <col min="8" max="8" width="9.140625" style="4"/>
    <col min="9" max="9" width="1.7109375" style="1" bestFit="1" customWidth="1"/>
    <col min="10" max="16384" width="9.140625" style="1"/>
  </cols>
  <sheetData>
    <row r="1" spans="1:9">
      <c r="A1" s="3" t="s">
        <v>0</v>
      </c>
      <c r="B1" s="367" t="s">
        <v>84</v>
      </c>
      <c r="C1" s="367"/>
      <c r="D1" s="367"/>
      <c r="E1" s="367"/>
    </row>
    <row r="2" spans="1:9" ht="13.5" thickBot="1"/>
    <row r="3" spans="1:9" s="12" customFormat="1" ht="15">
      <c r="B3" s="45" t="s">
        <v>3097</v>
      </c>
      <c r="C3" s="371"/>
      <c r="D3" s="374"/>
      <c r="F3" s="18"/>
      <c r="G3" s="18"/>
      <c r="H3" s="18"/>
    </row>
    <row r="4" spans="1:9" s="12" customFormat="1" ht="15">
      <c r="B4" s="44" t="s">
        <v>3098</v>
      </c>
      <c r="C4" s="372"/>
      <c r="D4" s="375"/>
      <c r="F4" s="18"/>
      <c r="G4" s="18"/>
      <c r="H4" s="18"/>
    </row>
    <row r="5" spans="1:9" s="12" customFormat="1" ht="15">
      <c r="B5" s="105" t="s">
        <v>1529</v>
      </c>
      <c r="C5" s="372"/>
      <c r="D5" s="375"/>
      <c r="F5" s="18"/>
      <c r="G5" s="18"/>
      <c r="H5" s="18"/>
    </row>
    <row r="6" spans="1:9" s="12" customFormat="1" ht="15">
      <c r="B6" s="105" t="s">
        <v>3099</v>
      </c>
      <c r="C6" s="372"/>
      <c r="D6" s="375"/>
      <c r="F6" s="18"/>
      <c r="G6" s="18"/>
      <c r="H6" s="18"/>
    </row>
    <row r="7" spans="1:9" s="12" customFormat="1" ht="30.75" thickBot="1">
      <c r="B7" s="43" t="s">
        <v>3100</v>
      </c>
      <c r="C7" s="373"/>
      <c r="D7" s="376"/>
      <c r="F7" s="18"/>
      <c r="G7" s="18"/>
      <c r="H7" s="18"/>
    </row>
    <row r="8" spans="1:9" s="12" customFormat="1">
      <c r="C8" s="20" t="s">
        <v>1527</v>
      </c>
      <c r="D8" s="20" t="s">
        <v>1526</v>
      </c>
      <c r="F8" s="18"/>
      <c r="G8" s="18"/>
      <c r="H8" s="18"/>
    </row>
    <row r="11" spans="1:9">
      <c r="B11" s="1" t="s">
        <v>100</v>
      </c>
    </row>
    <row r="13" spans="1:9">
      <c r="B13" s="6" t="s">
        <v>101</v>
      </c>
      <c r="C13" s="7" t="s">
        <v>102</v>
      </c>
      <c r="D13" s="6" t="s">
        <v>136</v>
      </c>
      <c r="E13" s="6" t="s">
        <v>104</v>
      </c>
      <c r="F13" s="8" t="s">
        <v>105</v>
      </c>
      <c r="G13" s="8" t="s">
        <v>106</v>
      </c>
      <c r="H13" s="8" t="s">
        <v>107</v>
      </c>
      <c r="I13" s="2" t="s">
        <v>137</v>
      </c>
    </row>
    <row r="14" spans="1:9">
      <c r="B14" s="2" t="s">
        <v>138</v>
      </c>
      <c r="C14" s="22"/>
    </row>
    <row r="15" spans="1:9">
      <c r="B15" s="2" t="s">
        <v>109</v>
      </c>
      <c r="C15" s="22"/>
    </row>
    <row r="16" spans="1:9">
      <c r="B16" s="1" t="s">
        <v>1025</v>
      </c>
      <c r="C16" s="22" t="s">
        <v>139</v>
      </c>
      <c r="D16" s="1" t="s">
        <v>140</v>
      </c>
      <c r="E16" s="1" t="s">
        <v>141</v>
      </c>
      <c r="F16" s="4">
        <v>43039</v>
      </c>
      <c r="G16" s="4">
        <v>319.91000000000003</v>
      </c>
      <c r="H16" s="4">
        <v>24.66</v>
      </c>
    </row>
    <row r="17" spans="2:9">
      <c r="B17" s="1" t="s">
        <v>997</v>
      </c>
      <c r="C17" s="22" t="s">
        <v>139</v>
      </c>
      <c r="D17" s="1" t="s">
        <v>140</v>
      </c>
      <c r="E17" s="1" t="s">
        <v>144</v>
      </c>
      <c r="F17" s="4">
        <v>22834</v>
      </c>
      <c r="G17" s="4">
        <v>316.16000000000003</v>
      </c>
      <c r="H17" s="4">
        <v>24.38</v>
      </c>
    </row>
    <row r="18" spans="2:9">
      <c r="B18" s="1" t="s">
        <v>1016</v>
      </c>
      <c r="C18" s="22" t="s">
        <v>139</v>
      </c>
      <c r="D18" s="1" t="s">
        <v>140</v>
      </c>
      <c r="E18" s="1" t="s">
        <v>148</v>
      </c>
      <c r="F18" s="4">
        <v>9079</v>
      </c>
      <c r="G18" s="4">
        <v>162.58000000000001</v>
      </c>
      <c r="H18" s="4">
        <v>12.53</v>
      </c>
    </row>
    <row r="19" spans="2:9">
      <c r="B19" s="1" t="s">
        <v>1010</v>
      </c>
      <c r="C19" s="22" t="s">
        <v>139</v>
      </c>
      <c r="D19" s="1" t="s">
        <v>140</v>
      </c>
      <c r="E19" s="1" t="s">
        <v>415</v>
      </c>
      <c r="F19" s="4">
        <v>16411</v>
      </c>
      <c r="G19" s="4">
        <v>160.59</v>
      </c>
      <c r="H19" s="4">
        <v>12.38</v>
      </c>
    </row>
    <row r="20" spans="2:9">
      <c r="B20" s="1" t="s">
        <v>1003</v>
      </c>
      <c r="C20" s="22" t="s">
        <v>139</v>
      </c>
      <c r="D20" s="1" t="s">
        <v>140</v>
      </c>
      <c r="E20" s="1" t="s">
        <v>155</v>
      </c>
      <c r="F20" s="4">
        <v>21255</v>
      </c>
      <c r="G20" s="4">
        <v>154.86000000000001</v>
      </c>
      <c r="H20" s="4">
        <v>11.94</v>
      </c>
    </row>
    <row r="21" spans="2:9">
      <c r="B21" s="1" t="s">
        <v>1005</v>
      </c>
      <c r="C21" s="22" t="s">
        <v>139</v>
      </c>
      <c r="D21" s="1" t="s">
        <v>140</v>
      </c>
      <c r="E21" s="1" t="s">
        <v>416</v>
      </c>
      <c r="F21" s="4">
        <v>17023</v>
      </c>
      <c r="G21" s="4">
        <v>56.92</v>
      </c>
      <c r="H21" s="4">
        <v>4.3899999999999997</v>
      </c>
    </row>
    <row r="22" spans="2:9">
      <c r="B22" s="1" t="s">
        <v>1387</v>
      </c>
      <c r="C22" s="22" t="s">
        <v>139</v>
      </c>
      <c r="D22" s="1" t="s">
        <v>140</v>
      </c>
      <c r="E22" s="1" t="s">
        <v>417</v>
      </c>
      <c r="F22" s="4">
        <v>50119</v>
      </c>
      <c r="G22" s="4">
        <v>48.11</v>
      </c>
      <c r="H22" s="4">
        <v>3.71</v>
      </c>
    </row>
    <row r="23" spans="2:9">
      <c r="B23" s="1" t="s">
        <v>1051</v>
      </c>
      <c r="C23" s="22" t="s">
        <v>139</v>
      </c>
      <c r="D23" s="1" t="s">
        <v>140</v>
      </c>
      <c r="E23" s="1" t="s">
        <v>418</v>
      </c>
      <c r="F23" s="4">
        <v>77431</v>
      </c>
      <c r="G23" s="4">
        <v>30.59</v>
      </c>
      <c r="H23" s="4">
        <v>2.36</v>
      </c>
    </row>
    <row r="24" spans="2:9">
      <c r="B24" s="1" t="s">
        <v>1114</v>
      </c>
      <c r="C24" s="22" t="s">
        <v>139</v>
      </c>
      <c r="D24" s="1" t="s">
        <v>140</v>
      </c>
      <c r="E24" s="1" t="s">
        <v>419</v>
      </c>
      <c r="F24" s="4">
        <v>18074</v>
      </c>
      <c r="G24" s="4">
        <v>24.78</v>
      </c>
      <c r="H24" s="4">
        <v>1.91</v>
      </c>
    </row>
    <row r="25" spans="2:9">
      <c r="B25" s="1" t="s">
        <v>1101</v>
      </c>
      <c r="C25" s="22" t="s">
        <v>139</v>
      </c>
      <c r="D25" s="1" t="s">
        <v>140</v>
      </c>
      <c r="E25" s="1" t="s">
        <v>420</v>
      </c>
      <c r="F25" s="4">
        <v>14453</v>
      </c>
      <c r="G25" s="4">
        <v>17.37</v>
      </c>
      <c r="H25" s="4">
        <v>1.34</v>
      </c>
    </row>
    <row r="26" spans="2:9">
      <c r="B26" s="1" t="s">
        <v>1483</v>
      </c>
      <c r="C26" s="22" t="s">
        <v>139</v>
      </c>
      <c r="D26" s="1" t="s">
        <v>140</v>
      </c>
      <c r="E26" s="1" t="s">
        <v>421</v>
      </c>
      <c r="F26" s="4">
        <v>38064</v>
      </c>
      <c r="G26" s="4">
        <v>0</v>
      </c>
      <c r="H26" s="4">
        <v>0</v>
      </c>
      <c r="I26" s="1" t="s">
        <v>422</v>
      </c>
    </row>
    <row r="27" spans="2:9">
      <c r="B27" s="2" t="s">
        <v>218</v>
      </c>
      <c r="C27" s="52"/>
      <c r="D27" s="2"/>
      <c r="E27" s="2"/>
      <c r="F27" s="10"/>
      <c r="G27" s="10">
        <f>SUM(G13:G26)</f>
        <v>1291.8699999999999</v>
      </c>
      <c r="H27" s="10">
        <f>SUM(H13:H26)</f>
        <v>99.6</v>
      </c>
    </row>
    <row r="28" spans="2:9">
      <c r="B28" s="2" t="s">
        <v>219</v>
      </c>
      <c r="C28" s="9"/>
      <c r="D28" s="2"/>
      <c r="E28" s="2"/>
      <c r="F28" s="10"/>
      <c r="G28" s="10">
        <v>1.05</v>
      </c>
      <c r="H28" s="10">
        <v>0.08</v>
      </c>
    </row>
    <row r="29" spans="2:9">
      <c r="B29" s="2" t="s">
        <v>124</v>
      </c>
      <c r="C29" s="9"/>
      <c r="D29" s="2"/>
      <c r="E29" s="2"/>
      <c r="F29" s="10"/>
      <c r="G29" s="10">
        <v>1292.9199999999998</v>
      </c>
      <c r="H29" s="10">
        <v>99.68</v>
      </c>
    </row>
    <row r="30" spans="2:9">
      <c r="B30" s="2" t="s">
        <v>220</v>
      </c>
      <c r="C30" s="9"/>
      <c r="D30" s="2"/>
      <c r="E30" s="2"/>
      <c r="F30" s="10"/>
      <c r="G30" s="10">
        <v>4.1168932000000042</v>
      </c>
      <c r="H30" s="10">
        <v>0.31999999999999318</v>
      </c>
    </row>
    <row r="31" spans="2:9">
      <c r="B31" s="2" t="s">
        <v>126</v>
      </c>
      <c r="C31" s="9"/>
      <c r="D31" s="2"/>
      <c r="E31" s="2"/>
      <c r="F31" s="10"/>
      <c r="G31" s="10">
        <v>1297.0368931999999</v>
      </c>
      <c r="H31" s="10">
        <v>100</v>
      </c>
    </row>
    <row r="32" spans="2:9">
      <c r="B32" s="1" t="s">
        <v>127</v>
      </c>
    </row>
    <row r="33" spans="2:7">
      <c r="B33" s="1" t="s">
        <v>128</v>
      </c>
    </row>
    <row r="34" spans="2:7">
      <c r="B34" s="24" t="s">
        <v>129</v>
      </c>
      <c r="C34" s="254">
        <v>44681</v>
      </c>
    </row>
    <row r="35" spans="2:7" ht="25.5">
      <c r="B35" s="11" t="s">
        <v>130</v>
      </c>
      <c r="C35" s="5" t="s">
        <v>131</v>
      </c>
    </row>
    <row r="36" spans="2:7">
      <c r="B36" s="2"/>
    </row>
    <row r="37" spans="2:7">
      <c r="B37" s="2" t="s">
        <v>132</v>
      </c>
    </row>
    <row r="38" spans="2:7">
      <c r="B38" s="2" t="s">
        <v>221</v>
      </c>
    </row>
    <row r="39" spans="2:7">
      <c r="B39" s="2" t="s">
        <v>133</v>
      </c>
    </row>
    <row r="40" spans="2:7">
      <c r="B40" s="2" t="s">
        <v>423</v>
      </c>
      <c r="C40" s="9"/>
    </row>
    <row r="41" spans="2:7">
      <c r="B41" s="2" t="s">
        <v>424</v>
      </c>
      <c r="C41" s="9"/>
    </row>
    <row r="42" spans="2:7">
      <c r="B42" s="132" t="s">
        <v>2968</v>
      </c>
      <c r="C42" s="9"/>
    </row>
    <row r="43" spans="2:7">
      <c r="B43" s="132" t="s">
        <v>134</v>
      </c>
    </row>
    <row r="44" spans="2:7">
      <c r="B44" s="132" t="s">
        <v>135</v>
      </c>
    </row>
    <row r="45" spans="2:7">
      <c r="B45" s="2"/>
    </row>
    <row r="48" spans="2:7">
      <c r="B48" s="389" t="s">
        <v>2499</v>
      </c>
      <c r="C48" s="390"/>
      <c r="D48" s="390"/>
      <c r="E48" s="390"/>
      <c r="F48" s="390"/>
      <c r="G48" s="391"/>
    </row>
    <row r="49" spans="2:7">
      <c r="B49" s="392"/>
      <c r="C49" s="393"/>
      <c r="D49" s="393"/>
      <c r="E49" s="393"/>
      <c r="F49" s="393"/>
      <c r="G49" s="394"/>
    </row>
    <row r="50" spans="2:7">
      <c r="B50" s="392"/>
      <c r="C50" s="393"/>
      <c r="D50" s="393"/>
      <c r="E50" s="393"/>
      <c r="F50" s="393"/>
      <c r="G50" s="394"/>
    </row>
    <row r="51" spans="2:7">
      <c r="B51" s="392"/>
      <c r="C51" s="393"/>
      <c r="D51" s="393"/>
      <c r="E51" s="393"/>
      <c r="F51" s="393"/>
      <c r="G51" s="394"/>
    </row>
    <row r="52" spans="2:7">
      <c r="B52" s="392"/>
      <c r="C52" s="393"/>
      <c r="D52" s="393"/>
      <c r="E52" s="393"/>
      <c r="F52" s="393"/>
      <c r="G52" s="394"/>
    </row>
    <row r="53" spans="2:7">
      <c r="B53" s="395"/>
      <c r="C53" s="396"/>
      <c r="D53" s="396"/>
      <c r="E53" s="396"/>
      <c r="F53" s="396"/>
      <c r="G53" s="397"/>
    </row>
  </sheetData>
  <mergeCells count="4">
    <mergeCell ref="B1:E1"/>
    <mergeCell ref="B48:G53"/>
    <mergeCell ref="C3:C7"/>
    <mergeCell ref="D3:D7"/>
  </mergeCells>
  <hyperlinks>
    <hyperlink ref="A1" location="Index!A1" display="Index" xr:uid="{00000000-0004-0000-0800-000000000000}"/>
  </hyperlink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99"/>
  <sheetViews>
    <sheetView workbookViewId="0"/>
  </sheetViews>
  <sheetFormatPr defaultRowHeight="12.75"/>
  <cols>
    <col min="1" max="1" width="5.42578125" style="1" bestFit="1" customWidth="1"/>
    <col min="2" max="2" width="82" style="1" bestFit="1" customWidth="1"/>
    <col min="3" max="3" width="25.7109375" style="5" customWidth="1"/>
    <col min="4" max="4" width="25.7109375" style="1" customWidth="1"/>
    <col min="5" max="5" width="14" style="1" bestFit="1" customWidth="1"/>
    <col min="6" max="6" width="10.28515625" style="4" bestFit="1" customWidth="1"/>
    <col min="7" max="7" width="18.140625" style="4" bestFit="1" customWidth="1"/>
    <col min="8" max="8" width="9.140625" style="4"/>
    <col min="9" max="9" width="1.7109375" style="1" bestFit="1" customWidth="1"/>
    <col min="10" max="16384" width="9.140625" style="1"/>
  </cols>
  <sheetData>
    <row r="1" spans="1:9">
      <c r="A1" s="3" t="s">
        <v>0</v>
      </c>
      <c r="B1" s="367" t="s">
        <v>78</v>
      </c>
      <c r="C1" s="367"/>
      <c r="D1" s="367"/>
      <c r="E1" s="367"/>
    </row>
    <row r="2" spans="1:9" ht="13.5" thickBot="1"/>
    <row r="3" spans="1:9" s="12" customFormat="1" ht="15">
      <c r="B3" s="45" t="s">
        <v>3101</v>
      </c>
      <c r="C3" s="371"/>
      <c r="D3" s="374"/>
      <c r="F3" s="18"/>
      <c r="G3" s="18"/>
      <c r="H3" s="18"/>
    </row>
    <row r="4" spans="1:9" s="12" customFormat="1" ht="15">
      <c r="B4" s="105" t="s">
        <v>3102</v>
      </c>
      <c r="C4" s="372"/>
      <c r="D4" s="375"/>
      <c r="F4" s="18"/>
      <c r="G4" s="18"/>
      <c r="H4" s="18"/>
    </row>
    <row r="5" spans="1:9" s="12" customFormat="1" ht="15">
      <c r="B5" s="105" t="s">
        <v>1529</v>
      </c>
      <c r="C5" s="372"/>
      <c r="D5" s="375"/>
      <c r="F5" s="18"/>
      <c r="G5" s="18"/>
      <c r="H5" s="18"/>
    </row>
    <row r="6" spans="1:9" s="12" customFormat="1" ht="15">
      <c r="B6" s="105" t="s">
        <v>3099</v>
      </c>
      <c r="C6" s="372"/>
      <c r="D6" s="375"/>
      <c r="F6" s="18"/>
      <c r="G6" s="18"/>
      <c r="H6" s="18"/>
    </row>
    <row r="7" spans="1:9" s="12" customFormat="1" ht="15.75" thickBot="1">
      <c r="B7" s="43" t="s">
        <v>3103</v>
      </c>
      <c r="C7" s="373"/>
      <c r="D7" s="376"/>
      <c r="F7" s="18"/>
      <c r="G7" s="18"/>
      <c r="H7" s="18"/>
    </row>
    <row r="8" spans="1:9" s="12" customFormat="1">
      <c r="C8" s="20" t="s">
        <v>1527</v>
      </c>
      <c r="D8" s="20" t="s">
        <v>1526</v>
      </c>
      <c r="F8" s="18"/>
      <c r="G8" s="18"/>
      <c r="H8" s="18"/>
    </row>
    <row r="11" spans="1:9">
      <c r="B11" s="1" t="s">
        <v>100</v>
      </c>
    </row>
    <row r="13" spans="1:9">
      <c r="B13" s="6" t="s">
        <v>101</v>
      </c>
      <c r="C13" s="7" t="s">
        <v>102</v>
      </c>
      <c r="D13" s="6" t="s">
        <v>136</v>
      </c>
      <c r="E13" s="6" t="s">
        <v>104</v>
      </c>
      <c r="F13" s="8" t="s">
        <v>105</v>
      </c>
      <c r="G13" s="8" t="s">
        <v>106</v>
      </c>
      <c r="H13" s="8" t="s">
        <v>107</v>
      </c>
      <c r="I13" s="2" t="s">
        <v>137</v>
      </c>
    </row>
    <row r="14" spans="1:9">
      <c r="B14" s="2" t="s">
        <v>138</v>
      </c>
      <c r="C14" s="22"/>
    </row>
    <row r="15" spans="1:9">
      <c r="B15" s="2" t="s">
        <v>109</v>
      </c>
      <c r="C15" s="22"/>
    </row>
    <row r="16" spans="1:9">
      <c r="B16" s="1" t="s">
        <v>993</v>
      </c>
      <c r="C16" s="22" t="s">
        <v>139</v>
      </c>
      <c r="D16" s="1" t="s">
        <v>142</v>
      </c>
      <c r="E16" s="1" t="s">
        <v>143</v>
      </c>
      <c r="F16" s="4">
        <v>192256</v>
      </c>
      <c r="G16" s="4">
        <v>5364.42</v>
      </c>
      <c r="H16" s="4">
        <v>12.84</v>
      </c>
    </row>
    <row r="17" spans="2:8">
      <c r="B17" s="1" t="s">
        <v>997</v>
      </c>
      <c r="C17" s="22" t="s">
        <v>139</v>
      </c>
      <c r="D17" s="1" t="s">
        <v>140</v>
      </c>
      <c r="E17" s="1" t="s">
        <v>144</v>
      </c>
      <c r="F17" s="4">
        <v>244219</v>
      </c>
      <c r="G17" s="4">
        <v>3381.46</v>
      </c>
      <c r="H17" s="4">
        <v>8.1</v>
      </c>
    </row>
    <row r="18" spans="2:8">
      <c r="B18" s="1" t="s">
        <v>1070</v>
      </c>
      <c r="C18" s="22" t="s">
        <v>139</v>
      </c>
      <c r="D18" s="1" t="s">
        <v>145</v>
      </c>
      <c r="E18" s="1" t="s">
        <v>146</v>
      </c>
      <c r="F18" s="4">
        <v>203598</v>
      </c>
      <c r="G18" s="4">
        <v>3191.5</v>
      </c>
      <c r="H18" s="4">
        <v>7.64</v>
      </c>
    </row>
    <row r="19" spans="2:8">
      <c r="B19" s="1" t="s">
        <v>1025</v>
      </c>
      <c r="C19" s="22" t="s">
        <v>139</v>
      </c>
      <c r="D19" s="1" t="s">
        <v>140</v>
      </c>
      <c r="E19" s="1" t="s">
        <v>141</v>
      </c>
      <c r="F19" s="4">
        <v>386496</v>
      </c>
      <c r="G19" s="4">
        <v>2872.82</v>
      </c>
      <c r="H19" s="4">
        <v>6.88</v>
      </c>
    </row>
    <row r="20" spans="2:8">
      <c r="B20" s="1" t="s">
        <v>1022</v>
      </c>
      <c r="C20" s="22" t="s">
        <v>139</v>
      </c>
      <c r="D20" s="1" t="s">
        <v>156</v>
      </c>
      <c r="E20" s="1" t="s">
        <v>157</v>
      </c>
      <c r="F20" s="4">
        <v>100831</v>
      </c>
      <c r="G20" s="4">
        <v>2248.23</v>
      </c>
      <c r="H20" s="4">
        <v>5.38</v>
      </c>
    </row>
    <row r="21" spans="2:8">
      <c r="B21" s="1" t="s">
        <v>1012</v>
      </c>
      <c r="C21" s="22" t="s">
        <v>139</v>
      </c>
      <c r="D21" s="1" t="s">
        <v>145</v>
      </c>
      <c r="E21" s="1" t="s">
        <v>147</v>
      </c>
      <c r="F21" s="4">
        <v>57670</v>
      </c>
      <c r="G21" s="4">
        <v>2045.38</v>
      </c>
      <c r="H21" s="4">
        <v>4.9000000000000004</v>
      </c>
    </row>
    <row r="22" spans="2:8">
      <c r="B22" s="1" t="s">
        <v>1016</v>
      </c>
      <c r="C22" s="22" t="s">
        <v>139</v>
      </c>
      <c r="D22" s="1" t="s">
        <v>140</v>
      </c>
      <c r="E22" s="1" t="s">
        <v>148</v>
      </c>
      <c r="F22" s="4">
        <v>81540</v>
      </c>
      <c r="G22" s="4">
        <v>1460.18</v>
      </c>
      <c r="H22" s="4">
        <v>3.5</v>
      </c>
    </row>
    <row r="23" spans="2:8">
      <c r="B23" s="1" t="s">
        <v>1018</v>
      </c>
      <c r="C23" s="22" t="s">
        <v>139</v>
      </c>
      <c r="D23" s="1" t="s">
        <v>153</v>
      </c>
      <c r="E23" s="1" t="s">
        <v>154</v>
      </c>
      <c r="F23" s="4">
        <v>487980</v>
      </c>
      <c r="G23" s="4">
        <v>1266.55</v>
      </c>
      <c r="H23" s="4">
        <v>3.03</v>
      </c>
    </row>
    <row r="24" spans="2:8">
      <c r="B24" s="1" t="s">
        <v>996</v>
      </c>
      <c r="C24" s="22" t="s">
        <v>139</v>
      </c>
      <c r="D24" s="1" t="s">
        <v>173</v>
      </c>
      <c r="E24" s="1" t="s">
        <v>174</v>
      </c>
      <c r="F24" s="4">
        <v>67056</v>
      </c>
      <c r="G24" s="4">
        <v>1136.1600000000001</v>
      </c>
      <c r="H24" s="4">
        <v>2.72</v>
      </c>
    </row>
    <row r="25" spans="2:8">
      <c r="B25" s="1" t="s">
        <v>1019</v>
      </c>
      <c r="C25" s="22" t="s">
        <v>139</v>
      </c>
      <c r="D25" s="1" t="s">
        <v>153</v>
      </c>
      <c r="E25" s="1" t="s">
        <v>163</v>
      </c>
      <c r="F25" s="4">
        <v>49590</v>
      </c>
      <c r="G25" s="4">
        <v>1108.26</v>
      </c>
      <c r="H25" s="4">
        <v>2.65</v>
      </c>
    </row>
    <row r="26" spans="2:8">
      <c r="B26" s="1" t="s">
        <v>1003</v>
      </c>
      <c r="C26" s="22" t="s">
        <v>139</v>
      </c>
      <c r="D26" s="1" t="s">
        <v>140</v>
      </c>
      <c r="E26" s="1" t="s">
        <v>155</v>
      </c>
      <c r="F26" s="4">
        <v>146168</v>
      </c>
      <c r="G26" s="4">
        <v>1064.98</v>
      </c>
      <c r="H26" s="4">
        <v>2.5499999999999998</v>
      </c>
    </row>
    <row r="27" spans="2:8">
      <c r="B27" s="1" t="s">
        <v>454</v>
      </c>
      <c r="C27" s="22" t="s">
        <v>139</v>
      </c>
      <c r="D27" s="1" t="s">
        <v>140</v>
      </c>
      <c r="E27" s="1" t="s">
        <v>455</v>
      </c>
      <c r="F27" s="4">
        <v>212803</v>
      </c>
      <c r="G27" s="4">
        <v>1056.1400000000001</v>
      </c>
      <c r="H27" s="4">
        <v>2.5299999999999998</v>
      </c>
    </row>
    <row r="28" spans="2:8">
      <c r="B28" s="1" t="s">
        <v>1011</v>
      </c>
      <c r="C28" s="22" t="s">
        <v>139</v>
      </c>
      <c r="D28" s="1" t="s">
        <v>156</v>
      </c>
      <c r="E28" s="1" t="s">
        <v>456</v>
      </c>
      <c r="F28" s="4">
        <v>14733</v>
      </c>
      <c r="G28" s="4">
        <v>982.96</v>
      </c>
      <c r="H28" s="4">
        <v>2.35</v>
      </c>
    </row>
    <row r="29" spans="2:8">
      <c r="B29" s="1" t="s">
        <v>1279</v>
      </c>
      <c r="C29" s="22" t="s">
        <v>139</v>
      </c>
      <c r="D29" s="1" t="s">
        <v>151</v>
      </c>
      <c r="E29" s="1" t="s">
        <v>152</v>
      </c>
      <c r="F29" s="4">
        <v>130777</v>
      </c>
      <c r="G29" s="4">
        <v>966.44</v>
      </c>
      <c r="H29" s="4">
        <v>2.31</v>
      </c>
    </row>
    <row r="30" spans="2:8">
      <c r="B30" s="1" t="s">
        <v>1280</v>
      </c>
      <c r="C30" s="22" t="s">
        <v>139</v>
      </c>
      <c r="D30" s="1" t="s">
        <v>149</v>
      </c>
      <c r="E30" s="1" t="s">
        <v>291</v>
      </c>
      <c r="F30" s="4">
        <v>25091</v>
      </c>
      <c r="G30" s="4">
        <v>812.25</v>
      </c>
      <c r="H30" s="4">
        <v>1.94</v>
      </c>
    </row>
    <row r="31" spans="2:8">
      <c r="B31" s="1" t="s">
        <v>994</v>
      </c>
      <c r="C31" s="22" t="s">
        <v>139</v>
      </c>
      <c r="D31" s="1" t="s">
        <v>145</v>
      </c>
      <c r="E31" s="1" t="s">
        <v>285</v>
      </c>
      <c r="F31" s="4">
        <v>58486</v>
      </c>
      <c r="G31" s="4">
        <v>631.21</v>
      </c>
      <c r="H31" s="4">
        <v>1.51</v>
      </c>
    </row>
    <row r="32" spans="2:8">
      <c r="B32" s="1" t="s">
        <v>1037</v>
      </c>
      <c r="C32" s="22" t="s">
        <v>139</v>
      </c>
      <c r="D32" s="1" t="s">
        <v>149</v>
      </c>
      <c r="E32" s="1" t="s">
        <v>150</v>
      </c>
      <c r="F32" s="4">
        <v>23205</v>
      </c>
      <c r="G32" s="4">
        <v>570.42999999999995</v>
      </c>
      <c r="H32" s="4">
        <v>1.37</v>
      </c>
    </row>
    <row r="33" spans="2:8">
      <c r="B33" s="1" t="s">
        <v>1026</v>
      </c>
      <c r="C33" s="22" t="s">
        <v>139</v>
      </c>
      <c r="D33" s="1" t="s">
        <v>300</v>
      </c>
      <c r="E33" s="1" t="s">
        <v>397</v>
      </c>
      <c r="F33" s="4">
        <v>7343</v>
      </c>
      <c r="G33" s="4">
        <v>566.72</v>
      </c>
      <c r="H33" s="4">
        <v>1.36</v>
      </c>
    </row>
    <row r="34" spans="2:8">
      <c r="B34" s="1" t="s">
        <v>1044</v>
      </c>
      <c r="C34" s="22" t="s">
        <v>139</v>
      </c>
      <c r="D34" s="1" t="s">
        <v>355</v>
      </c>
      <c r="E34" s="1" t="s">
        <v>356</v>
      </c>
      <c r="F34" s="4">
        <v>44400</v>
      </c>
      <c r="G34" s="4">
        <v>564.35</v>
      </c>
      <c r="H34" s="4">
        <v>1.35</v>
      </c>
    </row>
    <row r="35" spans="2:8">
      <c r="B35" s="1" t="s">
        <v>1124</v>
      </c>
      <c r="C35" s="22" t="s">
        <v>139</v>
      </c>
      <c r="D35" s="1" t="s">
        <v>164</v>
      </c>
      <c r="E35" s="1" t="s">
        <v>165</v>
      </c>
      <c r="F35" s="4">
        <v>60005</v>
      </c>
      <c r="G35" s="4">
        <v>557.24</v>
      </c>
      <c r="H35" s="4">
        <v>1.33</v>
      </c>
    </row>
    <row r="36" spans="2:8">
      <c r="B36" s="1" t="s">
        <v>999</v>
      </c>
      <c r="C36" s="22" t="s">
        <v>139</v>
      </c>
      <c r="D36" s="1" t="s">
        <v>156</v>
      </c>
      <c r="E36" s="1" t="s">
        <v>457</v>
      </c>
      <c r="F36" s="4">
        <v>3357</v>
      </c>
      <c r="G36" s="4">
        <v>500.57</v>
      </c>
      <c r="H36" s="4">
        <v>1.2</v>
      </c>
    </row>
    <row r="37" spans="2:8">
      <c r="B37" s="1" t="s">
        <v>1099</v>
      </c>
      <c r="C37" s="22" t="s">
        <v>139</v>
      </c>
      <c r="D37" s="1" t="s">
        <v>300</v>
      </c>
      <c r="E37" s="1" t="s">
        <v>458</v>
      </c>
      <c r="F37" s="4">
        <v>53074</v>
      </c>
      <c r="G37" s="4">
        <v>489.4</v>
      </c>
      <c r="H37" s="4">
        <v>1.17</v>
      </c>
    </row>
    <row r="38" spans="2:8">
      <c r="B38" s="1" t="s">
        <v>1061</v>
      </c>
      <c r="C38" s="22" t="s">
        <v>139</v>
      </c>
      <c r="D38" s="1" t="s">
        <v>300</v>
      </c>
      <c r="E38" s="1" t="s">
        <v>307</v>
      </c>
      <c r="F38" s="4">
        <v>99268</v>
      </c>
      <c r="G38" s="4">
        <v>434.4</v>
      </c>
      <c r="H38" s="4">
        <v>1.04</v>
      </c>
    </row>
    <row r="39" spans="2:8">
      <c r="B39" s="1" t="s">
        <v>1007</v>
      </c>
      <c r="C39" s="22" t="s">
        <v>139</v>
      </c>
      <c r="D39" s="1" t="s">
        <v>145</v>
      </c>
      <c r="E39" s="1" t="s">
        <v>395</v>
      </c>
      <c r="F39" s="4">
        <v>34399</v>
      </c>
      <c r="G39" s="4">
        <v>433.08</v>
      </c>
      <c r="H39" s="4">
        <v>1.04</v>
      </c>
    </row>
    <row r="40" spans="2:8">
      <c r="B40" s="1" t="s">
        <v>1017</v>
      </c>
      <c r="C40" s="22" t="s">
        <v>139</v>
      </c>
      <c r="D40" s="1" t="s">
        <v>273</v>
      </c>
      <c r="E40" s="1" t="s">
        <v>286</v>
      </c>
      <c r="F40" s="4">
        <v>189166</v>
      </c>
      <c r="G40" s="4">
        <v>430.83</v>
      </c>
      <c r="H40" s="4">
        <v>1.03</v>
      </c>
    </row>
    <row r="41" spans="2:8">
      <c r="B41" s="1" t="s">
        <v>1045</v>
      </c>
      <c r="C41" s="22" t="s">
        <v>139</v>
      </c>
      <c r="D41" s="1" t="s">
        <v>184</v>
      </c>
      <c r="E41" s="1" t="s">
        <v>186</v>
      </c>
      <c r="F41" s="4">
        <v>6462</v>
      </c>
      <c r="G41" s="4">
        <v>428.45</v>
      </c>
      <c r="H41" s="4">
        <v>1.03</v>
      </c>
    </row>
    <row r="42" spans="2:8">
      <c r="B42" s="1" t="s">
        <v>1085</v>
      </c>
      <c r="C42" s="22" t="s">
        <v>139</v>
      </c>
      <c r="D42" s="1" t="s">
        <v>145</v>
      </c>
      <c r="E42" s="1" t="s">
        <v>162</v>
      </c>
      <c r="F42" s="4">
        <v>82449</v>
      </c>
      <c r="G42" s="4">
        <v>419.5</v>
      </c>
      <c r="H42" s="4">
        <v>1</v>
      </c>
    </row>
    <row r="43" spans="2:8">
      <c r="B43" s="1" t="s">
        <v>1116</v>
      </c>
      <c r="C43" s="22" t="s">
        <v>139</v>
      </c>
      <c r="D43" s="1" t="s">
        <v>273</v>
      </c>
      <c r="E43" s="1" t="s">
        <v>459</v>
      </c>
      <c r="F43" s="4">
        <v>264518</v>
      </c>
      <c r="G43" s="4">
        <v>413.18</v>
      </c>
      <c r="H43" s="4">
        <v>0.99</v>
      </c>
    </row>
    <row r="44" spans="2:8">
      <c r="B44" s="1" t="s">
        <v>1063</v>
      </c>
      <c r="C44" s="22" t="s">
        <v>139</v>
      </c>
      <c r="D44" s="1" t="s">
        <v>360</v>
      </c>
      <c r="E44" s="1" t="s">
        <v>361</v>
      </c>
      <c r="F44" s="4">
        <v>81119</v>
      </c>
      <c r="G44" s="4">
        <v>391.52</v>
      </c>
      <c r="H44" s="4">
        <v>0.94</v>
      </c>
    </row>
    <row r="45" spans="2:8">
      <c r="B45" s="1" t="s">
        <v>1123</v>
      </c>
      <c r="C45" s="22" t="s">
        <v>139</v>
      </c>
      <c r="D45" s="1" t="s">
        <v>355</v>
      </c>
      <c r="E45" s="1" t="s">
        <v>394</v>
      </c>
      <c r="F45" s="4">
        <v>53003</v>
      </c>
      <c r="G45" s="4">
        <v>385.41</v>
      </c>
      <c r="H45" s="4">
        <v>0.92</v>
      </c>
    </row>
    <row r="46" spans="2:8">
      <c r="B46" s="1" t="s">
        <v>1027</v>
      </c>
      <c r="C46" s="22" t="s">
        <v>139</v>
      </c>
      <c r="D46" s="1" t="s">
        <v>460</v>
      </c>
      <c r="E46" s="1" t="s">
        <v>461</v>
      </c>
      <c r="F46" s="4">
        <v>1971</v>
      </c>
      <c r="G46" s="4">
        <v>361.29</v>
      </c>
      <c r="H46" s="4">
        <v>0.87</v>
      </c>
    </row>
    <row r="47" spans="2:8">
      <c r="B47" s="1" t="s">
        <v>1071</v>
      </c>
      <c r="C47" s="22" t="s">
        <v>139</v>
      </c>
      <c r="D47" s="1" t="s">
        <v>184</v>
      </c>
      <c r="E47" s="1" t="s">
        <v>368</v>
      </c>
      <c r="F47" s="4">
        <v>20712</v>
      </c>
      <c r="G47" s="4">
        <v>350.51</v>
      </c>
      <c r="H47" s="4">
        <v>0.84</v>
      </c>
    </row>
    <row r="48" spans="2:8">
      <c r="B48" s="1" t="s">
        <v>1010</v>
      </c>
      <c r="C48" s="22" t="s">
        <v>139</v>
      </c>
      <c r="D48" s="1" t="s">
        <v>140</v>
      </c>
      <c r="E48" s="1" t="s">
        <v>415</v>
      </c>
      <c r="F48" s="4">
        <v>35425</v>
      </c>
      <c r="G48" s="4">
        <v>346.65</v>
      </c>
      <c r="H48" s="4">
        <v>0.83</v>
      </c>
    </row>
    <row r="49" spans="2:8">
      <c r="B49" s="1" t="s">
        <v>998</v>
      </c>
      <c r="C49" s="22" t="s">
        <v>139</v>
      </c>
      <c r="D49" s="1" t="s">
        <v>200</v>
      </c>
      <c r="E49" s="1" t="s">
        <v>462</v>
      </c>
      <c r="F49" s="4">
        <v>39286</v>
      </c>
      <c r="G49" s="4">
        <v>336.45</v>
      </c>
      <c r="H49" s="4">
        <v>0.81</v>
      </c>
    </row>
    <row r="50" spans="2:8">
      <c r="B50" s="1" t="s">
        <v>399</v>
      </c>
      <c r="C50" s="22" t="s">
        <v>139</v>
      </c>
      <c r="D50" s="1" t="s">
        <v>400</v>
      </c>
      <c r="E50" s="1" t="s">
        <v>401</v>
      </c>
      <c r="F50" s="4">
        <v>202593</v>
      </c>
      <c r="G50" s="4">
        <v>325.06</v>
      </c>
      <c r="H50" s="4">
        <v>0.78</v>
      </c>
    </row>
    <row r="51" spans="2:8">
      <c r="B51" s="1" t="s">
        <v>1040</v>
      </c>
      <c r="C51" s="22" t="s">
        <v>139</v>
      </c>
      <c r="D51" s="1" t="s">
        <v>164</v>
      </c>
      <c r="E51" s="1" t="s">
        <v>180</v>
      </c>
      <c r="F51" s="4">
        <v>7094</v>
      </c>
      <c r="G51" s="4">
        <v>319.61</v>
      </c>
      <c r="H51" s="4">
        <v>0.77</v>
      </c>
    </row>
    <row r="52" spans="2:8">
      <c r="B52" s="1" t="s">
        <v>1030</v>
      </c>
      <c r="C52" s="22" t="s">
        <v>139</v>
      </c>
      <c r="D52" s="1" t="s">
        <v>196</v>
      </c>
      <c r="E52" s="1" t="s">
        <v>208</v>
      </c>
      <c r="F52" s="4">
        <v>51613</v>
      </c>
      <c r="G52" s="4">
        <v>300.58999999999997</v>
      </c>
      <c r="H52" s="4">
        <v>0.72</v>
      </c>
    </row>
    <row r="53" spans="2:8">
      <c r="B53" s="1" t="s">
        <v>1080</v>
      </c>
      <c r="C53" s="22" t="s">
        <v>139</v>
      </c>
      <c r="D53" s="1" t="s">
        <v>164</v>
      </c>
      <c r="E53" s="1" t="s">
        <v>181</v>
      </c>
      <c r="F53" s="4">
        <v>6745</v>
      </c>
      <c r="G53" s="4">
        <v>278.7</v>
      </c>
      <c r="H53" s="4">
        <v>0.67</v>
      </c>
    </row>
    <row r="54" spans="2:8">
      <c r="B54" s="1" t="s">
        <v>1032</v>
      </c>
      <c r="C54" s="22" t="s">
        <v>139</v>
      </c>
      <c r="D54" s="1" t="s">
        <v>164</v>
      </c>
      <c r="E54" s="1" t="s">
        <v>463</v>
      </c>
      <c r="F54" s="4">
        <v>27999</v>
      </c>
      <c r="G54" s="4">
        <v>274.73</v>
      </c>
      <c r="H54" s="4">
        <v>0.66</v>
      </c>
    </row>
    <row r="55" spans="2:8">
      <c r="B55" s="1" t="s">
        <v>1047</v>
      </c>
      <c r="C55" s="22" t="s">
        <v>139</v>
      </c>
      <c r="D55" s="1" t="s">
        <v>178</v>
      </c>
      <c r="E55" s="1" t="s">
        <v>179</v>
      </c>
      <c r="F55" s="4">
        <v>33081</v>
      </c>
      <c r="G55" s="4">
        <v>272.5</v>
      </c>
      <c r="H55" s="4">
        <v>0.65</v>
      </c>
    </row>
    <row r="56" spans="2:8">
      <c r="B56" s="1" t="s">
        <v>1054</v>
      </c>
      <c r="C56" s="22" t="s">
        <v>139</v>
      </c>
      <c r="D56" s="1" t="s">
        <v>196</v>
      </c>
      <c r="E56" s="1" t="s">
        <v>308</v>
      </c>
      <c r="F56" s="4">
        <v>24643</v>
      </c>
      <c r="G56" s="4">
        <v>272.43</v>
      </c>
      <c r="H56" s="4">
        <v>0.65</v>
      </c>
    </row>
    <row r="57" spans="2:8">
      <c r="B57" s="1" t="s">
        <v>1325</v>
      </c>
      <c r="C57" s="22" t="s">
        <v>139</v>
      </c>
      <c r="D57" s="1" t="s">
        <v>300</v>
      </c>
      <c r="E57" s="1" t="s">
        <v>301</v>
      </c>
      <c r="F57" s="4">
        <v>7157</v>
      </c>
      <c r="G57" s="4">
        <v>266.92</v>
      </c>
      <c r="H57" s="4">
        <v>0.64</v>
      </c>
    </row>
    <row r="58" spans="2:8">
      <c r="B58" s="1" t="s">
        <v>1006</v>
      </c>
      <c r="C58" s="22" t="s">
        <v>139</v>
      </c>
      <c r="D58" s="1" t="s">
        <v>203</v>
      </c>
      <c r="E58" s="1" t="s">
        <v>364</v>
      </c>
      <c r="F58" s="4">
        <v>30285</v>
      </c>
      <c r="G58" s="4">
        <v>249.22</v>
      </c>
      <c r="H58" s="4">
        <v>0.6</v>
      </c>
    </row>
    <row r="59" spans="2:8">
      <c r="B59" s="1" t="s">
        <v>1115</v>
      </c>
      <c r="C59" s="22" t="s">
        <v>139</v>
      </c>
      <c r="D59" s="1" t="s">
        <v>230</v>
      </c>
      <c r="E59" s="1" t="s">
        <v>302</v>
      </c>
      <c r="F59" s="4">
        <v>5522</v>
      </c>
      <c r="G59" s="4">
        <v>245.97</v>
      </c>
      <c r="H59" s="4">
        <v>0.59</v>
      </c>
    </row>
    <row r="60" spans="2:8">
      <c r="B60" s="1" t="s">
        <v>1365</v>
      </c>
      <c r="C60" s="22" t="s">
        <v>139</v>
      </c>
      <c r="D60" s="1" t="s">
        <v>460</v>
      </c>
      <c r="E60" s="1" t="s">
        <v>464</v>
      </c>
      <c r="F60" s="4">
        <v>6496</v>
      </c>
      <c r="G60" s="4">
        <v>213.02</v>
      </c>
      <c r="H60" s="4">
        <v>0.51</v>
      </c>
    </row>
    <row r="61" spans="2:8">
      <c r="B61" s="1" t="s">
        <v>1073</v>
      </c>
      <c r="C61" s="22" t="s">
        <v>139</v>
      </c>
      <c r="D61" s="1" t="s">
        <v>384</v>
      </c>
      <c r="E61" s="1" t="s">
        <v>385</v>
      </c>
      <c r="F61" s="4">
        <v>115622</v>
      </c>
      <c r="G61" s="4">
        <v>211.41</v>
      </c>
      <c r="H61" s="4">
        <v>0.51</v>
      </c>
    </row>
    <row r="62" spans="2:8">
      <c r="B62" s="1" t="s">
        <v>1001</v>
      </c>
      <c r="C62" s="22" t="s">
        <v>139</v>
      </c>
      <c r="D62" s="1" t="s">
        <v>300</v>
      </c>
      <c r="E62" s="1" t="s">
        <v>465</v>
      </c>
      <c r="F62" s="4">
        <v>7643</v>
      </c>
      <c r="G62" s="4">
        <v>201.04</v>
      </c>
      <c r="H62" s="4">
        <v>0.48</v>
      </c>
    </row>
    <row r="63" spans="2:8">
      <c r="B63" s="1" t="s">
        <v>1479</v>
      </c>
      <c r="C63" s="22" t="s">
        <v>139</v>
      </c>
      <c r="D63" s="1" t="s">
        <v>184</v>
      </c>
      <c r="E63" s="1" t="s">
        <v>396</v>
      </c>
      <c r="F63" s="4">
        <v>742</v>
      </c>
      <c r="G63" s="4">
        <v>192.34</v>
      </c>
      <c r="H63" s="4">
        <v>0.46</v>
      </c>
    </row>
    <row r="64" spans="2:8">
      <c r="B64" s="1" t="s">
        <v>1095</v>
      </c>
      <c r="C64" s="22" t="s">
        <v>139</v>
      </c>
      <c r="D64" s="1" t="s">
        <v>142</v>
      </c>
      <c r="E64" s="1" t="s">
        <v>373</v>
      </c>
      <c r="F64" s="4">
        <v>52560</v>
      </c>
      <c r="G64" s="4">
        <v>190.58</v>
      </c>
      <c r="H64" s="4">
        <v>0.46</v>
      </c>
    </row>
    <row r="65" spans="2:9">
      <c r="B65" s="1" t="s">
        <v>1008</v>
      </c>
      <c r="C65" s="22" t="s">
        <v>139</v>
      </c>
      <c r="D65" s="1" t="s">
        <v>300</v>
      </c>
      <c r="E65" s="1" t="s">
        <v>466</v>
      </c>
      <c r="F65" s="4">
        <v>7136</v>
      </c>
      <c r="G65" s="4">
        <v>178.87</v>
      </c>
      <c r="H65" s="4">
        <v>0.43</v>
      </c>
    </row>
    <row r="66" spans="2:9">
      <c r="B66" s="1" t="s">
        <v>1483</v>
      </c>
      <c r="C66" s="22" t="s">
        <v>139</v>
      </c>
      <c r="D66" s="1" t="s">
        <v>140</v>
      </c>
      <c r="E66" s="1" t="s">
        <v>421</v>
      </c>
      <c r="F66" s="4">
        <v>31269</v>
      </c>
      <c r="G66" s="4">
        <v>0</v>
      </c>
      <c r="H66" s="4">
        <v>0</v>
      </c>
      <c r="I66" s="1" t="s">
        <v>422</v>
      </c>
    </row>
    <row r="67" spans="2:9">
      <c r="B67" s="2" t="s">
        <v>218</v>
      </c>
      <c r="C67" s="9"/>
      <c r="D67" s="2"/>
      <c r="E67" s="2"/>
      <c r="F67" s="10"/>
      <c r="G67" s="10">
        <f>SUM(G13:G66)</f>
        <v>41561.909999999996</v>
      </c>
      <c r="H67" s="10">
        <f>SUM(H13:H66)</f>
        <v>99.53000000000003</v>
      </c>
    </row>
    <row r="68" spans="2:9">
      <c r="B68" s="6" t="s">
        <v>101</v>
      </c>
      <c r="C68" s="7" t="s">
        <v>102</v>
      </c>
      <c r="D68" s="6" t="s">
        <v>103</v>
      </c>
      <c r="E68" s="6" t="s">
        <v>104</v>
      </c>
      <c r="F68" s="8" t="s">
        <v>105</v>
      </c>
      <c r="G68" s="8" t="s">
        <v>106</v>
      </c>
      <c r="H68" s="8" t="s">
        <v>107</v>
      </c>
    </row>
    <row r="69" spans="2:9">
      <c r="B69" s="2" t="s">
        <v>108</v>
      </c>
      <c r="C69" s="22"/>
    </row>
    <row r="70" spans="2:9">
      <c r="B70" s="2" t="s">
        <v>109</v>
      </c>
      <c r="C70" s="22"/>
    </row>
    <row r="71" spans="2:9">
      <c r="B71" s="2" t="s">
        <v>405</v>
      </c>
      <c r="C71" s="22"/>
    </row>
    <row r="72" spans="2:9">
      <c r="B72" s="1" t="s">
        <v>1373</v>
      </c>
      <c r="C72" s="22">
        <v>5.89</v>
      </c>
      <c r="D72" s="1" t="s">
        <v>118</v>
      </c>
      <c r="E72" s="1" t="s">
        <v>406</v>
      </c>
      <c r="F72" s="4">
        <v>5753</v>
      </c>
      <c r="G72" s="4">
        <v>1.66</v>
      </c>
      <c r="H72" s="4">
        <v>0</v>
      </c>
      <c r="I72" s="1" t="s">
        <v>422</v>
      </c>
    </row>
    <row r="73" spans="2:9">
      <c r="B73" s="2" t="s">
        <v>120</v>
      </c>
      <c r="C73" s="52"/>
      <c r="D73" s="2"/>
      <c r="E73" s="2"/>
      <c r="F73" s="10"/>
      <c r="G73" s="10">
        <f>SUM(G68:G72)</f>
        <v>1.66</v>
      </c>
      <c r="H73" s="10">
        <f>SUM(H68:H72)</f>
        <v>0</v>
      </c>
    </row>
    <row r="74" spans="2:9">
      <c r="B74" s="2" t="s">
        <v>276</v>
      </c>
      <c r="C74" s="9"/>
      <c r="D74" s="2"/>
      <c r="E74" s="2"/>
      <c r="F74" s="10"/>
      <c r="G74" s="10">
        <v>187.66</v>
      </c>
      <c r="H74" s="10">
        <v>0.45</v>
      </c>
    </row>
    <row r="75" spans="2:9">
      <c r="B75" s="2" t="s">
        <v>124</v>
      </c>
      <c r="C75" s="9"/>
      <c r="D75" s="2"/>
      <c r="E75" s="2"/>
      <c r="F75" s="10"/>
      <c r="G75" s="10">
        <v>41751.230000000003</v>
      </c>
      <c r="H75" s="10">
        <v>99.97</v>
      </c>
    </row>
    <row r="76" spans="2:9">
      <c r="B76" s="2" t="s">
        <v>220</v>
      </c>
      <c r="C76" s="9"/>
      <c r="D76" s="2"/>
      <c r="E76" s="2"/>
      <c r="F76" s="10"/>
      <c r="G76" s="10">
        <v>12.145022300002751</v>
      </c>
      <c r="H76" s="10">
        <v>3.0000000000001137E-2</v>
      </c>
    </row>
    <row r="77" spans="2:9">
      <c r="B77" s="2" t="s">
        <v>126</v>
      </c>
      <c r="C77" s="9"/>
      <c r="D77" s="2"/>
      <c r="E77" s="2"/>
      <c r="F77" s="10"/>
      <c r="G77" s="10">
        <v>41763.375022300002</v>
      </c>
      <c r="H77" s="10">
        <v>100</v>
      </c>
    </row>
    <row r="78" spans="2:9">
      <c r="B78" s="1" t="s">
        <v>127</v>
      </c>
    </row>
    <row r="79" spans="2:9">
      <c r="B79" s="1" t="s">
        <v>128</v>
      </c>
    </row>
    <row r="80" spans="2:9">
      <c r="B80" s="24" t="s">
        <v>129</v>
      </c>
      <c r="C80" s="254">
        <v>44681</v>
      </c>
    </row>
    <row r="81" spans="2:7" ht="25.5">
      <c r="B81" s="11" t="s">
        <v>130</v>
      </c>
      <c r="C81" s="5" t="s">
        <v>131</v>
      </c>
    </row>
    <row r="82" spans="2:7">
      <c r="B82" s="2"/>
    </row>
    <row r="83" spans="2:7">
      <c r="B83" s="2" t="s">
        <v>132</v>
      </c>
    </row>
    <row r="84" spans="2:7">
      <c r="B84" s="2" t="s">
        <v>221</v>
      </c>
    </row>
    <row r="85" spans="2:7">
      <c r="B85" s="2" t="s">
        <v>133</v>
      </c>
    </row>
    <row r="86" spans="2:7">
      <c r="B86" s="2" t="s">
        <v>467</v>
      </c>
      <c r="C86" s="9"/>
    </row>
    <row r="87" spans="2:7">
      <c r="B87" s="2" t="s">
        <v>468</v>
      </c>
      <c r="C87" s="9"/>
    </row>
    <row r="88" spans="2:7">
      <c r="B88" s="132" t="s">
        <v>2500</v>
      </c>
      <c r="C88" s="9"/>
    </row>
    <row r="89" spans="2:7">
      <c r="B89" s="132" t="s">
        <v>134</v>
      </c>
    </row>
    <row r="90" spans="2:7">
      <c r="B90" s="132" t="s">
        <v>135</v>
      </c>
    </row>
    <row r="91" spans="2:7">
      <c r="B91" s="2"/>
    </row>
    <row r="92" spans="2:7">
      <c r="B92" s="2"/>
    </row>
    <row r="94" spans="2:7">
      <c r="B94" s="389" t="s">
        <v>2499</v>
      </c>
      <c r="C94" s="390"/>
      <c r="D94" s="390"/>
      <c r="E94" s="390"/>
      <c r="F94" s="390"/>
      <c r="G94" s="391"/>
    </row>
    <row r="95" spans="2:7">
      <c r="B95" s="392"/>
      <c r="C95" s="393"/>
      <c r="D95" s="393"/>
      <c r="E95" s="393"/>
      <c r="F95" s="393"/>
      <c r="G95" s="394"/>
    </row>
    <row r="96" spans="2:7">
      <c r="B96" s="392"/>
      <c r="C96" s="393"/>
      <c r="D96" s="393"/>
      <c r="E96" s="393"/>
      <c r="F96" s="393"/>
      <c r="G96" s="394"/>
    </row>
    <row r="97" spans="2:7">
      <c r="B97" s="392"/>
      <c r="C97" s="393"/>
      <c r="D97" s="393"/>
      <c r="E97" s="393"/>
      <c r="F97" s="393"/>
      <c r="G97" s="394"/>
    </row>
    <row r="98" spans="2:7">
      <c r="B98" s="392"/>
      <c r="C98" s="393"/>
      <c r="D98" s="393"/>
      <c r="E98" s="393"/>
      <c r="F98" s="393"/>
      <c r="G98" s="394"/>
    </row>
    <row r="99" spans="2:7">
      <c r="B99" s="395"/>
      <c r="C99" s="396"/>
      <c r="D99" s="396"/>
      <c r="E99" s="396"/>
      <c r="F99" s="396"/>
      <c r="G99" s="397"/>
    </row>
  </sheetData>
  <mergeCells count="4">
    <mergeCell ref="B1:E1"/>
    <mergeCell ref="B94:G99"/>
    <mergeCell ref="C3:C7"/>
    <mergeCell ref="D3:D7"/>
  </mergeCells>
  <hyperlinks>
    <hyperlink ref="A1" location="Index!A1" display="Index" xr:uid="{00000000-0004-0000-0B00-000000000000}"/>
  </hyperlink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67"/>
  <sheetViews>
    <sheetView workbookViewId="0">
      <selection activeCell="B1" sqref="B1:E1"/>
    </sheetView>
  </sheetViews>
  <sheetFormatPr defaultRowHeight="12.75"/>
  <cols>
    <col min="1" max="1" width="5.42578125" style="1" bestFit="1" customWidth="1"/>
    <col min="2" max="2" width="82" style="1" bestFit="1" customWidth="1"/>
    <col min="3" max="3" width="25.7109375" style="5" customWidth="1"/>
    <col min="4" max="4" width="25.7109375" style="1" customWidth="1"/>
    <col min="5" max="5" width="13.5703125" style="1" bestFit="1" customWidth="1"/>
    <col min="6" max="6" width="10.5703125" style="4" bestFit="1" customWidth="1"/>
    <col min="7" max="7" width="18.140625" style="4" bestFit="1" customWidth="1"/>
    <col min="8" max="8" width="9.140625" style="4" bestFit="1" customWidth="1"/>
    <col min="9" max="16384" width="9.140625" style="1"/>
  </cols>
  <sheetData>
    <row r="1" spans="1:9">
      <c r="A1" s="3" t="s">
        <v>0</v>
      </c>
      <c r="B1" s="367" t="s">
        <v>82</v>
      </c>
      <c r="C1" s="367"/>
      <c r="D1" s="367"/>
      <c r="E1" s="367"/>
    </row>
    <row r="2" spans="1:9" ht="13.5" thickBot="1"/>
    <row r="3" spans="1:9" s="12" customFormat="1" ht="15">
      <c r="B3" s="45" t="s">
        <v>3101</v>
      </c>
      <c r="C3" s="371"/>
      <c r="D3" s="374"/>
      <c r="F3" s="18"/>
      <c r="G3" s="18"/>
      <c r="H3" s="18"/>
    </row>
    <row r="4" spans="1:9" s="12" customFormat="1" ht="15">
      <c r="B4" s="105" t="s">
        <v>3104</v>
      </c>
      <c r="C4" s="372"/>
      <c r="D4" s="375"/>
      <c r="F4" s="18"/>
      <c r="G4" s="18"/>
      <c r="H4" s="18"/>
    </row>
    <row r="5" spans="1:9" s="12" customFormat="1" ht="15">
      <c r="B5" s="105" t="s">
        <v>1529</v>
      </c>
      <c r="C5" s="372"/>
      <c r="D5" s="375"/>
      <c r="F5" s="18"/>
      <c r="G5" s="18"/>
      <c r="H5" s="18"/>
    </row>
    <row r="6" spans="1:9" s="12" customFormat="1" ht="15">
      <c r="B6" s="105" t="s">
        <v>3099</v>
      </c>
      <c r="C6" s="372"/>
      <c r="D6" s="375"/>
      <c r="F6" s="18"/>
      <c r="G6" s="18"/>
      <c r="H6" s="18"/>
    </row>
    <row r="7" spans="1:9" s="12" customFormat="1" ht="30.75" thickBot="1">
      <c r="B7" s="43" t="s">
        <v>3105</v>
      </c>
      <c r="C7" s="373"/>
      <c r="D7" s="376"/>
      <c r="F7" s="18"/>
      <c r="G7" s="18"/>
      <c r="H7" s="18"/>
    </row>
    <row r="8" spans="1:9" s="12" customFormat="1">
      <c r="C8" s="20" t="s">
        <v>1527</v>
      </c>
      <c r="D8" s="20" t="s">
        <v>1526</v>
      </c>
      <c r="F8" s="18"/>
      <c r="G8" s="18"/>
      <c r="H8" s="18"/>
    </row>
    <row r="11" spans="1:9">
      <c r="B11" s="1" t="s">
        <v>100</v>
      </c>
    </row>
    <row r="13" spans="1:9">
      <c r="B13" s="6" t="s">
        <v>101</v>
      </c>
      <c r="C13" s="7" t="s">
        <v>102</v>
      </c>
      <c r="D13" s="6" t="s">
        <v>136</v>
      </c>
      <c r="E13" s="6" t="s">
        <v>104</v>
      </c>
      <c r="F13" s="8" t="s">
        <v>105</v>
      </c>
      <c r="G13" s="8" t="s">
        <v>106</v>
      </c>
      <c r="H13" s="8" t="s">
        <v>107</v>
      </c>
      <c r="I13" s="2" t="s">
        <v>137</v>
      </c>
    </row>
    <row r="14" spans="1:9">
      <c r="B14" s="2" t="s">
        <v>138</v>
      </c>
      <c r="C14" s="22"/>
    </row>
    <row r="15" spans="1:9">
      <c r="B15" s="2" t="s">
        <v>109</v>
      </c>
      <c r="C15" s="22"/>
    </row>
    <row r="16" spans="1:9">
      <c r="B16" s="1" t="s">
        <v>1028</v>
      </c>
      <c r="C16" s="22" t="s">
        <v>139</v>
      </c>
      <c r="D16" s="1" t="s">
        <v>188</v>
      </c>
      <c r="E16" s="1" t="s">
        <v>294</v>
      </c>
      <c r="F16" s="4">
        <v>8207</v>
      </c>
      <c r="G16" s="4">
        <v>381.73</v>
      </c>
      <c r="H16" s="4">
        <v>8.3800000000000008</v>
      </c>
    </row>
    <row r="17" spans="2:8">
      <c r="B17" s="1" t="s">
        <v>1279</v>
      </c>
      <c r="C17" s="22" t="s">
        <v>139</v>
      </c>
      <c r="D17" s="1" t="s">
        <v>151</v>
      </c>
      <c r="E17" s="1" t="s">
        <v>152</v>
      </c>
      <c r="F17" s="4">
        <v>49150</v>
      </c>
      <c r="G17" s="4">
        <v>363.22</v>
      </c>
      <c r="H17" s="4">
        <v>7.98</v>
      </c>
    </row>
    <row r="18" spans="2:8">
      <c r="B18" s="1" t="s">
        <v>1484</v>
      </c>
      <c r="C18" s="22" t="s">
        <v>139</v>
      </c>
      <c r="D18" s="1" t="s">
        <v>244</v>
      </c>
      <c r="E18" s="1" t="s">
        <v>425</v>
      </c>
      <c r="F18" s="4">
        <v>47046</v>
      </c>
      <c r="G18" s="4">
        <v>350.94</v>
      </c>
      <c r="H18" s="4">
        <v>7.71</v>
      </c>
    </row>
    <row r="19" spans="2:8">
      <c r="B19" s="1" t="s">
        <v>1012</v>
      </c>
      <c r="C19" s="22" t="s">
        <v>139</v>
      </c>
      <c r="D19" s="1" t="s">
        <v>145</v>
      </c>
      <c r="E19" s="1" t="s">
        <v>147</v>
      </c>
      <c r="F19" s="4">
        <v>9706</v>
      </c>
      <c r="G19" s="4">
        <v>344.24</v>
      </c>
      <c r="H19" s="4">
        <v>7.56</v>
      </c>
    </row>
    <row r="20" spans="2:8">
      <c r="B20" s="1" t="s">
        <v>994</v>
      </c>
      <c r="C20" s="22" t="s">
        <v>139</v>
      </c>
      <c r="D20" s="1" t="s">
        <v>145</v>
      </c>
      <c r="E20" s="1" t="s">
        <v>285</v>
      </c>
      <c r="F20" s="4">
        <v>30940</v>
      </c>
      <c r="G20" s="4">
        <v>333.92</v>
      </c>
      <c r="H20" s="4">
        <v>7.33</v>
      </c>
    </row>
    <row r="21" spans="2:8">
      <c r="B21" s="1" t="s">
        <v>1070</v>
      </c>
      <c r="C21" s="22" t="s">
        <v>139</v>
      </c>
      <c r="D21" s="1" t="s">
        <v>145</v>
      </c>
      <c r="E21" s="1" t="s">
        <v>146</v>
      </c>
      <c r="F21" s="4">
        <v>19216</v>
      </c>
      <c r="G21" s="4">
        <v>301.22000000000003</v>
      </c>
      <c r="H21" s="4">
        <v>6.61</v>
      </c>
    </row>
    <row r="22" spans="2:8">
      <c r="B22" s="1" t="s">
        <v>1007</v>
      </c>
      <c r="C22" s="22" t="s">
        <v>139</v>
      </c>
      <c r="D22" s="1" t="s">
        <v>145</v>
      </c>
      <c r="E22" s="1" t="s">
        <v>395</v>
      </c>
      <c r="F22" s="4">
        <v>20559</v>
      </c>
      <c r="G22" s="4">
        <v>258.83999999999997</v>
      </c>
      <c r="H22" s="4">
        <v>5.68</v>
      </c>
    </row>
    <row r="23" spans="2:8">
      <c r="B23" s="1" t="s">
        <v>1085</v>
      </c>
      <c r="C23" s="22" t="s">
        <v>139</v>
      </c>
      <c r="D23" s="1" t="s">
        <v>145</v>
      </c>
      <c r="E23" s="1" t="s">
        <v>162</v>
      </c>
      <c r="F23" s="4">
        <v>48873</v>
      </c>
      <c r="G23" s="4">
        <v>248.67</v>
      </c>
      <c r="H23" s="4">
        <v>5.46</v>
      </c>
    </row>
    <row r="24" spans="2:8">
      <c r="B24" s="1" t="s">
        <v>1069</v>
      </c>
      <c r="C24" s="22" t="s">
        <v>139</v>
      </c>
      <c r="D24" s="1" t="s">
        <v>151</v>
      </c>
      <c r="E24" s="1" t="s">
        <v>426</v>
      </c>
      <c r="F24" s="4">
        <v>21925</v>
      </c>
      <c r="G24" s="4">
        <v>239.97</v>
      </c>
      <c r="H24" s="4">
        <v>5.27</v>
      </c>
    </row>
    <row r="25" spans="2:8">
      <c r="B25" s="1" t="s">
        <v>1436</v>
      </c>
      <c r="C25" s="22" t="s">
        <v>139</v>
      </c>
      <c r="D25" s="1" t="s">
        <v>188</v>
      </c>
      <c r="E25" s="1" t="s">
        <v>311</v>
      </c>
      <c r="F25" s="4">
        <v>265539</v>
      </c>
      <c r="G25" s="4">
        <v>190.52</v>
      </c>
      <c r="H25" s="4">
        <v>4.18</v>
      </c>
    </row>
    <row r="26" spans="2:8">
      <c r="B26" s="1" t="s">
        <v>427</v>
      </c>
      <c r="C26" s="22" t="s">
        <v>139</v>
      </c>
      <c r="D26" s="1" t="s">
        <v>188</v>
      </c>
      <c r="E26" s="1" t="s">
        <v>428</v>
      </c>
      <c r="F26" s="4">
        <v>10663</v>
      </c>
      <c r="G26" s="4">
        <v>180.65</v>
      </c>
      <c r="H26" s="4">
        <v>3.97</v>
      </c>
    </row>
    <row r="27" spans="2:8">
      <c r="B27" s="1" t="s">
        <v>1374</v>
      </c>
      <c r="C27" s="22" t="s">
        <v>139</v>
      </c>
      <c r="D27" s="1" t="s">
        <v>214</v>
      </c>
      <c r="E27" s="1" t="s">
        <v>429</v>
      </c>
      <c r="F27" s="4">
        <v>419</v>
      </c>
      <c r="G27" s="4">
        <v>168.09</v>
      </c>
      <c r="H27" s="4">
        <v>3.69</v>
      </c>
    </row>
    <row r="28" spans="2:8">
      <c r="B28" s="1" t="s">
        <v>1485</v>
      </c>
      <c r="C28" s="22" t="s">
        <v>139</v>
      </c>
      <c r="D28" s="1" t="s">
        <v>430</v>
      </c>
      <c r="E28" s="1" t="s">
        <v>431</v>
      </c>
      <c r="F28" s="4">
        <v>22745</v>
      </c>
      <c r="G28" s="4">
        <v>151.99</v>
      </c>
      <c r="H28" s="4">
        <v>3.34</v>
      </c>
    </row>
    <row r="29" spans="2:8">
      <c r="B29" s="1" t="s">
        <v>1104</v>
      </c>
      <c r="C29" s="22" t="s">
        <v>139</v>
      </c>
      <c r="D29" s="1" t="s">
        <v>151</v>
      </c>
      <c r="E29" s="1" t="s">
        <v>432</v>
      </c>
      <c r="F29" s="4">
        <v>1508455</v>
      </c>
      <c r="G29" s="4">
        <v>143.30000000000001</v>
      </c>
      <c r="H29" s="4">
        <v>3.15</v>
      </c>
    </row>
    <row r="30" spans="2:8">
      <c r="B30" s="1" t="s">
        <v>1459</v>
      </c>
      <c r="C30" s="22" t="s">
        <v>139</v>
      </c>
      <c r="D30" s="1" t="s">
        <v>188</v>
      </c>
      <c r="E30" s="1" t="s">
        <v>433</v>
      </c>
      <c r="F30" s="4">
        <v>2856</v>
      </c>
      <c r="G30" s="4">
        <v>140.37</v>
      </c>
      <c r="H30" s="4">
        <v>3.08</v>
      </c>
    </row>
    <row r="31" spans="2:8">
      <c r="B31" s="1" t="s">
        <v>1486</v>
      </c>
      <c r="C31" s="22" t="s">
        <v>139</v>
      </c>
      <c r="D31" s="1" t="s">
        <v>430</v>
      </c>
      <c r="E31" s="1" t="s">
        <v>434</v>
      </c>
      <c r="F31" s="4">
        <v>16904</v>
      </c>
      <c r="G31" s="4">
        <v>98.32</v>
      </c>
      <c r="H31" s="4">
        <v>2.16</v>
      </c>
    </row>
    <row r="32" spans="2:8">
      <c r="B32" s="1" t="s">
        <v>1487</v>
      </c>
      <c r="C32" s="22" t="s">
        <v>139</v>
      </c>
      <c r="D32" s="1" t="s">
        <v>145</v>
      </c>
      <c r="E32" s="1" t="s">
        <v>435</v>
      </c>
      <c r="F32" s="4">
        <v>1153</v>
      </c>
      <c r="G32" s="4">
        <v>89.31</v>
      </c>
      <c r="H32" s="4">
        <v>1.96</v>
      </c>
    </row>
    <row r="33" spans="2:8">
      <c r="B33" s="1" t="s">
        <v>1035</v>
      </c>
      <c r="C33" s="22" t="s">
        <v>139</v>
      </c>
      <c r="D33" s="1" t="s">
        <v>145</v>
      </c>
      <c r="E33" s="1" t="s">
        <v>436</v>
      </c>
      <c r="F33" s="4">
        <v>2707</v>
      </c>
      <c r="G33" s="4">
        <v>76.97</v>
      </c>
      <c r="H33" s="4">
        <v>1.69</v>
      </c>
    </row>
    <row r="34" spans="2:8">
      <c r="B34" s="1" t="s">
        <v>1024</v>
      </c>
      <c r="C34" s="22" t="s">
        <v>139</v>
      </c>
      <c r="D34" s="1" t="s">
        <v>145</v>
      </c>
      <c r="E34" s="1" t="s">
        <v>193</v>
      </c>
      <c r="F34" s="4">
        <v>2100</v>
      </c>
      <c r="G34" s="4">
        <v>74.599999999999994</v>
      </c>
      <c r="H34" s="4">
        <v>1.64</v>
      </c>
    </row>
    <row r="35" spans="2:8">
      <c r="B35" s="1" t="s">
        <v>1020</v>
      </c>
      <c r="C35" s="22" t="s">
        <v>139</v>
      </c>
      <c r="D35" s="1" t="s">
        <v>145</v>
      </c>
      <c r="E35" s="1" t="s">
        <v>437</v>
      </c>
      <c r="F35" s="4">
        <v>1499</v>
      </c>
      <c r="G35" s="4">
        <v>72.540000000000006</v>
      </c>
      <c r="H35" s="4">
        <v>1.59</v>
      </c>
    </row>
    <row r="36" spans="2:8">
      <c r="B36" s="1" t="s">
        <v>1076</v>
      </c>
      <c r="C36" s="22" t="s">
        <v>139</v>
      </c>
      <c r="D36" s="1" t="s">
        <v>145</v>
      </c>
      <c r="E36" s="1" t="s">
        <v>187</v>
      </c>
      <c r="F36" s="4">
        <v>1644</v>
      </c>
      <c r="G36" s="4">
        <v>71.03</v>
      </c>
      <c r="H36" s="4">
        <v>1.56</v>
      </c>
    </row>
    <row r="37" spans="2:8">
      <c r="B37" s="1" t="s">
        <v>1363</v>
      </c>
      <c r="C37" s="22" t="s">
        <v>139</v>
      </c>
      <c r="D37" s="1" t="s">
        <v>145</v>
      </c>
      <c r="E37" s="1" t="s">
        <v>438</v>
      </c>
      <c r="F37" s="4">
        <v>1015</v>
      </c>
      <c r="G37" s="4">
        <v>42.63</v>
      </c>
      <c r="H37" s="4">
        <v>0.94</v>
      </c>
    </row>
    <row r="38" spans="2:8">
      <c r="B38" s="1" t="s">
        <v>1077</v>
      </c>
      <c r="C38" s="22" t="s">
        <v>139</v>
      </c>
      <c r="D38" s="1" t="s">
        <v>439</v>
      </c>
      <c r="E38" s="1" t="s">
        <v>440</v>
      </c>
      <c r="F38" s="4">
        <v>879</v>
      </c>
      <c r="G38" s="4">
        <v>35.97</v>
      </c>
      <c r="H38" s="4">
        <v>0.79</v>
      </c>
    </row>
    <row r="39" spans="2:8">
      <c r="B39" s="1" t="s">
        <v>1488</v>
      </c>
      <c r="C39" s="22" t="s">
        <v>139</v>
      </c>
      <c r="D39" s="1" t="s">
        <v>145</v>
      </c>
      <c r="E39" s="1" t="s">
        <v>441</v>
      </c>
      <c r="F39" s="4">
        <v>2352</v>
      </c>
      <c r="G39" s="4">
        <v>33.340000000000003</v>
      </c>
      <c r="H39" s="4">
        <v>0.73</v>
      </c>
    </row>
    <row r="40" spans="2:8">
      <c r="B40" s="1" t="s">
        <v>1345</v>
      </c>
      <c r="C40" s="22" t="s">
        <v>139</v>
      </c>
      <c r="D40" s="1" t="s">
        <v>145</v>
      </c>
      <c r="E40" s="1" t="s">
        <v>298</v>
      </c>
      <c r="F40" s="4">
        <v>742</v>
      </c>
      <c r="G40" s="4">
        <v>26.42</v>
      </c>
      <c r="H40" s="4">
        <v>0.57999999999999996</v>
      </c>
    </row>
    <row r="41" spans="2:8">
      <c r="B41" s="1" t="s">
        <v>1367</v>
      </c>
      <c r="C41" s="22" t="s">
        <v>139</v>
      </c>
      <c r="D41" s="1" t="s">
        <v>439</v>
      </c>
      <c r="E41" s="1" t="s">
        <v>442</v>
      </c>
      <c r="F41" s="4">
        <v>2567</v>
      </c>
      <c r="G41" s="4">
        <v>22.72</v>
      </c>
      <c r="H41" s="4">
        <v>0.5</v>
      </c>
    </row>
    <row r="42" spans="2:8">
      <c r="B42" s="1" t="s">
        <v>1111</v>
      </c>
      <c r="C42" s="22" t="s">
        <v>139</v>
      </c>
      <c r="D42" s="1" t="s">
        <v>145</v>
      </c>
      <c r="E42" s="1" t="s">
        <v>190</v>
      </c>
      <c r="F42" s="4">
        <v>5309</v>
      </c>
      <c r="G42" s="4">
        <v>21.97</v>
      </c>
      <c r="H42" s="4">
        <v>0.48</v>
      </c>
    </row>
    <row r="43" spans="2:8">
      <c r="B43" s="1" t="s">
        <v>1489</v>
      </c>
      <c r="C43" s="22" t="s">
        <v>139</v>
      </c>
      <c r="D43" s="1" t="s">
        <v>145</v>
      </c>
      <c r="E43" s="1" t="s">
        <v>443</v>
      </c>
      <c r="F43" s="4">
        <v>2753</v>
      </c>
      <c r="G43" s="4">
        <v>21.77</v>
      </c>
      <c r="H43" s="4">
        <v>0.48</v>
      </c>
    </row>
    <row r="44" spans="2:8">
      <c r="B44" s="1" t="s">
        <v>1490</v>
      </c>
      <c r="C44" s="22" t="s">
        <v>139</v>
      </c>
      <c r="D44" s="1" t="s">
        <v>145</v>
      </c>
      <c r="E44" s="1" t="s">
        <v>444</v>
      </c>
      <c r="F44" s="4">
        <v>1951</v>
      </c>
      <c r="G44" s="4">
        <v>19.510000000000002</v>
      </c>
      <c r="H44" s="4">
        <v>0.43</v>
      </c>
    </row>
    <row r="45" spans="2:8">
      <c r="B45" s="1" t="s">
        <v>1455</v>
      </c>
      <c r="C45" s="22" t="s">
        <v>139</v>
      </c>
      <c r="D45" s="1" t="s">
        <v>145</v>
      </c>
      <c r="E45" s="1" t="s">
        <v>445</v>
      </c>
      <c r="F45" s="4">
        <v>2312</v>
      </c>
      <c r="G45" s="4">
        <v>17.39</v>
      </c>
      <c r="H45" s="4">
        <v>0.38</v>
      </c>
    </row>
    <row r="46" spans="2:8">
      <c r="B46" s="2" t="s">
        <v>218</v>
      </c>
      <c r="C46" s="52"/>
      <c r="D46" s="2"/>
      <c r="E46" s="2"/>
      <c r="F46" s="10"/>
      <c r="G46" s="10">
        <f>SUM(G13:G45)</f>
        <v>4522.1600000000026</v>
      </c>
      <c r="H46" s="10">
        <f>SUM(H13:H45)</f>
        <v>99.300000000000011</v>
      </c>
    </row>
    <row r="47" spans="2:8">
      <c r="B47" s="2" t="s">
        <v>219</v>
      </c>
      <c r="C47" s="52"/>
      <c r="D47" s="2"/>
      <c r="E47" s="2"/>
      <c r="F47" s="10"/>
      <c r="G47" s="10">
        <v>68.150000000000006</v>
      </c>
      <c r="H47" s="10">
        <v>1.5</v>
      </c>
    </row>
    <row r="48" spans="2:8">
      <c r="B48" s="2" t="s">
        <v>124</v>
      </c>
      <c r="C48" s="9"/>
      <c r="D48" s="2"/>
      <c r="E48" s="2"/>
      <c r="F48" s="10"/>
      <c r="G48" s="10">
        <v>4590.3099999999995</v>
      </c>
      <c r="H48" s="10">
        <v>100.8</v>
      </c>
    </row>
    <row r="49" spans="2:8">
      <c r="B49" s="2" t="s">
        <v>125</v>
      </c>
      <c r="C49" s="9"/>
      <c r="D49" s="2"/>
      <c r="E49" s="2"/>
      <c r="F49" s="10"/>
      <c r="G49" s="10">
        <v>-36.215637099999554</v>
      </c>
      <c r="H49" s="10">
        <v>-0.79999999999999716</v>
      </c>
    </row>
    <row r="50" spans="2:8">
      <c r="B50" s="2" t="s">
        <v>126</v>
      </c>
      <c r="C50" s="9"/>
      <c r="D50" s="2"/>
      <c r="E50" s="2"/>
      <c r="F50" s="10"/>
      <c r="G50" s="10">
        <v>4554.0943629000003</v>
      </c>
      <c r="H50" s="10">
        <v>100</v>
      </c>
    </row>
    <row r="51" spans="2:8">
      <c r="B51" s="1" t="s">
        <v>127</v>
      </c>
    </row>
    <row r="52" spans="2:8">
      <c r="B52" s="1" t="s">
        <v>128</v>
      </c>
    </row>
    <row r="53" spans="2:8">
      <c r="B53" s="24" t="s">
        <v>129</v>
      </c>
      <c r="C53" s="254">
        <v>44681</v>
      </c>
    </row>
    <row r="54" spans="2:8" ht="25.5">
      <c r="B54" s="11" t="s">
        <v>130</v>
      </c>
      <c r="C54" s="5" t="s">
        <v>131</v>
      </c>
    </row>
    <row r="55" spans="2:8">
      <c r="B55" s="2"/>
    </row>
    <row r="56" spans="2:8">
      <c r="B56" s="2" t="s">
        <v>132</v>
      </c>
    </row>
    <row r="57" spans="2:8">
      <c r="B57" s="2" t="s">
        <v>221</v>
      </c>
    </row>
    <row r="58" spans="2:8">
      <c r="B58" s="2" t="s">
        <v>133</v>
      </c>
    </row>
    <row r="59" spans="2:8">
      <c r="B59" s="2" t="s">
        <v>446</v>
      </c>
      <c r="C59" s="9"/>
    </row>
    <row r="60" spans="2:8">
      <c r="B60" s="132" t="s">
        <v>2501</v>
      </c>
      <c r="C60" s="9"/>
    </row>
    <row r="61" spans="2:8">
      <c r="B61" s="132" t="s">
        <v>134</v>
      </c>
    </row>
    <row r="62" spans="2:8">
      <c r="B62" s="132" t="s">
        <v>135</v>
      </c>
    </row>
    <row r="64" spans="2:8">
      <c r="B64" s="26" t="s">
        <v>987</v>
      </c>
      <c r="C64" s="27"/>
      <c r="D64" s="28"/>
    </row>
    <row r="65" spans="2:4" ht="30">
      <c r="B65" s="29" t="s">
        <v>988</v>
      </c>
      <c r="C65" s="30" t="s">
        <v>989</v>
      </c>
      <c r="D65" s="29" t="s">
        <v>990</v>
      </c>
    </row>
    <row r="66" spans="2:4">
      <c r="B66" s="32" t="s">
        <v>992</v>
      </c>
      <c r="C66" s="33">
        <f>297960761.29/10000000</f>
        <v>29.796076129000003</v>
      </c>
      <c r="D66" s="31">
        <v>102.28</v>
      </c>
    </row>
    <row r="67" spans="2:4">
      <c r="B67" s="32" t="s">
        <v>991</v>
      </c>
      <c r="C67" s="34">
        <f>49999968.53/10000000</f>
        <v>4.9999968529999999</v>
      </c>
      <c r="D67" s="31">
        <v>0.52</v>
      </c>
    </row>
  </sheetData>
  <mergeCells count="3">
    <mergeCell ref="B1:E1"/>
    <mergeCell ref="C3:C7"/>
    <mergeCell ref="D3:D7"/>
  </mergeCells>
  <hyperlinks>
    <hyperlink ref="A1" location="Index!A1" display="Index" xr:uid="{00000000-0004-0000-0900-000000000000}"/>
  </hyperlink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35"/>
  <sheetViews>
    <sheetView workbookViewId="0">
      <selection activeCell="D26" sqref="D26"/>
    </sheetView>
  </sheetViews>
  <sheetFormatPr defaultRowHeight="12.75"/>
  <cols>
    <col min="1" max="1" width="5.42578125" style="1" bestFit="1" customWidth="1"/>
    <col min="2" max="2" width="88.7109375" style="1" customWidth="1"/>
    <col min="3" max="3" width="25.7109375" style="5" customWidth="1"/>
    <col min="4" max="4" width="25.7109375" style="1" customWidth="1"/>
    <col min="5" max="5" width="13.5703125" style="1" bestFit="1" customWidth="1"/>
    <col min="6" max="6" width="10.5703125" style="4" bestFit="1" customWidth="1"/>
    <col min="7" max="7" width="18.140625" style="4" bestFit="1" customWidth="1"/>
    <col min="8" max="8" width="9.140625" style="4" bestFit="1" customWidth="1"/>
    <col min="9" max="16384" width="9.140625" style="1"/>
  </cols>
  <sheetData>
    <row r="1" spans="1:9">
      <c r="A1" s="3" t="s">
        <v>0</v>
      </c>
      <c r="B1" s="367" t="s">
        <v>80</v>
      </c>
      <c r="C1" s="367"/>
      <c r="D1" s="367"/>
      <c r="E1" s="367"/>
    </row>
    <row r="2" spans="1:9" ht="13.5" thickBot="1"/>
    <row r="3" spans="1:9" s="12" customFormat="1" ht="15">
      <c r="B3" s="45" t="s">
        <v>3101</v>
      </c>
      <c r="C3" s="371"/>
      <c r="D3" s="374"/>
      <c r="F3" s="18"/>
      <c r="G3" s="18"/>
      <c r="H3" s="18"/>
    </row>
    <row r="4" spans="1:9" s="12" customFormat="1" ht="15">
      <c r="B4" s="105" t="s">
        <v>3106</v>
      </c>
      <c r="C4" s="372"/>
      <c r="D4" s="375"/>
      <c r="F4" s="18"/>
      <c r="G4" s="18"/>
      <c r="H4" s="18"/>
    </row>
    <row r="5" spans="1:9" s="12" customFormat="1" ht="15">
      <c r="B5" s="105" t="s">
        <v>1529</v>
      </c>
      <c r="C5" s="372"/>
      <c r="D5" s="375"/>
      <c r="F5" s="18"/>
      <c r="G5" s="18"/>
      <c r="H5" s="18"/>
    </row>
    <row r="6" spans="1:9" s="12" customFormat="1" ht="15">
      <c r="B6" s="105" t="s">
        <v>3099</v>
      </c>
      <c r="C6" s="372"/>
      <c r="D6" s="375"/>
      <c r="F6" s="18"/>
      <c r="G6" s="18"/>
      <c r="H6" s="18"/>
    </row>
    <row r="7" spans="1:9" s="12" customFormat="1" ht="15.75" thickBot="1">
      <c r="B7" s="43" t="s">
        <v>3107</v>
      </c>
      <c r="C7" s="373"/>
      <c r="D7" s="376"/>
      <c r="F7" s="18"/>
      <c r="G7" s="18"/>
      <c r="H7" s="18"/>
    </row>
    <row r="8" spans="1:9" s="12" customFormat="1">
      <c r="C8" s="20" t="s">
        <v>1527</v>
      </c>
      <c r="D8" s="20" t="s">
        <v>1526</v>
      </c>
      <c r="F8" s="18"/>
      <c r="G8" s="18"/>
      <c r="H8" s="18"/>
    </row>
    <row r="11" spans="1:9">
      <c r="B11" s="1" t="s">
        <v>100</v>
      </c>
    </row>
    <row r="13" spans="1:9">
      <c r="B13" s="6" t="s">
        <v>101</v>
      </c>
      <c r="C13" s="7" t="s">
        <v>102</v>
      </c>
      <c r="D13" s="6" t="s">
        <v>136</v>
      </c>
      <c r="E13" s="6" t="s">
        <v>104</v>
      </c>
      <c r="F13" s="8" t="s">
        <v>105</v>
      </c>
      <c r="G13" s="8" t="s">
        <v>106</v>
      </c>
      <c r="H13" s="8" t="s">
        <v>107</v>
      </c>
      <c r="I13" s="2" t="s">
        <v>137</v>
      </c>
    </row>
    <row r="14" spans="1:9">
      <c r="B14" s="2" t="s">
        <v>447</v>
      </c>
      <c r="C14" s="22"/>
    </row>
    <row r="15" spans="1:9">
      <c r="B15" s="1" t="s">
        <v>82</v>
      </c>
      <c r="C15" s="22" t="s">
        <v>139</v>
      </c>
      <c r="D15" s="1" t="s">
        <v>448</v>
      </c>
      <c r="E15" s="1" t="s">
        <v>449</v>
      </c>
      <c r="F15" s="4">
        <v>4692000</v>
      </c>
      <c r="G15" s="4">
        <v>2824.28</v>
      </c>
      <c r="H15" s="4">
        <v>96.95</v>
      </c>
    </row>
    <row r="16" spans="1:9">
      <c r="B16" s="2" t="s">
        <v>218</v>
      </c>
      <c r="C16" s="52"/>
      <c r="D16" s="2"/>
      <c r="E16" s="2"/>
      <c r="F16" s="10"/>
      <c r="G16" s="10">
        <f>SUM(G14:G15)</f>
        <v>2824.28</v>
      </c>
      <c r="H16" s="10">
        <f>SUM(H14:H15)</f>
        <v>96.95</v>
      </c>
    </row>
    <row r="17" spans="2:8">
      <c r="B17" s="2" t="s">
        <v>219</v>
      </c>
      <c r="C17" s="9"/>
      <c r="D17" s="2"/>
      <c r="E17" s="2"/>
      <c r="F17" s="10"/>
      <c r="G17" s="10">
        <v>97.5</v>
      </c>
      <c r="H17" s="10">
        <v>3.35</v>
      </c>
    </row>
    <row r="18" spans="2:8">
      <c r="B18" s="2" t="s">
        <v>124</v>
      </c>
      <c r="C18" s="9"/>
      <c r="D18" s="2"/>
      <c r="E18" s="2"/>
      <c r="F18" s="10"/>
      <c r="G18" s="10">
        <v>2921.78</v>
      </c>
      <c r="H18" s="10">
        <v>100.3</v>
      </c>
    </row>
    <row r="19" spans="2:8">
      <c r="B19" s="2" t="s">
        <v>125</v>
      </c>
      <c r="C19" s="9"/>
      <c r="D19" s="2"/>
      <c r="E19" s="2"/>
      <c r="F19" s="10"/>
      <c r="G19" s="10">
        <v>-8.6700362000001405</v>
      </c>
      <c r="H19" s="10">
        <v>-0.29999999999999716</v>
      </c>
    </row>
    <row r="20" spans="2:8">
      <c r="B20" s="2" t="s">
        <v>126</v>
      </c>
      <c r="C20" s="9"/>
      <c r="D20" s="2"/>
      <c r="E20" s="2"/>
      <c r="F20" s="10"/>
      <c r="G20" s="10">
        <v>2913.1099638000001</v>
      </c>
      <c r="H20" s="10">
        <v>100</v>
      </c>
    </row>
    <row r="21" spans="2:8">
      <c r="B21" s="1" t="s">
        <v>127</v>
      </c>
    </row>
    <row r="22" spans="2:8">
      <c r="B22" s="1" t="s">
        <v>128</v>
      </c>
    </row>
    <row r="23" spans="2:8">
      <c r="B23" s="24" t="s">
        <v>129</v>
      </c>
      <c r="C23" s="254">
        <v>44681</v>
      </c>
    </row>
    <row r="24" spans="2:8" ht="25.5">
      <c r="B24" s="11" t="s">
        <v>130</v>
      </c>
      <c r="C24" s="5" t="s">
        <v>131</v>
      </c>
    </row>
    <row r="25" spans="2:8">
      <c r="B25" s="2"/>
    </row>
    <row r="26" spans="2:8">
      <c r="B26" s="2" t="s">
        <v>132</v>
      </c>
    </row>
    <row r="27" spans="2:8">
      <c r="B27" s="2" t="s">
        <v>221</v>
      </c>
    </row>
    <row r="28" spans="2:8">
      <c r="B28" s="2" t="s">
        <v>133</v>
      </c>
    </row>
    <row r="29" spans="2:8">
      <c r="B29" s="2" t="s">
        <v>450</v>
      </c>
      <c r="C29" s="9"/>
    </row>
    <row r="30" spans="2:8">
      <c r="B30" s="2" t="s">
        <v>451</v>
      </c>
      <c r="C30" s="9"/>
    </row>
    <row r="31" spans="2:8">
      <c r="B31" s="2" t="s">
        <v>452</v>
      </c>
      <c r="C31" s="9"/>
    </row>
    <row r="32" spans="2:8">
      <c r="B32" s="2" t="s">
        <v>453</v>
      </c>
      <c r="C32" s="9"/>
    </row>
    <row r="33" spans="2:3">
      <c r="B33" s="132" t="s">
        <v>2969</v>
      </c>
      <c r="C33" s="9"/>
    </row>
    <row r="34" spans="2:3">
      <c r="B34" s="132" t="s">
        <v>134</v>
      </c>
    </row>
    <row r="35" spans="2:3">
      <c r="B35" s="132" t="s">
        <v>135</v>
      </c>
    </row>
  </sheetData>
  <mergeCells count="3">
    <mergeCell ref="B1:E1"/>
    <mergeCell ref="C3:C7"/>
    <mergeCell ref="D3:D7"/>
  </mergeCells>
  <hyperlinks>
    <hyperlink ref="A1" location="Index!A1" display="Index" xr:uid="{00000000-0004-0000-0A00-000000000000}"/>
  </hyperlink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I91"/>
  <sheetViews>
    <sheetView workbookViewId="0">
      <selection activeCell="B1" sqref="B1:E1"/>
    </sheetView>
  </sheetViews>
  <sheetFormatPr defaultRowHeight="12.75"/>
  <cols>
    <col min="1" max="1" width="5.42578125" style="1" bestFit="1" customWidth="1"/>
    <col min="2" max="2" width="82" style="1" bestFit="1" customWidth="1"/>
    <col min="3" max="3" width="25.7109375" style="5" customWidth="1"/>
    <col min="4" max="4" width="25.7109375" style="1" customWidth="1"/>
    <col min="5" max="5" width="13.5703125" style="1" bestFit="1" customWidth="1"/>
    <col min="6" max="6" width="10.5703125" style="4" bestFit="1" customWidth="1"/>
    <col min="7" max="7" width="18.140625" style="4" bestFit="1" customWidth="1"/>
    <col min="8" max="8" width="9.140625" style="4" bestFit="1" customWidth="1"/>
    <col min="9" max="16384" width="9.140625" style="1"/>
  </cols>
  <sheetData>
    <row r="1" spans="1:9">
      <c r="A1" s="3" t="s">
        <v>0</v>
      </c>
      <c r="B1" s="367" t="s">
        <v>50</v>
      </c>
      <c r="C1" s="367"/>
      <c r="D1" s="367"/>
      <c r="E1" s="367"/>
    </row>
    <row r="2" spans="1:9" ht="13.5" thickBot="1"/>
    <row r="3" spans="1:9" s="12" customFormat="1" ht="15">
      <c r="B3" s="45" t="s">
        <v>3108</v>
      </c>
      <c r="C3" s="371"/>
      <c r="D3" s="374"/>
      <c r="F3" s="18"/>
      <c r="G3" s="18"/>
      <c r="H3" s="18"/>
    </row>
    <row r="4" spans="1:9" s="12" customFormat="1" ht="15">
      <c r="B4" s="44" t="s">
        <v>3109</v>
      </c>
      <c r="C4" s="372"/>
      <c r="D4" s="375"/>
      <c r="F4" s="18"/>
      <c r="G4" s="18"/>
      <c r="H4" s="18"/>
    </row>
    <row r="5" spans="1:9" s="12" customFormat="1" ht="15">
      <c r="B5" s="44" t="s">
        <v>1529</v>
      </c>
      <c r="C5" s="372"/>
      <c r="D5" s="375"/>
      <c r="F5" s="18"/>
      <c r="G5" s="18"/>
      <c r="H5" s="18"/>
    </row>
    <row r="6" spans="1:9" s="12" customFormat="1" ht="15">
      <c r="B6" s="44" t="s">
        <v>3043</v>
      </c>
      <c r="C6" s="372"/>
      <c r="D6" s="375"/>
      <c r="F6" s="18"/>
      <c r="G6" s="18"/>
      <c r="H6" s="18"/>
    </row>
    <row r="7" spans="1:9" s="12" customFormat="1" ht="30.75" thickBot="1">
      <c r="B7" s="43" t="s">
        <v>3110</v>
      </c>
      <c r="C7" s="373"/>
      <c r="D7" s="376"/>
      <c r="F7" s="18"/>
      <c r="G7" s="18"/>
      <c r="H7" s="18"/>
    </row>
    <row r="8" spans="1:9" s="12" customFormat="1">
      <c r="C8" s="20" t="s">
        <v>1527</v>
      </c>
      <c r="D8" s="20" t="s">
        <v>1526</v>
      </c>
      <c r="F8" s="18"/>
      <c r="G8" s="18"/>
      <c r="H8" s="18"/>
    </row>
    <row r="11" spans="1:9">
      <c r="B11" s="1" t="s">
        <v>100</v>
      </c>
    </row>
    <row r="13" spans="1:9">
      <c r="B13" s="6" t="s">
        <v>101</v>
      </c>
      <c r="C13" s="7" t="s">
        <v>102</v>
      </c>
      <c r="D13" s="6" t="s">
        <v>136</v>
      </c>
      <c r="E13" s="6" t="s">
        <v>104</v>
      </c>
      <c r="F13" s="8" t="s">
        <v>105</v>
      </c>
      <c r="G13" s="8" t="s">
        <v>106</v>
      </c>
      <c r="H13" s="8" t="s">
        <v>107</v>
      </c>
      <c r="I13" s="2" t="s">
        <v>137</v>
      </c>
    </row>
    <row r="14" spans="1:9">
      <c r="B14" s="2" t="s">
        <v>138</v>
      </c>
      <c r="C14" s="22"/>
    </row>
    <row r="15" spans="1:9">
      <c r="B15" s="2" t="s">
        <v>109</v>
      </c>
      <c r="C15" s="22"/>
    </row>
    <row r="16" spans="1:9">
      <c r="B16" s="1" t="s">
        <v>1012</v>
      </c>
      <c r="C16" s="22" t="s">
        <v>139</v>
      </c>
      <c r="D16" s="1" t="s">
        <v>145</v>
      </c>
      <c r="E16" s="1" t="s">
        <v>147</v>
      </c>
      <c r="F16" s="4">
        <v>288483</v>
      </c>
      <c r="G16" s="4">
        <v>10231.629999999999</v>
      </c>
      <c r="H16" s="4">
        <v>8.17</v>
      </c>
    </row>
    <row r="17" spans="2:8">
      <c r="B17" s="1" t="s">
        <v>1070</v>
      </c>
      <c r="C17" s="22" t="s">
        <v>139</v>
      </c>
      <c r="D17" s="1" t="s">
        <v>145</v>
      </c>
      <c r="E17" s="1" t="s">
        <v>146</v>
      </c>
      <c r="F17" s="4">
        <v>620000</v>
      </c>
      <c r="G17" s="4">
        <v>9718.81</v>
      </c>
      <c r="H17" s="4">
        <v>7.76</v>
      </c>
    </row>
    <row r="18" spans="2:8">
      <c r="B18" s="1" t="s">
        <v>994</v>
      </c>
      <c r="C18" s="22" t="s">
        <v>139</v>
      </c>
      <c r="D18" s="1" t="s">
        <v>145</v>
      </c>
      <c r="E18" s="1" t="s">
        <v>285</v>
      </c>
      <c r="F18" s="4">
        <v>602000</v>
      </c>
      <c r="G18" s="4">
        <v>6497.09</v>
      </c>
      <c r="H18" s="4">
        <v>5.19</v>
      </c>
    </row>
    <row r="19" spans="2:8">
      <c r="B19" s="1" t="s">
        <v>1019</v>
      </c>
      <c r="C19" s="22" t="s">
        <v>139</v>
      </c>
      <c r="D19" s="1" t="s">
        <v>153</v>
      </c>
      <c r="E19" s="1" t="s">
        <v>163</v>
      </c>
      <c r="F19" s="4">
        <v>270000</v>
      </c>
      <c r="G19" s="4">
        <v>6034.1</v>
      </c>
      <c r="H19" s="4">
        <v>4.82</v>
      </c>
    </row>
    <row r="20" spans="2:8">
      <c r="B20" s="1" t="s">
        <v>1487</v>
      </c>
      <c r="C20" s="22" t="s">
        <v>139</v>
      </c>
      <c r="D20" s="1" t="s">
        <v>145</v>
      </c>
      <c r="E20" s="1" t="s">
        <v>435</v>
      </c>
      <c r="F20" s="4">
        <v>62000</v>
      </c>
      <c r="G20" s="4">
        <v>4802.5200000000004</v>
      </c>
      <c r="H20" s="4">
        <v>3.84</v>
      </c>
    </row>
    <row r="21" spans="2:8">
      <c r="B21" s="1" t="s">
        <v>1007</v>
      </c>
      <c r="C21" s="22" t="s">
        <v>139</v>
      </c>
      <c r="D21" s="1" t="s">
        <v>145</v>
      </c>
      <c r="E21" s="1" t="s">
        <v>395</v>
      </c>
      <c r="F21" s="4">
        <v>345000</v>
      </c>
      <c r="G21" s="4">
        <v>4343.55</v>
      </c>
      <c r="H21" s="4">
        <v>3.47</v>
      </c>
    </row>
    <row r="22" spans="2:8">
      <c r="B22" s="1" t="s">
        <v>1031</v>
      </c>
      <c r="C22" s="22" t="s">
        <v>139</v>
      </c>
      <c r="D22" s="1" t="s">
        <v>184</v>
      </c>
      <c r="E22" s="1" t="s">
        <v>290</v>
      </c>
      <c r="F22" s="4">
        <v>1080000</v>
      </c>
      <c r="G22" s="4">
        <v>4019.76</v>
      </c>
      <c r="H22" s="4">
        <v>3.21</v>
      </c>
    </row>
    <row r="23" spans="2:8">
      <c r="B23" s="1" t="s">
        <v>1047</v>
      </c>
      <c r="C23" s="22" t="s">
        <v>139</v>
      </c>
      <c r="D23" s="1" t="s">
        <v>178</v>
      </c>
      <c r="E23" s="1" t="s">
        <v>179</v>
      </c>
      <c r="F23" s="4">
        <v>420000</v>
      </c>
      <c r="G23" s="4">
        <v>3459.75</v>
      </c>
      <c r="H23" s="4">
        <v>2.76</v>
      </c>
    </row>
    <row r="24" spans="2:8">
      <c r="B24" s="1" t="s">
        <v>1491</v>
      </c>
      <c r="C24" s="22" t="s">
        <v>139</v>
      </c>
      <c r="D24" s="1" t="s">
        <v>166</v>
      </c>
      <c r="E24" s="1" t="s">
        <v>719</v>
      </c>
      <c r="F24" s="4">
        <v>388000</v>
      </c>
      <c r="G24" s="4">
        <v>2975.38</v>
      </c>
      <c r="H24" s="4">
        <v>2.38</v>
      </c>
    </row>
    <row r="25" spans="2:8">
      <c r="B25" s="1" t="s">
        <v>1062</v>
      </c>
      <c r="C25" s="22" t="s">
        <v>139</v>
      </c>
      <c r="D25" s="1" t="s">
        <v>160</v>
      </c>
      <c r="E25" s="1" t="s">
        <v>550</v>
      </c>
      <c r="F25" s="4">
        <v>129000</v>
      </c>
      <c r="G25" s="4">
        <v>2930.04</v>
      </c>
      <c r="H25" s="4">
        <v>2.34</v>
      </c>
    </row>
    <row r="26" spans="2:8">
      <c r="B26" s="1" t="s">
        <v>1045</v>
      </c>
      <c r="C26" s="22" t="s">
        <v>139</v>
      </c>
      <c r="D26" s="1" t="s">
        <v>184</v>
      </c>
      <c r="E26" s="1" t="s">
        <v>186</v>
      </c>
      <c r="F26" s="4">
        <v>41100</v>
      </c>
      <c r="G26" s="4">
        <v>2725.03</v>
      </c>
      <c r="H26" s="4">
        <v>2.1800000000000002</v>
      </c>
    </row>
    <row r="27" spans="2:8">
      <c r="B27" s="1" t="s">
        <v>1106</v>
      </c>
      <c r="C27" s="22" t="s">
        <v>139</v>
      </c>
      <c r="D27" s="1" t="s">
        <v>166</v>
      </c>
      <c r="E27" s="1" t="s">
        <v>480</v>
      </c>
      <c r="F27" s="4">
        <v>262000</v>
      </c>
      <c r="G27" s="4">
        <v>2699.78</v>
      </c>
      <c r="H27" s="4">
        <v>2.16</v>
      </c>
    </row>
    <row r="28" spans="2:8">
      <c r="B28" s="1" t="s">
        <v>1082</v>
      </c>
      <c r="C28" s="22" t="s">
        <v>139</v>
      </c>
      <c r="D28" s="1" t="s">
        <v>203</v>
      </c>
      <c r="E28" s="1" t="s">
        <v>372</v>
      </c>
      <c r="F28" s="4">
        <v>80000</v>
      </c>
      <c r="G28" s="4">
        <v>2278.36</v>
      </c>
      <c r="H28" s="4">
        <v>1.82</v>
      </c>
    </row>
    <row r="29" spans="2:8">
      <c r="B29" s="1" t="s">
        <v>1334</v>
      </c>
      <c r="C29" s="22" t="s">
        <v>139</v>
      </c>
      <c r="D29" s="1" t="s">
        <v>169</v>
      </c>
      <c r="E29" s="1" t="s">
        <v>367</v>
      </c>
      <c r="F29" s="4">
        <v>56000</v>
      </c>
      <c r="G29" s="4">
        <v>2201.81</v>
      </c>
      <c r="H29" s="4">
        <v>1.76</v>
      </c>
    </row>
    <row r="30" spans="2:8">
      <c r="B30" s="1" t="s">
        <v>1080</v>
      </c>
      <c r="C30" s="22" t="s">
        <v>139</v>
      </c>
      <c r="D30" s="1" t="s">
        <v>164</v>
      </c>
      <c r="E30" s="1" t="s">
        <v>181</v>
      </c>
      <c r="F30" s="4">
        <v>53000</v>
      </c>
      <c r="G30" s="4">
        <v>2189.9299999999998</v>
      </c>
      <c r="H30" s="4">
        <v>1.75</v>
      </c>
    </row>
    <row r="31" spans="2:8">
      <c r="B31" s="1" t="s">
        <v>1013</v>
      </c>
      <c r="C31" s="22" t="s">
        <v>139</v>
      </c>
      <c r="D31" s="1" t="s">
        <v>149</v>
      </c>
      <c r="E31" s="1" t="s">
        <v>295</v>
      </c>
      <c r="F31" s="4">
        <v>164000</v>
      </c>
      <c r="G31" s="4">
        <v>2151.35</v>
      </c>
      <c r="H31" s="4">
        <v>1.72</v>
      </c>
    </row>
    <row r="32" spans="2:8">
      <c r="B32" s="1" t="s">
        <v>1280</v>
      </c>
      <c r="C32" s="22" t="s">
        <v>139</v>
      </c>
      <c r="D32" s="1" t="s">
        <v>149</v>
      </c>
      <c r="E32" s="1" t="s">
        <v>291</v>
      </c>
      <c r="F32" s="4">
        <v>64000</v>
      </c>
      <c r="G32" s="4">
        <v>2071.81</v>
      </c>
      <c r="H32" s="4">
        <v>1.65</v>
      </c>
    </row>
    <row r="33" spans="2:8">
      <c r="B33" s="1" t="s">
        <v>1437</v>
      </c>
      <c r="C33" s="22" t="s">
        <v>139</v>
      </c>
      <c r="D33" s="1" t="s">
        <v>149</v>
      </c>
      <c r="E33" s="1" t="s">
        <v>627</v>
      </c>
      <c r="F33" s="4">
        <v>320000</v>
      </c>
      <c r="G33" s="4">
        <v>2032.48</v>
      </c>
      <c r="H33" s="4">
        <v>1.62</v>
      </c>
    </row>
    <row r="34" spans="2:8">
      <c r="B34" s="1" t="s">
        <v>1377</v>
      </c>
      <c r="C34" s="22" t="s">
        <v>139</v>
      </c>
      <c r="D34" s="1" t="s">
        <v>188</v>
      </c>
      <c r="E34" s="1" t="s">
        <v>189</v>
      </c>
      <c r="F34" s="4">
        <v>51000</v>
      </c>
      <c r="G34" s="4">
        <v>2011.57</v>
      </c>
      <c r="H34" s="4">
        <v>1.61</v>
      </c>
    </row>
    <row r="35" spans="2:8">
      <c r="B35" s="1" t="s">
        <v>1035</v>
      </c>
      <c r="C35" s="22" t="s">
        <v>139</v>
      </c>
      <c r="D35" s="1" t="s">
        <v>145</v>
      </c>
      <c r="E35" s="1" t="s">
        <v>436</v>
      </c>
      <c r="F35" s="4">
        <v>70000</v>
      </c>
      <c r="G35" s="4">
        <v>1990.24</v>
      </c>
      <c r="H35" s="4">
        <v>1.59</v>
      </c>
    </row>
    <row r="36" spans="2:8">
      <c r="B36" s="1" t="s">
        <v>1445</v>
      </c>
      <c r="C36" s="22" t="s">
        <v>139</v>
      </c>
      <c r="D36" s="1" t="s">
        <v>241</v>
      </c>
      <c r="E36" s="1" t="s">
        <v>592</v>
      </c>
      <c r="F36" s="4">
        <v>310882</v>
      </c>
      <c r="G36" s="4">
        <v>1959.18</v>
      </c>
      <c r="H36" s="4">
        <v>1.56</v>
      </c>
    </row>
    <row r="37" spans="2:8">
      <c r="B37" s="1" t="s">
        <v>1068</v>
      </c>
      <c r="C37" s="22" t="s">
        <v>139</v>
      </c>
      <c r="D37" s="1" t="s">
        <v>191</v>
      </c>
      <c r="E37" s="1" t="s">
        <v>548</v>
      </c>
      <c r="F37" s="4">
        <v>245000</v>
      </c>
      <c r="G37" s="4">
        <v>1916.88</v>
      </c>
      <c r="H37" s="4">
        <v>1.53</v>
      </c>
    </row>
    <row r="38" spans="2:8">
      <c r="B38" s="1" t="s">
        <v>1392</v>
      </c>
      <c r="C38" s="22" t="s">
        <v>139</v>
      </c>
      <c r="D38" s="1" t="s">
        <v>166</v>
      </c>
      <c r="E38" s="1" t="s">
        <v>531</v>
      </c>
      <c r="F38" s="4">
        <v>85333</v>
      </c>
      <c r="G38" s="4">
        <v>1837.56</v>
      </c>
      <c r="H38" s="4">
        <v>1.47</v>
      </c>
    </row>
    <row r="39" spans="2:8">
      <c r="B39" s="1" t="s">
        <v>1397</v>
      </c>
      <c r="C39" s="22" t="s">
        <v>139</v>
      </c>
      <c r="D39" s="1" t="s">
        <v>216</v>
      </c>
      <c r="E39" s="1" t="s">
        <v>383</v>
      </c>
      <c r="F39" s="4">
        <v>380000</v>
      </c>
      <c r="G39" s="4">
        <v>1833.12</v>
      </c>
      <c r="H39" s="4">
        <v>1.46</v>
      </c>
    </row>
    <row r="40" spans="2:8">
      <c r="B40" s="1" t="s">
        <v>1376</v>
      </c>
      <c r="C40" s="22" t="s">
        <v>139</v>
      </c>
      <c r="D40" s="1" t="s">
        <v>191</v>
      </c>
      <c r="E40" s="1" t="s">
        <v>549</v>
      </c>
      <c r="F40" s="4">
        <v>102020</v>
      </c>
      <c r="G40" s="4">
        <v>1687.97</v>
      </c>
      <c r="H40" s="4">
        <v>1.35</v>
      </c>
    </row>
    <row r="41" spans="2:8">
      <c r="B41" s="1" t="s">
        <v>1293</v>
      </c>
      <c r="C41" s="22" t="s">
        <v>139</v>
      </c>
      <c r="D41" s="1" t="s">
        <v>169</v>
      </c>
      <c r="E41" s="1" t="s">
        <v>210</v>
      </c>
      <c r="F41" s="4">
        <v>47000</v>
      </c>
      <c r="G41" s="4">
        <v>1683.38</v>
      </c>
      <c r="H41" s="4">
        <v>1.34</v>
      </c>
    </row>
    <row r="42" spans="2:8">
      <c r="B42" s="1" t="s">
        <v>1492</v>
      </c>
      <c r="C42" s="22" t="s">
        <v>139</v>
      </c>
      <c r="D42" s="1" t="s">
        <v>145</v>
      </c>
      <c r="E42" s="1" t="s">
        <v>720</v>
      </c>
      <c r="F42" s="4">
        <v>300000</v>
      </c>
      <c r="G42" s="4">
        <v>1661.55</v>
      </c>
      <c r="H42" s="4">
        <v>1.33</v>
      </c>
    </row>
    <row r="43" spans="2:8">
      <c r="B43" s="1" t="s">
        <v>1097</v>
      </c>
      <c r="C43" s="22" t="s">
        <v>139</v>
      </c>
      <c r="D43" s="1" t="s">
        <v>241</v>
      </c>
      <c r="E43" s="1" t="s">
        <v>517</v>
      </c>
      <c r="F43" s="4">
        <v>3600</v>
      </c>
      <c r="G43" s="4">
        <v>1640.84</v>
      </c>
      <c r="H43" s="4">
        <v>1.31</v>
      </c>
    </row>
    <row r="44" spans="2:8">
      <c r="B44" s="1" t="s">
        <v>1098</v>
      </c>
      <c r="C44" s="22" t="s">
        <v>139</v>
      </c>
      <c r="D44" s="1" t="s">
        <v>360</v>
      </c>
      <c r="E44" s="1" t="s">
        <v>363</v>
      </c>
      <c r="F44" s="4">
        <v>1550000</v>
      </c>
      <c r="G44" s="4">
        <v>1628.28</v>
      </c>
      <c r="H44" s="4">
        <v>1.3</v>
      </c>
    </row>
    <row r="45" spans="2:8">
      <c r="B45" s="1" t="s">
        <v>1281</v>
      </c>
      <c r="C45" s="22" t="s">
        <v>139</v>
      </c>
      <c r="D45" s="1" t="s">
        <v>203</v>
      </c>
      <c r="E45" s="1" t="s">
        <v>370</v>
      </c>
      <c r="F45" s="4">
        <v>180000</v>
      </c>
      <c r="G45" s="4">
        <v>1610.19</v>
      </c>
      <c r="H45" s="4">
        <v>1.29</v>
      </c>
    </row>
    <row r="46" spans="2:8">
      <c r="B46" s="1" t="s">
        <v>1032</v>
      </c>
      <c r="C46" s="22" t="s">
        <v>139</v>
      </c>
      <c r="D46" s="1" t="s">
        <v>164</v>
      </c>
      <c r="E46" s="1" t="s">
        <v>463</v>
      </c>
      <c r="F46" s="4">
        <v>160000</v>
      </c>
      <c r="G46" s="4">
        <v>1569.92</v>
      </c>
      <c r="H46" s="4">
        <v>1.25</v>
      </c>
    </row>
    <row r="47" spans="2:8">
      <c r="B47" s="1" t="s">
        <v>1283</v>
      </c>
      <c r="C47" s="22" t="s">
        <v>139</v>
      </c>
      <c r="D47" s="1" t="s">
        <v>166</v>
      </c>
      <c r="E47" s="1" t="s">
        <v>288</v>
      </c>
      <c r="F47" s="4">
        <v>62000</v>
      </c>
      <c r="G47" s="4">
        <v>1541.41</v>
      </c>
      <c r="H47" s="4">
        <v>1.23</v>
      </c>
    </row>
    <row r="48" spans="2:8">
      <c r="B48" s="1" t="s">
        <v>1366</v>
      </c>
      <c r="C48" s="22" t="s">
        <v>139</v>
      </c>
      <c r="D48" s="1" t="s">
        <v>164</v>
      </c>
      <c r="E48" s="1" t="s">
        <v>607</v>
      </c>
      <c r="F48" s="4">
        <v>44906</v>
      </c>
      <c r="G48" s="4">
        <v>1437.82</v>
      </c>
      <c r="H48" s="4">
        <v>1.1499999999999999</v>
      </c>
    </row>
    <row r="49" spans="2:8">
      <c r="B49" s="1" t="s">
        <v>1385</v>
      </c>
      <c r="C49" s="22" t="s">
        <v>139</v>
      </c>
      <c r="D49" s="1" t="s">
        <v>164</v>
      </c>
      <c r="E49" s="1" t="s">
        <v>195</v>
      </c>
      <c r="F49" s="4">
        <v>44000</v>
      </c>
      <c r="G49" s="4">
        <v>1430.18</v>
      </c>
      <c r="H49" s="4">
        <v>1.1399999999999999</v>
      </c>
    </row>
    <row r="50" spans="2:8">
      <c r="B50" s="1" t="s">
        <v>1381</v>
      </c>
      <c r="C50" s="22" t="s">
        <v>139</v>
      </c>
      <c r="D50" s="1" t="s">
        <v>166</v>
      </c>
      <c r="E50" s="1" t="s">
        <v>529</v>
      </c>
      <c r="F50" s="4">
        <v>69050</v>
      </c>
      <c r="G50" s="4">
        <v>1337.77</v>
      </c>
      <c r="H50" s="4">
        <v>1.07</v>
      </c>
    </row>
    <row r="51" spans="2:8">
      <c r="B51" s="1" t="s">
        <v>1389</v>
      </c>
      <c r="C51" s="22" t="s">
        <v>139</v>
      </c>
      <c r="D51" s="1" t="s">
        <v>158</v>
      </c>
      <c r="E51" s="1" t="s">
        <v>525</v>
      </c>
      <c r="F51" s="4">
        <v>146050</v>
      </c>
      <c r="G51" s="4">
        <v>1335.92</v>
      </c>
      <c r="H51" s="4">
        <v>1.07</v>
      </c>
    </row>
    <row r="52" spans="2:8">
      <c r="B52" s="1" t="s">
        <v>1050</v>
      </c>
      <c r="C52" s="22" t="s">
        <v>139</v>
      </c>
      <c r="D52" s="1" t="s">
        <v>226</v>
      </c>
      <c r="E52" s="1" t="s">
        <v>721</v>
      </c>
      <c r="F52" s="4">
        <v>204000</v>
      </c>
      <c r="G52" s="4">
        <v>1318.66</v>
      </c>
      <c r="H52" s="4">
        <v>1.05</v>
      </c>
    </row>
    <row r="53" spans="2:8">
      <c r="B53" s="1" t="s">
        <v>1347</v>
      </c>
      <c r="C53" s="22" t="s">
        <v>139</v>
      </c>
      <c r="D53" s="1" t="s">
        <v>158</v>
      </c>
      <c r="E53" s="1" t="s">
        <v>561</v>
      </c>
      <c r="F53" s="4">
        <v>162000</v>
      </c>
      <c r="G53" s="4">
        <v>1304.9100000000001</v>
      </c>
      <c r="H53" s="4">
        <v>1.04</v>
      </c>
    </row>
    <row r="54" spans="2:8">
      <c r="B54" s="1" t="s">
        <v>1289</v>
      </c>
      <c r="C54" s="22" t="s">
        <v>139</v>
      </c>
      <c r="D54" s="1" t="s">
        <v>149</v>
      </c>
      <c r="E54" s="1" t="s">
        <v>177</v>
      </c>
      <c r="F54" s="4">
        <v>35000</v>
      </c>
      <c r="G54" s="4">
        <v>1298.4000000000001</v>
      </c>
      <c r="H54" s="4">
        <v>1.04</v>
      </c>
    </row>
    <row r="55" spans="2:8">
      <c r="B55" s="1" t="s">
        <v>1493</v>
      </c>
      <c r="C55" s="22" t="s">
        <v>139</v>
      </c>
      <c r="D55" s="1" t="s">
        <v>158</v>
      </c>
      <c r="E55" s="1" t="s">
        <v>159</v>
      </c>
      <c r="F55" s="4">
        <v>1750</v>
      </c>
      <c r="G55" s="4">
        <v>1272.76</v>
      </c>
      <c r="H55" s="4">
        <v>1.02</v>
      </c>
    </row>
    <row r="56" spans="2:8">
      <c r="B56" s="1" t="s">
        <v>1374</v>
      </c>
      <c r="C56" s="22" t="s">
        <v>139</v>
      </c>
      <c r="D56" s="1" t="s">
        <v>214</v>
      </c>
      <c r="E56" s="1" t="s">
        <v>429</v>
      </c>
      <c r="F56" s="4">
        <v>3164</v>
      </c>
      <c r="G56" s="4">
        <v>1269.31</v>
      </c>
      <c r="H56" s="4">
        <v>1.01</v>
      </c>
    </row>
    <row r="57" spans="2:8">
      <c r="B57" s="1" t="s">
        <v>1440</v>
      </c>
      <c r="C57" s="22" t="s">
        <v>139</v>
      </c>
      <c r="D57" s="1" t="s">
        <v>149</v>
      </c>
      <c r="E57" s="1" t="s">
        <v>701</v>
      </c>
      <c r="F57" s="4">
        <v>270000</v>
      </c>
      <c r="G57" s="4">
        <v>1267.79</v>
      </c>
      <c r="H57" s="4">
        <v>1.01</v>
      </c>
    </row>
    <row r="58" spans="2:8">
      <c r="B58" s="1" t="s">
        <v>1375</v>
      </c>
      <c r="C58" s="22" t="s">
        <v>139</v>
      </c>
      <c r="D58" s="1" t="s">
        <v>164</v>
      </c>
      <c r="E58" s="1" t="s">
        <v>547</v>
      </c>
      <c r="F58" s="4">
        <v>73500</v>
      </c>
      <c r="G58" s="4">
        <v>1263.3900000000001</v>
      </c>
      <c r="H58" s="4">
        <v>1.01</v>
      </c>
    </row>
    <row r="59" spans="2:8">
      <c r="B59" s="1" t="s">
        <v>1476</v>
      </c>
      <c r="C59" s="22" t="s">
        <v>139</v>
      </c>
      <c r="D59" s="1" t="s">
        <v>158</v>
      </c>
      <c r="E59" s="1" t="s">
        <v>574</v>
      </c>
      <c r="F59" s="4">
        <v>53500</v>
      </c>
      <c r="G59" s="4">
        <v>1234.57</v>
      </c>
      <c r="H59" s="4">
        <v>0.99</v>
      </c>
    </row>
    <row r="60" spans="2:8">
      <c r="B60" s="1" t="s">
        <v>1336</v>
      </c>
      <c r="C60" s="22" t="s">
        <v>139</v>
      </c>
      <c r="D60" s="1" t="s">
        <v>211</v>
      </c>
      <c r="E60" s="1" t="s">
        <v>212</v>
      </c>
      <c r="F60" s="4">
        <v>6000</v>
      </c>
      <c r="G60" s="4">
        <v>1197.8699999999999</v>
      </c>
      <c r="H60" s="4">
        <v>0.96</v>
      </c>
    </row>
    <row r="61" spans="2:8">
      <c r="B61" s="1" t="s">
        <v>1368</v>
      </c>
      <c r="C61" s="22" t="s">
        <v>139</v>
      </c>
      <c r="D61" s="1" t="s">
        <v>164</v>
      </c>
      <c r="E61" s="1" t="s">
        <v>202</v>
      </c>
      <c r="F61" s="4">
        <v>16800</v>
      </c>
      <c r="G61" s="4">
        <v>1171.79</v>
      </c>
      <c r="H61" s="4">
        <v>0.94</v>
      </c>
    </row>
    <row r="62" spans="2:8">
      <c r="B62" s="1" t="s">
        <v>1494</v>
      </c>
      <c r="C62" s="22" t="s">
        <v>139</v>
      </c>
      <c r="D62" s="1" t="s">
        <v>164</v>
      </c>
      <c r="E62" s="1" t="s">
        <v>315</v>
      </c>
      <c r="F62" s="4">
        <v>25900</v>
      </c>
      <c r="G62" s="4">
        <v>1135.95</v>
      </c>
      <c r="H62" s="4">
        <v>0.91</v>
      </c>
    </row>
    <row r="63" spans="2:8">
      <c r="B63" s="1" t="s">
        <v>1433</v>
      </c>
      <c r="C63" s="22" t="s">
        <v>139</v>
      </c>
      <c r="D63" s="1" t="s">
        <v>149</v>
      </c>
      <c r="E63" s="1" t="s">
        <v>299</v>
      </c>
      <c r="F63" s="4">
        <v>26000</v>
      </c>
      <c r="G63" s="4">
        <v>1084.43</v>
      </c>
      <c r="H63" s="4">
        <v>0.87</v>
      </c>
    </row>
    <row r="64" spans="2:8">
      <c r="B64" s="1" t="s">
        <v>1111</v>
      </c>
      <c r="C64" s="22" t="s">
        <v>139</v>
      </c>
      <c r="D64" s="1" t="s">
        <v>145</v>
      </c>
      <c r="E64" s="1" t="s">
        <v>190</v>
      </c>
      <c r="F64" s="4">
        <v>260000</v>
      </c>
      <c r="G64" s="4">
        <v>1076.1400000000001</v>
      </c>
      <c r="H64" s="4">
        <v>0.86</v>
      </c>
    </row>
    <row r="65" spans="2:8">
      <c r="B65" s="1" t="s">
        <v>1287</v>
      </c>
      <c r="C65" s="22" t="s">
        <v>139</v>
      </c>
      <c r="D65" s="1" t="s">
        <v>166</v>
      </c>
      <c r="E65" s="1" t="s">
        <v>309</v>
      </c>
      <c r="F65" s="4">
        <v>55000</v>
      </c>
      <c r="G65" s="4">
        <v>1070.8</v>
      </c>
      <c r="H65" s="4">
        <v>0.86</v>
      </c>
    </row>
    <row r="66" spans="2:8">
      <c r="B66" s="1" t="s">
        <v>1284</v>
      </c>
      <c r="C66" s="22" t="s">
        <v>139</v>
      </c>
      <c r="D66" s="1" t="s">
        <v>160</v>
      </c>
      <c r="E66" s="1" t="s">
        <v>482</v>
      </c>
      <c r="F66" s="4">
        <v>35000</v>
      </c>
      <c r="G66" s="4">
        <v>733.79</v>
      </c>
      <c r="H66" s="4">
        <v>0.59</v>
      </c>
    </row>
    <row r="67" spans="2:8">
      <c r="B67" s="1" t="s">
        <v>1024</v>
      </c>
      <c r="C67" s="22" t="s">
        <v>139</v>
      </c>
      <c r="D67" s="1" t="s">
        <v>145</v>
      </c>
      <c r="E67" s="1" t="s">
        <v>193</v>
      </c>
      <c r="F67" s="4">
        <v>16000</v>
      </c>
      <c r="G67" s="4">
        <v>568.34</v>
      </c>
      <c r="H67" s="4">
        <v>0.45</v>
      </c>
    </row>
    <row r="68" spans="2:8">
      <c r="B68" s="1" t="s">
        <v>1291</v>
      </c>
      <c r="C68" s="22" t="s">
        <v>139</v>
      </c>
      <c r="D68" s="1" t="s">
        <v>149</v>
      </c>
      <c r="E68" s="1" t="s">
        <v>239</v>
      </c>
      <c r="F68" s="4">
        <v>13466</v>
      </c>
      <c r="G68" s="4">
        <v>252.95</v>
      </c>
      <c r="H68" s="4">
        <v>0.2</v>
      </c>
    </row>
    <row r="69" spans="2:8">
      <c r="B69" s="2" t="s">
        <v>218</v>
      </c>
      <c r="C69" s="9"/>
      <c r="D69" s="2"/>
      <c r="E69" s="2"/>
      <c r="F69" s="10"/>
      <c r="G69" s="10">
        <f>SUM(G13:G68)</f>
        <v>121998.80999999997</v>
      </c>
      <c r="H69" s="10">
        <f>SUM(H13:H68)</f>
        <v>97.460000000000008</v>
      </c>
    </row>
    <row r="70" spans="2:8">
      <c r="B70" s="2" t="s">
        <v>124</v>
      </c>
      <c r="C70" s="9"/>
      <c r="D70" s="2"/>
      <c r="E70" s="2"/>
      <c r="F70" s="10"/>
      <c r="G70" s="10">
        <v>121998.81</v>
      </c>
      <c r="H70" s="10">
        <v>97.45</v>
      </c>
    </row>
    <row r="71" spans="2:8">
      <c r="B71" s="2" t="s">
        <v>220</v>
      </c>
      <c r="C71" s="9"/>
      <c r="D71" s="2"/>
      <c r="E71" s="2"/>
      <c r="F71" s="10"/>
      <c r="G71" s="10">
        <v>3192.6640537900093</v>
      </c>
      <c r="H71" s="10">
        <v>2.5499999999999972</v>
      </c>
    </row>
    <row r="72" spans="2:8">
      <c r="B72" s="2" t="s">
        <v>126</v>
      </c>
      <c r="C72" s="9"/>
      <c r="D72" s="2"/>
      <c r="E72" s="2"/>
      <c r="F72" s="10"/>
      <c r="G72" s="10">
        <v>125191.47405379001</v>
      </c>
      <c r="H72" s="10">
        <v>100</v>
      </c>
    </row>
    <row r="73" spans="2:8">
      <c r="B73" s="1" t="s">
        <v>127</v>
      </c>
    </row>
    <row r="74" spans="2:8">
      <c r="B74" s="1" t="s">
        <v>128</v>
      </c>
    </row>
    <row r="75" spans="2:8">
      <c r="B75" s="24" t="s">
        <v>129</v>
      </c>
      <c r="C75" s="254">
        <v>44681</v>
      </c>
    </row>
    <row r="76" spans="2:8" ht="25.5">
      <c r="B76" s="11" t="s">
        <v>130</v>
      </c>
      <c r="C76" s="5" t="s">
        <v>131</v>
      </c>
    </row>
    <row r="77" spans="2:8">
      <c r="B77" s="2"/>
    </row>
    <row r="78" spans="2:8">
      <c r="B78" s="2" t="s">
        <v>132</v>
      </c>
    </row>
    <row r="79" spans="2:8">
      <c r="B79" s="2" t="s">
        <v>221</v>
      </c>
    </row>
    <row r="80" spans="2:8">
      <c r="B80" s="2" t="s">
        <v>133</v>
      </c>
    </row>
    <row r="81" spans="2:3">
      <c r="B81" s="2" t="s">
        <v>722</v>
      </c>
      <c r="C81" s="9"/>
    </row>
    <row r="82" spans="2:3">
      <c r="B82" s="2" t="s">
        <v>723</v>
      </c>
      <c r="C82" s="9"/>
    </row>
    <row r="83" spans="2:3">
      <c r="B83" s="2" t="s">
        <v>724</v>
      </c>
      <c r="C83" s="9"/>
    </row>
    <row r="84" spans="2:3">
      <c r="B84" s="2" t="s">
        <v>725</v>
      </c>
      <c r="C84" s="9"/>
    </row>
    <row r="85" spans="2:3">
      <c r="B85" s="2" t="s">
        <v>726</v>
      </c>
      <c r="C85" s="9"/>
    </row>
    <row r="86" spans="2:3">
      <c r="B86" s="2" t="s">
        <v>727</v>
      </c>
      <c r="C86" s="9"/>
    </row>
    <row r="87" spans="2:3">
      <c r="B87" s="2" t="s">
        <v>728</v>
      </c>
      <c r="C87" s="9"/>
    </row>
    <row r="88" spans="2:3">
      <c r="B88" s="2" t="s">
        <v>729</v>
      </c>
      <c r="C88" s="9"/>
    </row>
    <row r="89" spans="2:3">
      <c r="B89" s="132" t="s">
        <v>2970</v>
      </c>
      <c r="C89" s="9"/>
    </row>
    <row r="90" spans="2:3">
      <c r="B90" s="132" t="s">
        <v>134</v>
      </c>
    </row>
    <row r="91" spans="2:3">
      <c r="B91" s="132" t="s">
        <v>135</v>
      </c>
    </row>
  </sheetData>
  <mergeCells count="3">
    <mergeCell ref="B1:E1"/>
    <mergeCell ref="C3:C7"/>
    <mergeCell ref="D3:D7"/>
  </mergeCells>
  <hyperlinks>
    <hyperlink ref="A1" location="Index!A1" display="Index" xr:uid="{00000000-0004-0000-1900-000000000000}"/>
  </hyperlink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82"/>
  <sheetViews>
    <sheetView workbookViewId="0">
      <selection activeCell="B1" sqref="B1:E1"/>
    </sheetView>
  </sheetViews>
  <sheetFormatPr defaultRowHeight="12.75"/>
  <cols>
    <col min="1" max="1" width="5.42578125" style="1" bestFit="1" customWidth="1"/>
    <col min="2" max="2" width="82" style="1" bestFit="1" customWidth="1"/>
    <col min="3" max="3" width="25.7109375" style="5" customWidth="1"/>
    <col min="4" max="4" width="25.7109375" style="1" customWidth="1"/>
    <col min="5" max="5" width="13.5703125" style="1" bestFit="1" customWidth="1"/>
    <col min="6" max="6" width="10.28515625" style="4" bestFit="1" customWidth="1"/>
    <col min="7" max="7" width="18.140625" style="4" bestFit="1" customWidth="1"/>
    <col min="8" max="8" width="9.140625" style="4"/>
    <col min="9" max="16384" width="9.140625" style="1"/>
  </cols>
  <sheetData>
    <row r="1" spans="1:9">
      <c r="A1" s="3" t="s">
        <v>0</v>
      </c>
      <c r="B1" s="367" t="s">
        <v>96</v>
      </c>
      <c r="C1" s="367"/>
      <c r="D1" s="367"/>
      <c r="E1" s="367"/>
    </row>
    <row r="2" spans="1:9" ht="13.5" thickBot="1"/>
    <row r="3" spans="1:9" s="12" customFormat="1" ht="15">
      <c r="B3" s="45" t="s">
        <v>3111</v>
      </c>
      <c r="C3" s="371"/>
      <c r="D3" s="374"/>
      <c r="F3" s="18"/>
      <c r="G3" s="18"/>
      <c r="H3" s="18"/>
    </row>
    <row r="4" spans="1:9" s="12" customFormat="1" ht="30">
      <c r="B4" s="44" t="s">
        <v>3112</v>
      </c>
      <c r="C4" s="372"/>
      <c r="D4" s="375"/>
      <c r="F4" s="18"/>
      <c r="G4" s="18"/>
      <c r="H4" s="18"/>
    </row>
    <row r="5" spans="1:9" s="12" customFormat="1" ht="15">
      <c r="B5" s="44" t="s">
        <v>1529</v>
      </c>
      <c r="C5" s="372"/>
      <c r="D5" s="375"/>
      <c r="F5" s="18"/>
      <c r="G5" s="18"/>
      <c r="H5" s="18"/>
    </row>
    <row r="6" spans="1:9" s="12" customFormat="1" ht="30.75" thickBot="1">
      <c r="B6" s="43" t="s">
        <v>3113</v>
      </c>
      <c r="C6" s="373"/>
      <c r="D6" s="376"/>
      <c r="F6" s="18"/>
      <c r="G6" s="18"/>
      <c r="H6" s="18"/>
    </row>
    <row r="7" spans="1:9" s="12" customFormat="1">
      <c r="C7" s="20" t="s">
        <v>1527</v>
      </c>
      <c r="D7" s="20" t="s">
        <v>1526</v>
      </c>
      <c r="F7" s="18"/>
      <c r="G7" s="18"/>
      <c r="H7" s="18"/>
    </row>
    <row r="10" spans="1:9">
      <c r="B10" s="1" t="s">
        <v>100</v>
      </c>
    </row>
    <row r="12" spans="1:9">
      <c r="B12" s="6" t="s">
        <v>101</v>
      </c>
      <c r="C12" s="7" t="s">
        <v>102</v>
      </c>
      <c r="D12" s="6" t="s">
        <v>136</v>
      </c>
      <c r="E12" s="6" t="s">
        <v>104</v>
      </c>
      <c r="F12" s="8" t="s">
        <v>105</v>
      </c>
      <c r="G12" s="8" t="s">
        <v>106</v>
      </c>
      <c r="H12" s="8" t="s">
        <v>107</v>
      </c>
      <c r="I12" s="2" t="s">
        <v>137</v>
      </c>
    </row>
    <row r="13" spans="1:9">
      <c r="B13" s="2" t="s">
        <v>138</v>
      </c>
      <c r="C13" s="22"/>
    </row>
    <row r="14" spans="1:9">
      <c r="B14" s="2" t="s">
        <v>109</v>
      </c>
      <c r="C14" s="22"/>
    </row>
    <row r="15" spans="1:9">
      <c r="B15" s="1" t="s">
        <v>1025</v>
      </c>
      <c r="C15" s="22" t="s">
        <v>139</v>
      </c>
      <c r="D15" s="1" t="s">
        <v>140</v>
      </c>
      <c r="E15" s="1" t="s">
        <v>141</v>
      </c>
      <c r="F15" s="4">
        <v>270000</v>
      </c>
      <c r="G15" s="4">
        <v>2006.91</v>
      </c>
      <c r="H15" s="4">
        <v>7.69</v>
      </c>
    </row>
    <row r="16" spans="1:9">
      <c r="B16" s="1" t="s">
        <v>993</v>
      </c>
      <c r="C16" s="22" t="s">
        <v>139</v>
      </c>
      <c r="D16" s="1" t="s">
        <v>142</v>
      </c>
      <c r="E16" s="1" t="s">
        <v>143</v>
      </c>
      <c r="F16" s="4">
        <v>67000</v>
      </c>
      <c r="G16" s="4">
        <v>1869.47</v>
      </c>
      <c r="H16" s="4">
        <v>7.16</v>
      </c>
    </row>
    <row r="17" spans="2:8">
      <c r="B17" s="1" t="s">
        <v>997</v>
      </c>
      <c r="C17" s="22" t="s">
        <v>139</v>
      </c>
      <c r="D17" s="1" t="s">
        <v>140</v>
      </c>
      <c r="E17" s="1" t="s">
        <v>144</v>
      </c>
      <c r="F17" s="4">
        <v>102200</v>
      </c>
      <c r="G17" s="4">
        <v>1415.06</v>
      </c>
      <c r="H17" s="4">
        <v>5.42</v>
      </c>
    </row>
    <row r="18" spans="2:8">
      <c r="B18" s="1" t="s">
        <v>1070</v>
      </c>
      <c r="C18" s="22" t="s">
        <v>139</v>
      </c>
      <c r="D18" s="1" t="s">
        <v>145</v>
      </c>
      <c r="E18" s="1" t="s">
        <v>146</v>
      </c>
      <c r="F18" s="4">
        <v>87500</v>
      </c>
      <c r="G18" s="4">
        <v>1371.61</v>
      </c>
      <c r="H18" s="4">
        <v>5.25</v>
      </c>
    </row>
    <row r="19" spans="2:8">
      <c r="B19" s="1" t="s">
        <v>1012</v>
      </c>
      <c r="C19" s="22" t="s">
        <v>139</v>
      </c>
      <c r="D19" s="1" t="s">
        <v>145</v>
      </c>
      <c r="E19" s="1" t="s">
        <v>147</v>
      </c>
      <c r="F19" s="4">
        <v>31214</v>
      </c>
      <c r="G19" s="4">
        <v>1107.07</v>
      </c>
      <c r="H19" s="4">
        <v>4.24</v>
      </c>
    </row>
    <row r="20" spans="2:8">
      <c r="B20" s="1" t="s">
        <v>1016</v>
      </c>
      <c r="C20" s="22" t="s">
        <v>139</v>
      </c>
      <c r="D20" s="1" t="s">
        <v>140</v>
      </c>
      <c r="E20" s="1" t="s">
        <v>148</v>
      </c>
      <c r="F20" s="4">
        <v>43600</v>
      </c>
      <c r="G20" s="4">
        <v>780.77</v>
      </c>
      <c r="H20" s="4">
        <v>2.99</v>
      </c>
    </row>
    <row r="21" spans="2:8">
      <c r="B21" s="1" t="s">
        <v>1037</v>
      </c>
      <c r="C21" s="22" t="s">
        <v>139</v>
      </c>
      <c r="D21" s="1" t="s">
        <v>149</v>
      </c>
      <c r="E21" s="1" t="s">
        <v>150</v>
      </c>
      <c r="F21" s="4">
        <v>29200</v>
      </c>
      <c r="G21" s="4">
        <v>717.79</v>
      </c>
      <c r="H21" s="4">
        <v>2.75</v>
      </c>
    </row>
    <row r="22" spans="2:8">
      <c r="B22" s="1" t="s">
        <v>1279</v>
      </c>
      <c r="C22" s="22" t="s">
        <v>139</v>
      </c>
      <c r="D22" s="1" t="s">
        <v>151</v>
      </c>
      <c r="E22" s="1" t="s">
        <v>152</v>
      </c>
      <c r="F22" s="4">
        <v>88000</v>
      </c>
      <c r="G22" s="4">
        <v>650.32000000000005</v>
      </c>
      <c r="H22" s="4">
        <v>2.4900000000000002</v>
      </c>
    </row>
    <row r="23" spans="2:8">
      <c r="B23" s="1" t="s">
        <v>1018</v>
      </c>
      <c r="C23" s="22" t="s">
        <v>139</v>
      </c>
      <c r="D23" s="1" t="s">
        <v>153</v>
      </c>
      <c r="E23" s="1" t="s">
        <v>154</v>
      </c>
      <c r="F23" s="4">
        <v>250000</v>
      </c>
      <c r="G23" s="4">
        <v>648.88</v>
      </c>
      <c r="H23" s="4">
        <v>2.4900000000000002</v>
      </c>
    </row>
    <row r="24" spans="2:8">
      <c r="B24" s="1" t="s">
        <v>1003</v>
      </c>
      <c r="C24" s="22" t="s">
        <v>139</v>
      </c>
      <c r="D24" s="1" t="s">
        <v>140</v>
      </c>
      <c r="E24" s="1" t="s">
        <v>155</v>
      </c>
      <c r="F24" s="4">
        <v>82500</v>
      </c>
      <c r="G24" s="4">
        <v>601.1</v>
      </c>
      <c r="H24" s="4">
        <v>2.2999999999999998</v>
      </c>
    </row>
    <row r="25" spans="2:8">
      <c r="B25" s="1" t="s">
        <v>1022</v>
      </c>
      <c r="C25" s="22" t="s">
        <v>139</v>
      </c>
      <c r="D25" s="1" t="s">
        <v>156</v>
      </c>
      <c r="E25" s="1" t="s">
        <v>157</v>
      </c>
      <c r="F25" s="4">
        <v>26800</v>
      </c>
      <c r="G25" s="4">
        <v>597.55999999999995</v>
      </c>
      <c r="H25" s="4">
        <v>2.29</v>
      </c>
    </row>
    <row r="26" spans="2:8">
      <c r="B26" s="1" t="s">
        <v>1493</v>
      </c>
      <c r="C26" s="22" t="s">
        <v>139</v>
      </c>
      <c r="D26" s="1" t="s">
        <v>158</v>
      </c>
      <c r="E26" s="1" t="s">
        <v>159</v>
      </c>
      <c r="F26" s="4">
        <v>720</v>
      </c>
      <c r="G26" s="4">
        <v>523.65</v>
      </c>
      <c r="H26" s="4">
        <v>2.0099999999999998</v>
      </c>
    </row>
    <row r="27" spans="2:8">
      <c r="B27" s="1" t="s">
        <v>1330</v>
      </c>
      <c r="C27" s="22" t="s">
        <v>139</v>
      </c>
      <c r="D27" s="1" t="s">
        <v>160</v>
      </c>
      <c r="E27" s="1" t="s">
        <v>161</v>
      </c>
      <c r="F27" s="4">
        <v>24050</v>
      </c>
      <c r="G27" s="4">
        <v>509.86</v>
      </c>
      <c r="H27" s="4">
        <v>1.95</v>
      </c>
    </row>
    <row r="28" spans="2:8">
      <c r="B28" s="1" t="s">
        <v>1085</v>
      </c>
      <c r="C28" s="22" t="s">
        <v>139</v>
      </c>
      <c r="D28" s="1" t="s">
        <v>145</v>
      </c>
      <c r="E28" s="1" t="s">
        <v>162</v>
      </c>
      <c r="F28" s="4">
        <v>100000</v>
      </c>
      <c r="G28" s="4">
        <v>508.8</v>
      </c>
      <c r="H28" s="4">
        <v>1.95</v>
      </c>
    </row>
    <row r="29" spans="2:8">
      <c r="B29" s="1" t="s">
        <v>1019</v>
      </c>
      <c r="C29" s="22" t="s">
        <v>139</v>
      </c>
      <c r="D29" s="1" t="s">
        <v>153</v>
      </c>
      <c r="E29" s="1" t="s">
        <v>163</v>
      </c>
      <c r="F29" s="4">
        <v>22300</v>
      </c>
      <c r="G29" s="4">
        <v>498.37</v>
      </c>
      <c r="H29" s="4">
        <v>1.91</v>
      </c>
    </row>
    <row r="30" spans="2:8">
      <c r="B30" s="1" t="s">
        <v>1124</v>
      </c>
      <c r="C30" s="22" t="s">
        <v>139</v>
      </c>
      <c r="D30" s="1" t="s">
        <v>164</v>
      </c>
      <c r="E30" s="1" t="s">
        <v>165</v>
      </c>
      <c r="F30" s="4">
        <v>52000</v>
      </c>
      <c r="G30" s="4">
        <v>482.9</v>
      </c>
      <c r="H30" s="4">
        <v>1.85</v>
      </c>
    </row>
    <row r="31" spans="2:8">
      <c r="B31" s="1" t="s">
        <v>1431</v>
      </c>
      <c r="C31" s="22" t="s">
        <v>139</v>
      </c>
      <c r="D31" s="1" t="s">
        <v>166</v>
      </c>
      <c r="E31" s="1" t="s">
        <v>167</v>
      </c>
      <c r="F31" s="4">
        <v>28000</v>
      </c>
      <c r="G31" s="4">
        <v>479.63</v>
      </c>
      <c r="H31" s="4">
        <v>1.84</v>
      </c>
    </row>
    <row r="32" spans="2:8">
      <c r="B32" s="1" t="s">
        <v>1399</v>
      </c>
      <c r="C32" s="22" t="s">
        <v>139</v>
      </c>
      <c r="D32" s="1" t="s">
        <v>149</v>
      </c>
      <c r="E32" s="1" t="s">
        <v>168</v>
      </c>
      <c r="F32" s="4">
        <v>224000</v>
      </c>
      <c r="G32" s="4">
        <v>473.09</v>
      </c>
      <c r="H32" s="4">
        <v>1.81</v>
      </c>
    </row>
    <row r="33" spans="2:8">
      <c r="B33" s="1" t="s">
        <v>1083</v>
      </c>
      <c r="C33" s="22" t="s">
        <v>139</v>
      </c>
      <c r="D33" s="1" t="s">
        <v>169</v>
      </c>
      <c r="E33" s="1" t="s">
        <v>170</v>
      </c>
      <c r="F33" s="4">
        <v>19500</v>
      </c>
      <c r="G33" s="4">
        <v>453.69</v>
      </c>
      <c r="H33" s="4">
        <v>1.74</v>
      </c>
    </row>
    <row r="34" spans="2:8">
      <c r="B34" s="1" t="s">
        <v>1478</v>
      </c>
      <c r="C34" s="22" t="s">
        <v>139</v>
      </c>
      <c r="D34" s="1" t="s">
        <v>171</v>
      </c>
      <c r="E34" s="1" t="s">
        <v>172</v>
      </c>
      <c r="F34" s="4">
        <v>54000</v>
      </c>
      <c r="G34" s="4">
        <v>451.33</v>
      </c>
      <c r="H34" s="4">
        <v>1.73</v>
      </c>
    </row>
    <row r="35" spans="2:8">
      <c r="B35" s="1" t="s">
        <v>996</v>
      </c>
      <c r="C35" s="22" t="s">
        <v>139</v>
      </c>
      <c r="D35" s="1" t="s">
        <v>173</v>
      </c>
      <c r="E35" s="1" t="s">
        <v>174</v>
      </c>
      <c r="F35" s="4">
        <v>26000</v>
      </c>
      <c r="G35" s="4">
        <v>440.53</v>
      </c>
      <c r="H35" s="4">
        <v>1.69</v>
      </c>
    </row>
    <row r="36" spans="2:8">
      <c r="B36" s="1" t="s">
        <v>1060</v>
      </c>
      <c r="C36" s="22" t="s">
        <v>139</v>
      </c>
      <c r="D36" s="1" t="s">
        <v>175</v>
      </c>
      <c r="E36" s="1" t="s">
        <v>176</v>
      </c>
      <c r="F36" s="4">
        <v>51000</v>
      </c>
      <c r="G36" s="4">
        <v>440.05</v>
      </c>
      <c r="H36" s="4">
        <v>1.69</v>
      </c>
    </row>
    <row r="37" spans="2:8">
      <c r="B37" s="1" t="s">
        <v>1289</v>
      </c>
      <c r="C37" s="22" t="s">
        <v>139</v>
      </c>
      <c r="D37" s="1" t="s">
        <v>149</v>
      </c>
      <c r="E37" s="1" t="s">
        <v>177</v>
      </c>
      <c r="F37" s="4">
        <v>11500</v>
      </c>
      <c r="G37" s="4">
        <v>426.62</v>
      </c>
      <c r="H37" s="4">
        <v>1.63</v>
      </c>
    </row>
    <row r="38" spans="2:8">
      <c r="B38" s="1" t="s">
        <v>1047</v>
      </c>
      <c r="C38" s="22" t="s">
        <v>139</v>
      </c>
      <c r="D38" s="1" t="s">
        <v>178</v>
      </c>
      <c r="E38" s="1" t="s">
        <v>179</v>
      </c>
      <c r="F38" s="4">
        <v>50000</v>
      </c>
      <c r="G38" s="4">
        <v>411.88</v>
      </c>
      <c r="H38" s="4">
        <v>1.58</v>
      </c>
    </row>
    <row r="39" spans="2:8">
      <c r="B39" s="1" t="s">
        <v>1040</v>
      </c>
      <c r="C39" s="22" t="s">
        <v>139</v>
      </c>
      <c r="D39" s="1" t="s">
        <v>164</v>
      </c>
      <c r="E39" s="1" t="s">
        <v>180</v>
      </c>
      <c r="F39" s="4">
        <v>9000</v>
      </c>
      <c r="G39" s="4">
        <v>405.49</v>
      </c>
      <c r="H39" s="4">
        <v>1.55</v>
      </c>
    </row>
    <row r="40" spans="2:8">
      <c r="B40" s="1" t="s">
        <v>1080</v>
      </c>
      <c r="C40" s="22" t="s">
        <v>139</v>
      </c>
      <c r="D40" s="1" t="s">
        <v>164</v>
      </c>
      <c r="E40" s="1" t="s">
        <v>181</v>
      </c>
      <c r="F40" s="4">
        <v>9600</v>
      </c>
      <c r="G40" s="4">
        <v>396.67</v>
      </c>
      <c r="H40" s="4">
        <v>1.52</v>
      </c>
    </row>
    <row r="41" spans="2:8">
      <c r="B41" s="1" t="s">
        <v>1391</v>
      </c>
      <c r="C41" s="22" t="s">
        <v>139</v>
      </c>
      <c r="D41" s="1" t="s">
        <v>182</v>
      </c>
      <c r="E41" s="1" t="s">
        <v>183</v>
      </c>
      <c r="F41" s="4">
        <v>50000</v>
      </c>
      <c r="G41" s="4">
        <v>395.95</v>
      </c>
      <c r="H41" s="4">
        <v>1.52</v>
      </c>
    </row>
    <row r="42" spans="2:8">
      <c r="B42" s="1" t="s">
        <v>1034</v>
      </c>
      <c r="C42" s="22" t="s">
        <v>139</v>
      </c>
      <c r="D42" s="1" t="s">
        <v>184</v>
      </c>
      <c r="E42" s="1" t="s">
        <v>185</v>
      </c>
      <c r="F42" s="4">
        <v>17000</v>
      </c>
      <c r="G42" s="4">
        <v>395.91</v>
      </c>
      <c r="H42" s="4">
        <v>1.52</v>
      </c>
    </row>
    <row r="43" spans="2:8">
      <c r="B43" s="1" t="s">
        <v>1045</v>
      </c>
      <c r="C43" s="22" t="s">
        <v>139</v>
      </c>
      <c r="D43" s="1" t="s">
        <v>184</v>
      </c>
      <c r="E43" s="1" t="s">
        <v>186</v>
      </c>
      <c r="F43" s="4">
        <v>5900</v>
      </c>
      <c r="G43" s="4">
        <v>391.18</v>
      </c>
      <c r="H43" s="4">
        <v>1.5</v>
      </c>
    </row>
    <row r="44" spans="2:8">
      <c r="B44" s="1" t="s">
        <v>1076</v>
      </c>
      <c r="C44" s="22" t="s">
        <v>139</v>
      </c>
      <c r="D44" s="1" t="s">
        <v>145</v>
      </c>
      <c r="E44" s="1" t="s">
        <v>187</v>
      </c>
      <c r="F44" s="4">
        <v>9000</v>
      </c>
      <c r="G44" s="4">
        <v>388.86</v>
      </c>
      <c r="H44" s="4">
        <v>1.49</v>
      </c>
    </row>
    <row r="45" spans="2:8">
      <c r="B45" s="1" t="s">
        <v>1377</v>
      </c>
      <c r="C45" s="22" t="s">
        <v>139</v>
      </c>
      <c r="D45" s="1" t="s">
        <v>188</v>
      </c>
      <c r="E45" s="1" t="s">
        <v>189</v>
      </c>
      <c r="F45" s="4">
        <v>9700</v>
      </c>
      <c r="G45" s="4">
        <v>382.59</v>
      </c>
      <c r="H45" s="4">
        <v>1.47</v>
      </c>
    </row>
    <row r="46" spans="2:8">
      <c r="B46" s="1" t="s">
        <v>1111</v>
      </c>
      <c r="C46" s="22" t="s">
        <v>139</v>
      </c>
      <c r="D46" s="1" t="s">
        <v>145</v>
      </c>
      <c r="E46" s="1" t="s">
        <v>190</v>
      </c>
      <c r="F46" s="4">
        <v>92000</v>
      </c>
      <c r="G46" s="4">
        <v>380.79</v>
      </c>
      <c r="H46" s="4">
        <v>1.46</v>
      </c>
    </row>
    <row r="47" spans="2:8">
      <c r="B47" s="1" t="s">
        <v>1119</v>
      </c>
      <c r="C47" s="22" t="s">
        <v>139</v>
      </c>
      <c r="D47" s="1" t="s">
        <v>191</v>
      </c>
      <c r="E47" s="1" t="s">
        <v>192</v>
      </c>
      <c r="F47" s="4">
        <v>72000</v>
      </c>
      <c r="G47" s="4">
        <v>375.62</v>
      </c>
      <c r="H47" s="4">
        <v>1.44</v>
      </c>
    </row>
    <row r="48" spans="2:8">
      <c r="B48" s="1" t="s">
        <v>1024</v>
      </c>
      <c r="C48" s="22" t="s">
        <v>139</v>
      </c>
      <c r="D48" s="1" t="s">
        <v>145</v>
      </c>
      <c r="E48" s="1" t="s">
        <v>193</v>
      </c>
      <c r="F48" s="4">
        <v>10400</v>
      </c>
      <c r="G48" s="4">
        <v>369.42</v>
      </c>
      <c r="H48" s="4">
        <v>1.42</v>
      </c>
    </row>
    <row r="49" spans="2:8">
      <c r="B49" s="1" t="s">
        <v>1448</v>
      </c>
      <c r="C49" s="22" t="s">
        <v>139</v>
      </c>
      <c r="D49" s="1" t="s">
        <v>140</v>
      </c>
      <c r="E49" s="1" t="s">
        <v>194</v>
      </c>
      <c r="F49" s="4">
        <v>725000</v>
      </c>
      <c r="G49" s="4">
        <v>354.16</v>
      </c>
      <c r="H49" s="4">
        <v>1.36</v>
      </c>
    </row>
    <row r="50" spans="2:8">
      <c r="B50" s="1" t="s">
        <v>1385</v>
      </c>
      <c r="C50" s="22" t="s">
        <v>139</v>
      </c>
      <c r="D50" s="1" t="s">
        <v>164</v>
      </c>
      <c r="E50" s="1" t="s">
        <v>195</v>
      </c>
      <c r="F50" s="4">
        <v>10700</v>
      </c>
      <c r="G50" s="4">
        <v>347.79</v>
      </c>
      <c r="H50" s="4">
        <v>1.33</v>
      </c>
    </row>
    <row r="51" spans="2:8">
      <c r="B51" s="1" t="s">
        <v>1048</v>
      </c>
      <c r="C51" s="22" t="s">
        <v>139</v>
      </c>
      <c r="D51" s="1" t="s">
        <v>196</v>
      </c>
      <c r="E51" s="1" t="s">
        <v>197</v>
      </c>
      <c r="F51" s="4">
        <v>27000</v>
      </c>
      <c r="G51" s="4">
        <v>345.65</v>
      </c>
      <c r="H51" s="4">
        <v>1.32</v>
      </c>
    </row>
    <row r="52" spans="2:8">
      <c r="B52" s="1" t="s">
        <v>198</v>
      </c>
      <c r="C52" s="22" t="s">
        <v>139</v>
      </c>
      <c r="D52" s="1" t="s">
        <v>140</v>
      </c>
      <c r="E52" s="1" t="s">
        <v>199</v>
      </c>
      <c r="F52" s="4">
        <v>200000</v>
      </c>
      <c r="G52" s="4">
        <v>327</v>
      </c>
      <c r="H52" s="4">
        <v>1.25</v>
      </c>
    </row>
    <row r="53" spans="2:8">
      <c r="B53" s="1" t="s">
        <v>1349</v>
      </c>
      <c r="C53" s="22" t="s">
        <v>139</v>
      </c>
      <c r="D53" s="1" t="s">
        <v>200</v>
      </c>
      <c r="E53" s="1" t="s">
        <v>201</v>
      </c>
      <c r="F53" s="4">
        <v>340000</v>
      </c>
      <c r="G53" s="4">
        <v>296.31</v>
      </c>
      <c r="H53" s="4">
        <v>1.1399999999999999</v>
      </c>
    </row>
    <row r="54" spans="2:8">
      <c r="B54" s="1" t="s">
        <v>1368</v>
      </c>
      <c r="C54" s="22" t="s">
        <v>139</v>
      </c>
      <c r="D54" s="1" t="s">
        <v>164</v>
      </c>
      <c r="E54" s="1" t="s">
        <v>202</v>
      </c>
      <c r="F54" s="4">
        <v>4000</v>
      </c>
      <c r="G54" s="4">
        <v>279</v>
      </c>
      <c r="H54" s="4">
        <v>1.07</v>
      </c>
    </row>
    <row r="55" spans="2:8">
      <c r="B55" s="1" t="s">
        <v>1393</v>
      </c>
      <c r="C55" s="22" t="s">
        <v>139</v>
      </c>
      <c r="D55" s="1" t="s">
        <v>203</v>
      </c>
      <c r="E55" s="1" t="s">
        <v>204</v>
      </c>
      <c r="F55" s="4">
        <v>5900</v>
      </c>
      <c r="G55" s="4">
        <v>274.33999999999997</v>
      </c>
      <c r="H55" s="4">
        <v>1.05</v>
      </c>
    </row>
    <row r="56" spans="2:8">
      <c r="B56" s="1" t="s">
        <v>205</v>
      </c>
      <c r="C56" s="22" t="s">
        <v>139</v>
      </c>
      <c r="D56" s="1" t="s">
        <v>206</v>
      </c>
      <c r="E56" s="1" t="s">
        <v>207</v>
      </c>
      <c r="F56" s="4">
        <v>34336</v>
      </c>
      <c r="G56" s="4">
        <v>273.97000000000003</v>
      </c>
      <c r="H56" s="4">
        <v>1.05</v>
      </c>
    </row>
    <row r="57" spans="2:8">
      <c r="B57" s="1" t="s">
        <v>1030</v>
      </c>
      <c r="C57" s="22" t="s">
        <v>139</v>
      </c>
      <c r="D57" s="1" t="s">
        <v>196</v>
      </c>
      <c r="E57" s="1" t="s">
        <v>208</v>
      </c>
      <c r="F57" s="4">
        <v>47000</v>
      </c>
      <c r="G57" s="4">
        <v>273.73</v>
      </c>
      <c r="H57" s="4">
        <v>1.05</v>
      </c>
    </row>
    <row r="58" spans="2:8">
      <c r="B58" s="1" t="s">
        <v>1401</v>
      </c>
      <c r="C58" s="22" t="s">
        <v>139</v>
      </c>
      <c r="D58" s="1" t="s">
        <v>140</v>
      </c>
      <c r="E58" s="1" t="s">
        <v>209</v>
      </c>
      <c r="F58" s="4">
        <v>336000</v>
      </c>
      <c r="G58" s="4">
        <v>268.97000000000003</v>
      </c>
      <c r="H58" s="4">
        <v>1.03</v>
      </c>
    </row>
    <row r="59" spans="2:8">
      <c r="B59" s="1" t="s">
        <v>1293</v>
      </c>
      <c r="C59" s="22" t="s">
        <v>139</v>
      </c>
      <c r="D59" s="1" t="s">
        <v>169</v>
      </c>
      <c r="E59" s="1" t="s">
        <v>210</v>
      </c>
      <c r="F59" s="4">
        <v>7500</v>
      </c>
      <c r="G59" s="4">
        <v>268.62</v>
      </c>
      <c r="H59" s="4">
        <v>1.03</v>
      </c>
    </row>
    <row r="60" spans="2:8">
      <c r="B60" s="1" t="s">
        <v>1336</v>
      </c>
      <c r="C60" s="22" t="s">
        <v>139</v>
      </c>
      <c r="D60" s="1" t="s">
        <v>211</v>
      </c>
      <c r="E60" s="1" t="s">
        <v>212</v>
      </c>
      <c r="F60" s="4">
        <v>1200</v>
      </c>
      <c r="G60" s="4">
        <v>239.57</v>
      </c>
      <c r="H60" s="4">
        <v>0.92</v>
      </c>
    </row>
    <row r="61" spans="2:8">
      <c r="B61" s="1" t="s">
        <v>213</v>
      </c>
      <c r="C61" s="22" t="s">
        <v>139</v>
      </c>
      <c r="D61" s="1" t="s">
        <v>214</v>
      </c>
      <c r="E61" s="1" t="s">
        <v>215</v>
      </c>
      <c r="F61" s="4">
        <v>44121</v>
      </c>
      <c r="G61" s="4">
        <v>188.53</v>
      </c>
      <c r="H61" s="4">
        <v>0.72</v>
      </c>
    </row>
    <row r="62" spans="2:8">
      <c r="B62" s="1" t="s">
        <v>1429</v>
      </c>
      <c r="C62" s="22" t="s">
        <v>139</v>
      </c>
      <c r="D62" s="1" t="s">
        <v>216</v>
      </c>
      <c r="E62" s="1" t="s">
        <v>217</v>
      </c>
      <c r="F62" s="4">
        <v>33000</v>
      </c>
      <c r="G62" s="4">
        <v>116.29</v>
      </c>
      <c r="H62" s="4">
        <v>0.45</v>
      </c>
    </row>
    <row r="63" spans="2:8">
      <c r="B63" s="2" t="s">
        <v>218</v>
      </c>
      <c r="C63" s="9"/>
      <c r="D63" s="2"/>
      <c r="E63" s="2"/>
      <c r="F63" s="10"/>
      <c r="G63" s="10">
        <f>SUM(G12:G62)</f>
        <v>25603.350000000002</v>
      </c>
      <c r="H63" s="10">
        <f>SUM(H12:H62)</f>
        <v>98.109999999999957</v>
      </c>
    </row>
    <row r="64" spans="2:8">
      <c r="B64" s="2" t="s">
        <v>219</v>
      </c>
      <c r="C64" s="9"/>
      <c r="D64" s="2"/>
      <c r="E64" s="2"/>
      <c r="F64" s="10"/>
      <c r="G64" s="10">
        <v>485.41</v>
      </c>
      <c r="H64" s="10">
        <v>1.86</v>
      </c>
    </row>
    <row r="65" spans="2:8">
      <c r="B65" s="2" t="s">
        <v>124</v>
      </c>
      <c r="C65" s="9"/>
      <c r="D65" s="2"/>
      <c r="E65" s="2"/>
      <c r="F65" s="10"/>
      <c r="G65" s="10">
        <v>26088.76</v>
      </c>
      <c r="H65" s="10">
        <v>99.94</v>
      </c>
    </row>
    <row r="66" spans="2:8">
      <c r="B66" s="2" t="s">
        <v>220</v>
      </c>
      <c r="C66" s="9"/>
      <c r="D66" s="2"/>
      <c r="E66" s="2"/>
      <c r="F66" s="10"/>
      <c r="G66" s="10">
        <v>15.825693500002501</v>
      </c>
      <c r="H66" s="10">
        <v>6.0000000000002274E-2</v>
      </c>
    </row>
    <row r="67" spans="2:8">
      <c r="B67" s="2" t="s">
        <v>126</v>
      </c>
      <c r="C67" s="9"/>
      <c r="D67" s="2"/>
      <c r="E67" s="2"/>
      <c r="F67" s="10"/>
      <c r="G67" s="10">
        <v>26104.585693500001</v>
      </c>
      <c r="H67" s="10">
        <v>100</v>
      </c>
    </row>
    <row r="68" spans="2:8">
      <c r="B68" s="1" t="s">
        <v>127</v>
      </c>
    </row>
    <row r="69" spans="2:8">
      <c r="B69" s="1" t="s">
        <v>128</v>
      </c>
    </row>
    <row r="70" spans="2:8">
      <c r="B70" s="24" t="s">
        <v>129</v>
      </c>
      <c r="C70" s="254">
        <v>44681</v>
      </c>
    </row>
    <row r="71" spans="2:8" ht="25.5">
      <c r="B71" s="11" t="s">
        <v>130</v>
      </c>
      <c r="C71" s="5" t="s">
        <v>131</v>
      </c>
    </row>
    <row r="72" spans="2:8">
      <c r="B72" s="2"/>
    </row>
    <row r="73" spans="2:8">
      <c r="B73" s="2" t="s">
        <v>132</v>
      </c>
    </row>
    <row r="74" spans="2:8">
      <c r="B74" s="2" t="s">
        <v>221</v>
      </c>
    </row>
    <row r="75" spans="2:8">
      <c r="B75" s="2" t="s">
        <v>133</v>
      </c>
    </row>
    <row r="76" spans="2:8">
      <c r="B76" s="2" t="s">
        <v>222</v>
      </c>
      <c r="C76" s="9"/>
    </row>
    <row r="77" spans="2:8">
      <c r="B77" s="2" t="s">
        <v>223</v>
      </c>
      <c r="C77" s="9"/>
    </row>
    <row r="78" spans="2:8">
      <c r="B78" s="2" t="s">
        <v>224</v>
      </c>
      <c r="C78" s="9"/>
    </row>
    <row r="79" spans="2:8">
      <c r="B79" s="2" t="s">
        <v>225</v>
      </c>
      <c r="C79" s="9"/>
    </row>
    <row r="80" spans="2:8">
      <c r="B80" s="132" t="s">
        <v>2501</v>
      </c>
      <c r="C80" s="9"/>
    </row>
    <row r="81" spans="2:2">
      <c r="B81" s="132" t="s">
        <v>134</v>
      </c>
    </row>
    <row r="82" spans="2:2">
      <c r="B82" s="132" t="s">
        <v>135</v>
      </c>
    </row>
  </sheetData>
  <mergeCells count="3">
    <mergeCell ref="B1:E1"/>
    <mergeCell ref="C3:C6"/>
    <mergeCell ref="D3:D6"/>
  </mergeCells>
  <hyperlinks>
    <hyperlink ref="A1" location="Index!A1" display="Index" xr:uid="{00000000-0004-0000-0200-000000000000}"/>
  </hyperlink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I96"/>
  <sheetViews>
    <sheetView workbookViewId="0">
      <selection activeCell="B1" sqref="B1:E1"/>
    </sheetView>
  </sheetViews>
  <sheetFormatPr defaultRowHeight="12.75"/>
  <cols>
    <col min="1" max="1" width="5.42578125" style="1" bestFit="1" customWidth="1"/>
    <col min="2" max="2" width="82" style="1" bestFit="1" customWidth="1"/>
    <col min="3" max="3" width="25.7109375" style="5" customWidth="1"/>
    <col min="4" max="4" width="25.7109375" style="1" customWidth="1"/>
    <col min="5" max="5" width="13.85546875" style="1" bestFit="1" customWidth="1"/>
    <col min="6" max="6" width="10.5703125" style="4" bestFit="1" customWidth="1"/>
    <col min="7" max="7" width="18.140625" style="4" bestFit="1" customWidth="1"/>
    <col min="8" max="8" width="9.140625" style="4" bestFit="1" customWidth="1"/>
    <col min="9" max="16384" width="9.140625" style="1"/>
  </cols>
  <sheetData>
    <row r="1" spans="1:9">
      <c r="A1" s="3" t="s">
        <v>0</v>
      </c>
      <c r="B1" s="367" t="s">
        <v>40</v>
      </c>
      <c r="C1" s="367"/>
      <c r="D1" s="367"/>
      <c r="E1" s="367"/>
    </row>
    <row r="2" spans="1:9" ht="13.5" thickBot="1"/>
    <row r="3" spans="1:9" s="12" customFormat="1" ht="15">
      <c r="B3" s="45" t="s">
        <v>991</v>
      </c>
      <c r="C3" s="371"/>
      <c r="D3" s="374"/>
      <c r="F3" s="18"/>
      <c r="G3" s="18"/>
      <c r="H3" s="18"/>
    </row>
    <row r="4" spans="1:9" s="12" customFormat="1" ht="15">
      <c r="B4" s="44" t="s">
        <v>3114</v>
      </c>
      <c r="C4" s="372"/>
      <c r="D4" s="375"/>
      <c r="F4" s="18"/>
      <c r="G4" s="18"/>
      <c r="H4" s="18"/>
    </row>
    <row r="5" spans="1:9" s="12" customFormat="1" ht="15">
      <c r="B5" s="44" t="s">
        <v>1529</v>
      </c>
      <c r="C5" s="372"/>
      <c r="D5" s="375"/>
      <c r="F5" s="18"/>
      <c r="G5" s="18"/>
      <c r="H5" s="18"/>
    </row>
    <row r="6" spans="1:9" s="12" customFormat="1" ht="15">
      <c r="B6" s="44" t="s">
        <v>3043</v>
      </c>
      <c r="C6" s="372"/>
      <c r="D6" s="375"/>
      <c r="F6" s="18"/>
      <c r="G6" s="18"/>
      <c r="H6" s="18"/>
    </row>
    <row r="7" spans="1:9" s="12" customFormat="1" ht="45.75" thickBot="1">
      <c r="B7" s="43" t="s">
        <v>3115</v>
      </c>
      <c r="C7" s="373"/>
      <c r="D7" s="376"/>
      <c r="F7" s="18"/>
      <c r="G7" s="18"/>
      <c r="H7" s="18"/>
    </row>
    <row r="8" spans="1:9" s="12" customFormat="1">
      <c r="C8" s="20" t="s">
        <v>1527</v>
      </c>
      <c r="D8" s="20" t="s">
        <v>1526</v>
      </c>
      <c r="F8" s="18"/>
      <c r="G8" s="18"/>
      <c r="H8" s="18"/>
    </row>
    <row r="11" spans="1:9">
      <c r="B11" s="1" t="s">
        <v>100</v>
      </c>
    </row>
    <row r="13" spans="1:9">
      <c r="B13" s="6" t="s">
        <v>101</v>
      </c>
      <c r="C13" s="7" t="s">
        <v>102</v>
      </c>
      <c r="D13" s="6" t="s">
        <v>136</v>
      </c>
      <c r="E13" s="6" t="s">
        <v>104</v>
      </c>
      <c r="F13" s="8" t="s">
        <v>105</v>
      </c>
      <c r="G13" s="8" t="s">
        <v>106</v>
      </c>
      <c r="H13" s="8" t="s">
        <v>107</v>
      </c>
      <c r="I13" s="2" t="s">
        <v>137</v>
      </c>
    </row>
    <row r="14" spans="1:9">
      <c r="B14" s="2" t="s">
        <v>138</v>
      </c>
      <c r="C14" s="22"/>
    </row>
    <row r="15" spans="1:9">
      <c r="B15" s="2" t="s">
        <v>109</v>
      </c>
      <c r="C15" s="22"/>
    </row>
    <row r="16" spans="1:9">
      <c r="B16" s="1" t="s">
        <v>1025</v>
      </c>
      <c r="C16" s="22" t="s">
        <v>139</v>
      </c>
      <c r="D16" s="1" t="s">
        <v>140</v>
      </c>
      <c r="E16" s="1" t="s">
        <v>141</v>
      </c>
      <c r="F16" s="4">
        <v>875000</v>
      </c>
      <c r="G16" s="4">
        <v>6503.88</v>
      </c>
      <c r="H16" s="4">
        <v>6.77</v>
      </c>
    </row>
    <row r="17" spans="2:8">
      <c r="B17" s="1" t="s">
        <v>993</v>
      </c>
      <c r="C17" s="22" t="s">
        <v>139</v>
      </c>
      <c r="D17" s="1" t="s">
        <v>142</v>
      </c>
      <c r="E17" s="1" t="s">
        <v>143</v>
      </c>
      <c r="F17" s="4">
        <v>194000</v>
      </c>
      <c r="G17" s="4">
        <v>5413.09</v>
      </c>
      <c r="H17" s="4">
        <v>5.64</v>
      </c>
    </row>
    <row r="18" spans="2:8">
      <c r="B18" s="1" t="s">
        <v>454</v>
      </c>
      <c r="C18" s="22" t="s">
        <v>139</v>
      </c>
      <c r="D18" s="1" t="s">
        <v>140</v>
      </c>
      <c r="E18" s="1" t="s">
        <v>455</v>
      </c>
      <c r="F18" s="4">
        <v>782125</v>
      </c>
      <c r="G18" s="4">
        <v>3881.69</v>
      </c>
      <c r="H18" s="4">
        <v>4.04</v>
      </c>
    </row>
    <row r="19" spans="2:8">
      <c r="B19" s="1" t="s">
        <v>996</v>
      </c>
      <c r="C19" s="22" t="s">
        <v>139</v>
      </c>
      <c r="D19" s="1" t="s">
        <v>173</v>
      </c>
      <c r="E19" s="1" t="s">
        <v>174</v>
      </c>
      <c r="F19" s="4">
        <v>217500</v>
      </c>
      <c r="G19" s="4">
        <v>3685.21</v>
      </c>
      <c r="H19" s="4">
        <v>3.84</v>
      </c>
    </row>
    <row r="20" spans="2:8">
      <c r="B20" s="1" t="s">
        <v>1089</v>
      </c>
      <c r="C20" s="22" t="s">
        <v>139</v>
      </c>
      <c r="D20" s="1" t="s">
        <v>166</v>
      </c>
      <c r="E20" s="1" t="s">
        <v>483</v>
      </c>
      <c r="F20" s="4">
        <v>453000</v>
      </c>
      <c r="G20" s="4">
        <v>3178.93</v>
      </c>
      <c r="H20" s="4">
        <v>3.31</v>
      </c>
    </row>
    <row r="21" spans="2:8">
      <c r="B21" s="1" t="s">
        <v>1279</v>
      </c>
      <c r="C21" s="22" t="s">
        <v>139</v>
      </c>
      <c r="D21" s="1" t="s">
        <v>151</v>
      </c>
      <c r="E21" s="1" t="s">
        <v>152</v>
      </c>
      <c r="F21" s="4">
        <v>415000</v>
      </c>
      <c r="G21" s="4">
        <v>3066.85</v>
      </c>
      <c r="H21" s="4">
        <v>3.19</v>
      </c>
    </row>
    <row r="22" spans="2:8">
      <c r="B22" s="1" t="s">
        <v>475</v>
      </c>
      <c r="C22" s="22" t="s">
        <v>139</v>
      </c>
      <c r="D22" s="1" t="s">
        <v>140</v>
      </c>
      <c r="E22" s="1" t="s">
        <v>476</v>
      </c>
      <c r="F22" s="4">
        <v>2485000</v>
      </c>
      <c r="G22" s="4">
        <v>2805.57</v>
      </c>
      <c r="H22" s="4">
        <v>2.92</v>
      </c>
    </row>
    <row r="23" spans="2:8">
      <c r="B23" s="1" t="s">
        <v>1124</v>
      </c>
      <c r="C23" s="22" t="s">
        <v>139</v>
      </c>
      <c r="D23" s="1" t="s">
        <v>164</v>
      </c>
      <c r="E23" s="1" t="s">
        <v>165</v>
      </c>
      <c r="F23" s="4">
        <v>298977</v>
      </c>
      <c r="G23" s="4">
        <v>2776.45</v>
      </c>
      <c r="H23" s="4">
        <v>2.89</v>
      </c>
    </row>
    <row r="24" spans="2:8">
      <c r="B24" s="1" t="s">
        <v>1116</v>
      </c>
      <c r="C24" s="22" t="s">
        <v>139</v>
      </c>
      <c r="D24" s="1" t="s">
        <v>273</v>
      </c>
      <c r="E24" s="1" t="s">
        <v>459</v>
      </c>
      <c r="F24" s="4">
        <v>1755000</v>
      </c>
      <c r="G24" s="4">
        <v>2741.31</v>
      </c>
      <c r="H24" s="4">
        <v>2.85</v>
      </c>
    </row>
    <row r="25" spans="2:8">
      <c r="B25" s="1" t="s">
        <v>1012</v>
      </c>
      <c r="C25" s="22" t="s">
        <v>139</v>
      </c>
      <c r="D25" s="1" t="s">
        <v>145</v>
      </c>
      <c r="E25" s="1" t="s">
        <v>147</v>
      </c>
      <c r="F25" s="4">
        <v>70522</v>
      </c>
      <c r="G25" s="4">
        <v>2501.1999999999998</v>
      </c>
      <c r="H25" s="4">
        <v>2.6</v>
      </c>
    </row>
    <row r="26" spans="2:8">
      <c r="B26" s="1" t="s">
        <v>1032</v>
      </c>
      <c r="C26" s="22" t="s">
        <v>139</v>
      </c>
      <c r="D26" s="1" t="s">
        <v>164</v>
      </c>
      <c r="E26" s="1" t="s">
        <v>463</v>
      </c>
      <c r="F26" s="4">
        <v>243500</v>
      </c>
      <c r="G26" s="4">
        <v>2389.2199999999998</v>
      </c>
      <c r="H26" s="4">
        <v>2.4900000000000002</v>
      </c>
    </row>
    <row r="27" spans="2:8">
      <c r="B27" s="1" t="s">
        <v>997</v>
      </c>
      <c r="C27" s="22" t="s">
        <v>139</v>
      </c>
      <c r="D27" s="1" t="s">
        <v>140</v>
      </c>
      <c r="E27" s="1" t="s">
        <v>144</v>
      </c>
      <c r="F27" s="4">
        <v>170000</v>
      </c>
      <c r="G27" s="4">
        <v>2353.8200000000002</v>
      </c>
      <c r="H27" s="4">
        <v>2.4500000000000002</v>
      </c>
    </row>
    <row r="28" spans="2:8">
      <c r="B28" s="1" t="s">
        <v>1070</v>
      </c>
      <c r="C28" s="22" t="s">
        <v>139</v>
      </c>
      <c r="D28" s="1" t="s">
        <v>145</v>
      </c>
      <c r="E28" s="1" t="s">
        <v>146</v>
      </c>
      <c r="F28" s="4">
        <v>149570</v>
      </c>
      <c r="G28" s="4">
        <v>2344.58</v>
      </c>
      <c r="H28" s="4">
        <v>2.44</v>
      </c>
    </row>
    <row r="29" spans="2:8">
      <c r="B29" s="1" t="s">
        <v>1003</v>
      </c>
      <c r="C29" s="22" t="s">
        <v>139</v>
      </c>
      <c r="D29" s="1" t="s">
        <v>140</v>
      </c>
      <c r="E29" s="1" t="s">
        <v>155</v>
      </c>
      <c r="F29" s="4">
        <v>310000</v>
      </c>
      <c r="G29" s="4">
        <v>2258.66</v>
      </c>
      <c r="H29" s="4">
        <v>2.35</v>
      </c>
    </row>
    <row r="30" spans="2:8">
      <c r="B30" s="1" t="s">
        <v>1330</v>
      </c>
      <c r="C30" s="22" t="s">
        <v>139</v>
      </c>
      <c r="D30" s="1" t="s">
        <v>160</v>
      </c>
      <c r="E30" s="1" t="s">
        <v>161</v>
      </c>
      <c r="F30" s="4">
        <v>104327</v>
      </c>
      <c r="G30" s="4">
        <v>2211.73</v>
      </c>
      <c r="H30" s="4">
        <v>2.2999999999999998</v>
      </c>
    </row>
    <row r="31" spans="2:8">
      <c r="B31" s="1" t="s">
        <v>994</v>
      </c>
      <c r="C31" s="22" t="s">
        <v>139</v>
      </c>
      <c r="D31" s="1" t="s">
        <v>145</v>
      </c>
      <c r="E31" s="1" t="s">
        <v>285</v>
      </c>
      <c r="F31" s="4">
        <v>188000</v>
      </c>
      <c r="G31" s="4">
        <v>2028.99</v>
      </c>
      <c r="H31" s="4">
        <v>2.11</v>
      </c>
    </row>
    <row r="32" spans="2:8">
      <c r="B32" s="1" t="s">
        <v>1029</v>
      </c>
      <c r="C32" s="22" t="s">
        <v>139</v>
      </c>
      <c r="D32" s="1" t="s">
        <v>477</v>
      </c>
      <c r="E32" s="1" t="s">
        <v>478</v>
      </c>
      <c r="F32" s="4">
        <v>540000</v>
      </c>
      <c r="G32" s="4">
        <v>2007.99</v>
      </c>
      <c r="H32" s="4">
        <v>2.09</v>
      </c>
    </row>
    <row r="33" spans="2:8">
      <c r="B33" s="1" t="s">
        <v>1071</v>
      </c>
      <c r="C33" s="22" t="s">
        <v>139</v>
      </c>
      <c r="D33" s="1" t="s">
        <v>184</v>
      </c>
      <c r="E33" s="1" t="s">
        <v>368</v>
      </c>
      <c r="F33" s="4">
        <v>116000</v>
      </c>
      <c r="G33" s="4">
        <v>1963.07</v>
      </c>
      <c r="H33" s="4">
        <v>2.04</v>
      </c>
    </row>
    <row r="34" spans="2:8">
      <c r="B34" s="1" t="s">
        <v>1117</v>
      </c>
      <c r="C34" s="22" t="s">
        <v>139</v>
      </c>
      <c r="D34" s="1" t="s">
        <v>526</v>
      </c>
      <c r="E34" s="1" t="s">
        <v>527</v>
      </c>
      <c r="F34" s="4">
        <v>1480000</v>
      </c>
      <c r="G34" s="4">
        <v>1881.08</v>
      </c>
      <c r="H34" s="4">
        <v>1.96</v>
      </c>
    </row>
    <row r="35" spans="2:8">
      <c r="B35" s="1" t="s">
        <v>1017</v>
      </c>
      <c r="C35" s="22" t="s">
        <v>139</v>
      </c>
      <c r="D35" s="1" t="s">
        <v>273</v>
      </c>
      <c r="E35" s="1" t="s">
        <v>286</v>
      </c>
      <c r="F35" s="4">
        <v>825000</v>
      </c>
      <c r="G35" s="4">
        <v>1878.94</v>
      </c>
      <c r="H35" s="4">
        <v>1.96</v>
      </c>
    </row>
    <row r="36" spans="2:8">
      <c r="B36" s="1" t="s">
        <v>1007</v>
      </c>
      <c r="C36" s="22" t="s">
        <v>139</v>
      </c>
      <c r="D36" s="1" t="s">
        <v>145</v>
      </c>
      <c r="E36" s="1" t="s">
        <v>395</v>
      </c>
      <c r="F36" s="4">
        <v>143004</v>
      </c>
      <c r="G36" s="4">
        <v>1800.42</v>
      </c>
      <c r="H36" s="4">
        <v>1.87</v>
      </c>
    </row>
    <row r="37" spans="2:8">
      <c r="B37" s="1" t="s">
        <v>1063</v>
      </c>
      <c r="C37" s="22" t="s">
        <v>139</v>
      </c>
      <c r="D37" s="1" t="s">
        <v>360</v>
      </c>
      <c r="E37" s="1" t="s">
        <v>361</v>
      </c>
      <c r="F37" s="4">
        <v>372000</v>
      </c>
      <c r="G37" s="4">
        <v>1795.46</v>
      </c>
      <c r="H37" s="4">
        <v>1.87</v>
      </c>
    </row>
    <row r="38" spans="2:8">
      <c r="B38" s="1" t="s">
        <v>1034</v>
      </c>
      <c r="C38" s="22" t="s">
        <v>139</v>
      </c>
      <c r="D38" s="1" t="s">
        <v>184</v>
      </c>
      <c r="E38" s="1" t="s">
        <v>185</v>
      </c>
      <c r="F38" s="4">
        <v>75000</v>
      </c>
      <c r="G38" s="4">
        <v>1746.68</v>
      </c>
      <c r="H38" s="4">
        <v>1.82</v>
      </c>
    </row>
    <row r="39" spans="2:8">
      <c r="B39" s="1" t="s">
        <v>1331</v>
      </c>
      <c r="C39" s="22" t="s">
        <v>139</v>
      </c>
      <c r="D39" s="1" t="s">
        <v>477</v>
      </c>
      <c r="E39" s="1" t="s">
        <v>479</v>
      </c>
      <c r="F39" s="4">
        <v>378400</v>
      </c>
      <c r="G39" s="4">
        <v>1724.75</v>
      </c>
      <c r="H39" s="4">
        <v>1.8</v>
      </c>
    </row>
    <row r="40" spans="2:8">
      <c r="B40" s="1" t="s">
        <v>1106</v>
      </c>
      <c r="C40" s="22" t="s">
        <v>139</v>
      </c>
      <c r="D40" s="1" t="s">
        <v>166</v>
      </c>
      <c r="E40" s="1" t="s">
        <v>480</v>
      </c>
      <c r="F40" s="4">
        <v>165000</v>
      </c>
      <c r="G40" s="4">
        <v>1700.24</v>
      </c>
      <c r="H40" s="4">
        <v>1.77</v>
      </c>
    </row>
    <row r="41" spans="2:8">
      <c r="B41" s="1" t="s">
        <v>1115</v>
      </c>
      <c r="C41" s="22" t="s">
        <v>139</v>
      </c>
      <c r="D41" s="1" t="s">
        <v>230</v>
      </c>
      <c r="E41" s="1" t="s">
        <v>302</v>
      </c>
      <c r="F41" s="4">
        <v>36268</v>
      </c>
      <c r="G41" s="4">
        <v>1615.5</v>
      </c>
      <c r="H41" s="4">
        <v>1.68</v>
      </c>
    </row>
    <row r="42" spans="2:8">
      <c r="B42" s="1" t="s">
        <v>1285</v>
      </c>
      <c r="C42" s="22" t="s">
        <v>139</v>
      </c>
      <c r="D42" s="1" t="s">
        <v>273</v>
      </c>
      <c r="E42" s="1" t="s">
        <v>481</v>
      </c>
      <c r="F42" s="4">
        <v>1816880</v>
      </c>
      <c r="G42" s="4">
        <v>1556.16</v>
      </c>
      <c r="H42" s="4">
        <v>1.62</v>
      </c>
    </row>
    <row r="43" spans="2:8">
      <c r="B43" s="1" t="s">
        <v>1022</v>
      </c>
      <c r="C43" s="22" t="s">
        <v>139</v>
      </c>
      <c r="D43" s="1" t="s">
        <v>156</v>
      </c>
      <c r="E43" s="1" t="s">
        <v>157</v>
      </c>
      <c r="F43" s="4">
        <v>65000</v>
      </c>
      <c r="G43" s="4">
        <v>1449.31</v>
      </c>
      <c r="H43" s="4">
        <v>1.51</v>
      </c>
    </row>
    <row r="44" spans="2:8">
      <c r="B44" s="1" t="s">
        <v>1386</v>
      </c>
      <c r="C44" s="22" t="s">
        <v>139</v>
      </c>
      <c r="D44" s="1" t="s">
        <v>355</v>
      </c>
      <c r="E44" s="1" t="s">
        <v>357</v>
      </c>
      <c r="F44" s="4">
        <v>255000</v>
      </c>
      <c r="G44" s="4">
        <v>1377.13</v>
      </c>
      <c r="H44" s="4">
        <v>1.43</v>
      </c>
    </row>
    <row r="45" spans="2:8">
      <c r="B45" s="1" t="s">
        <v>1495</v>
      </c>
      <c r="C45" s="22" t="s">
        <v>139</v>
      </c>
      <c r="D45" s="1" t="s">
        <v>477</v>
      </c>
      <c r="E45" s="1" t="s">
        <v>813</v>
      </c>
      <c r="F45" s="4">
        <v>136470</v>
      </c>
      <c r="G45" s="4">
        <v>1377.12</v>
      </c>
      <c r="H45" s="4">
        <v>1.43</v>
      </c>
    </row>
    <row r="46" spans="2:8">
      <c r="B46" s="1" t="s">
        <v>1061</v>
      </c>
      <c r="C46" s="22" t="s">
        <v>139</v>
      </c>
      <c r="D46" s="1" t="s">
        <v>300</v>
      </c>
      <c r="E46" s="1" t="s">
        <v>307</v>
      </c>
      <c r="F46" s="4">
        <v>310000</v>
      </c>
      <c r="G46" s="4">
        <v>1356.56</v>
      </c>
      <c r="H46" s="4">
        <v>1.41</v>
      </c>
    </row>
    <row r="47" spans="2:8">
      <c r="B47" s="1" t="s">
        <v>1381</v>
      </c>
      <c r="C47" s="22" t="s">
        <v>139</v>
      </c>
      <c r="D47" s="1" t="s">
        <v>166</v>
      </c>
      <c r="E47" s="1" t="s">
        <v>529</v>
      </c>
      <c r="F47" s="4">
        <v>68100</v>
      </c>
      <c r="G47" s="4">
        <v>1319.37</v>
      </c>
      <c r="H47" s="4">
        <v>1.37</v>
      </c>
    </row>
    <row r="48" spans="2:8">
      <c r="B48" s="1" t="s">
        <v>1080</v>
      </c>
      <c r="C48" s="22" t="s">
        <v>139</v>
      </c>
      <c r="D48" s="1" t="s">
        <v>164</v>
      </c>
      <c r="E48" s="1" t="s">
        <v>181</v>
      </c>
      <c r="F48" s="4">
        <v>31656</v>
      </c>
      <c r="G48" s="4">
        <v>1308.01</v>
      </c>
      <c r="H48" s="4">
        <v>1.36</v>
      </c>
    </row>
    <row r="49" spans="2:8">
      <c r="B49" s="1" t="s">
        <v>1293</v>
      </c>
      <c r="C49" s="22" t="s">
        <v>139</v>
      </c>
      <c r="D49" s="1" t="s">
        <v>169</v>
      </c>
      <c r="E49" s="1" t="s">
        <v>210</v>
      </c>
      <c r="F49" s="4">
        <v>36000</v>
      </c>
      <c r="G49" s="4">
        <v>1289.3900000000001</v>
      </c>
      <c r="H49" s="4">
        <v>1.34</v>
      </c>
    </row>
    <row r="50" spans="2:8">
      <c r="B50" s="1" t="s">
        <v>1001</v>
      </c>
      <c r="C50" s="22" t="s">
        <v>139</v>
      </c>
      <c r="D50" s="1" t="s">
        <v>300</v>
      </c>
      <c r="E50" s="1" t="s">
        <v>465</v>
      </c>
      <c r="F50" s="4">
        <v>47500</v>
      </c>
      <c r="G50" s="4">
        <v>1249.42</v>
      </c>
      <c r="H50" s="4">
        <v>1.3</v>
      </c>
    </row>
    <row r="51" spans="2:8">
      <c r="B51" s="1" t="s">
        <v>1387</v>
      </c>
      <c r="C51" s="22" t="s">
        <v>139</v>
      </c>
      <c r="D51" s="1" t="s">
        <v>140</v>
      </c>
      <c r="E51" s="1" t="s">
        <v>417</v>
      </c>
      <c r="F51" s="4">
        <v>1300000</v>
      </c>
      <c r="G51" s="4">
        <v>1248</v>
      </c>
      <c r="H51" s="4">
        <v>1.3</v>
      </c>
    </row>
    <row r="52" spans="2:8">
      <c r="B52" s="1" t="s">
        <v>1044</v>
      </c>
      <c r="C52" s="22" t="s">
        <v>139</v>
      </c>
      <c r="D52" s="1" t="s">
        <v>355</v>
      </c>
      <c r="E52" s="1" t="s">
        <v>356</v>
      </c>
      <c r="F52" s="4">
        <v>98000</v>
      </c>
      <c r="G52" s="4">
        <v>1245.6300000000001</v>
      </c>
      <c r="H52" s="4">
        <v>1.3</v>
      </c>
    </row>
    <row r="53" spans="2:8">
      <c r="B53" s="1" t="s">
        <v>1471</v>
      </c>
      <c r="C53" s="22" t="s">
        <v>139</v>
      </c>
      <c r="D53" s="1" t="s">
        <v>142</v>
      </c>
      <c r="E53" s="1" t="s">
        <v>365</v>
      </c>
      <c r="F53" s="4">
        <v>455000</v>
      </c>
      <c r="G53" s="4">
        <v>1229.8699999999999</v>
      </c>
      <c r="H53" s="4">
        <v>1.28</v>
      </c>
    </row>
    <row r="54" spans="2:8">
      <c r="B54" s="1" t="s">
        <v>1286</v>
      </c>
      <c r="C54" s="22" t="s">
        <v>139</v>
      </c>
      <c r="D54" s="1" t="s">
        <v>160</v>
      </c>
      <c r="E54" s="1" t="s">
        <v>484</v>
      </c>
      <c r="F54" s="4">
        <v>305889</v>
      </c>
      <c r="G54" s="4">
        <v>1215.45</v>
      </c>
      <c r="H54" s="4">
        <v>1.27</v>
      </c>
    </row>
    <row r="55" spans="2:8">
      <c r="B55" s="1" t="s">
        <v>1062</v>
      </c>
      <c r="C55" s="22" t="s">
        <v>139</v>
      </c>
      <c r="D55" s="1" t="s">
        <v>160</v>
      </c>
      <c r="E55" s="1" t="s">
        <v>550</v>
      </c>
      <c r="F55" s="4">
        <v>50000</v>
      </c>
      <c r="G55" s="4">
        <v>1135.68</v>
      </c>
      <c r="H55" s="4">
        <v>1.18</v>
      </c>
    </row>
    <row r="56" spans="2:8">
      <c r="B56" s="1" t="s">
        <v>1284</v>
      </c>
      <c r="C56" s="22" t="s">
        <v>139</v>
      </c>
      <c r="D56" s="1" t="s">
        <v>160</v>
      </c>
      <c r="E56" s="1" t="s">
        <v>482</v>
      </c>
      <c r="F56" s="4">
        <v>49000</v>
      </c>
      <c r="G56" s="4">
        <v>1027.31</v>
      </c>
      <c r="H56" s="4">
        <v>1.07</v>
      </c>
    </row>
    <row r="57" spans="2:8">
      <c r="B57" s="1" t="s">
        <v>1496</v>
      </c>
      <c r="C57" s="22" t="s">
        <v>139</v>
      </c>
      <c r="D57" s="1" t="s">
        <v>241</v>
      </c>
      <c r="E57" s="1" t="s">
        <v>814</v>
      </c>
      <c r="F57" s="4">
        <v>811496</v>
      </c>
      <c r="G57" s="4">
        <v>998.14</v>
      </c>
      <c r="H57" s="4">
        <v>1.04</v>
      </c>
    </row>
    <row r="58" spans="2:8">
      <c r="B58" s="1" t="s">
        <v>1401</v>
      </c>
      <c r="C58" s="22" t="s">
        <v>139</v>
      </c>
      <c r="D58" s="1" t="s">
        <v>140</v>
      </c>
      <c r="E58" s="1" t="s">
        <v>209</v>
      </c>
      <c r="F58" s="4">
        <v>1208000</v>
      </c>
      <c r="G58" s="4">
        <v>967</v>
      </c>
      <c r="H58" s="4">
        <v>1.01</v>
      </c>
    </row>
    <row r="59" spans="2:8">
      <c r="B59" s="1" t="s">
        <v>1101</v>
      </c>
      <c r="C59" s="22" t="s">
        <v>139</v>
      </c>
      <c r="D59" s="1" t="s">
        <v>140</v>
      </c>
      <c r="E59" s="1" t="s">
        <v>420</v>
      </c>
      <c r="F59" s="4">
        <v>710000</v>
      </c>
      <c r="G59" s="4">
        <v>853.42</v>
      </c>
      <c r="H59" s="4">
        <v>0.89</v>
      </c>
    </row>
    <row r="60" spans="2:8">
      <c r="B60" s="1" t="s">
        <v>1102</v>
      </c>
      <c r="C60" s="22" t="s">
        <v>139</v>
      </c>
      <c r="D60" s="1" t="s">
        <v>380</v>
      </c>
      <c r="E60" s="1" t="s">
        <v>381</v>
      </c>
      <c r="F60" s="4">
        <v>450000</v>
      </c>
      <c r="G60" s="4">
        <v>722.93</v>
      </c>
      <c r="H60" s="4">
        <v>0.75</v>
      </c>
    </row>
    <row r="61" spans="2:8">
      <c r="B61" s="1" t="s">
        <v>1294</v>
      </c>
      <c r="C61" s="22" t="s">
        <v>139</v>
      </c>
      <c r="D61" s="1" t="s">
        <v>151</v>
      </c>
      <c r="E61" s="1" t="s">
        <v>489</v>
      </c>
      <c r="F61" s="4">
        <v>202857</v>
      </c>
      <c r="G61" s="4">
        <v>695.7</v>
      </c>
      <c r="H61" s="4">
        <v>0.72</v>
      </c>
    </row>
    <row r="62" spans="2:8">
      <c r="B62" s="1" t="s">
        <v>1337</v>
      </c>
      <c r="C62" s="22" t="s">
        <v>139</v>
      </c>
      <c r="D62" s="1" t="s">
        <v>156</v>
      </c>
      <c r="E62" s="1" t="s">
        <v>488</v>
      </c>
      <c r="F62" s="4">
        <v>122000</v>
      </c>
      <c r="G62" s="4">
        <v>461.04</v>
      </c>
      <c r="H62" s="4">
        <v>0.48</v>
      </c>
    </row>
    <row r="63" spans="2:8">
      <c r="B63" s="1" t="s">
        <v>1056</v>
      </c>
      <c r="C63" s="22" t="s">
        <v>139</v>
      </c>
      <c r="D63" s="1" t="s">
        <v>156</v>
      </c>
      <c r="E63" s="1" t="s">
        <v>264</v>
      </c>
      <c r="F63" s="4">
        <v>800000</v>
      </c>
      <c r="G63" s="4">
        <v>456.8</v>
      </c>
      <c r="H63" s="4">
        <v>0.48</v>
      </c>
    </row>
    <row r="64" spans="2:8">
      <c r="B64" s="1" t="s">
        <v>1052</v>
      </c>
      <c r="C64" s="22" t="s">
        <v>139</v>
      </c>
      <c r="D64" s="1" t="s">
        <v>164</v>
      </c>
      <c r="E64" s="1" t="s">
        <v>487</v>
      </c>
      <c r="F64" s="4">
        <v>60000</v>
      </c>
      <c r="G64" s="4">
        <v>446.79</v>
      </c>
      <c r="H64" s="4">
        <v>0.47</v>
      </c>
    </row>
    <row r="65" spans="2:8">
      <c r="B65" s="13" t="s">
        <v>970</v>
      </c>
      <c r="C65" s="22"/>
      <c r="G65" s="10">
        <f>SUM(G16:G64)</f>
        <v>93241.539999999964</v>
      </c>
      <c r="H65" s="15">
        <f>SUM(H16:H64)</f>
        <v>97.060000000000031</v>
      </c>
    </row>
    <row r="66" spans="2:8" s="12" customFormat="1">
      <c r="B66" s="16" t="s">
        <v>971</v>
      </c>
      <c r="C66" s="17"/>
      <c r="F66" s="18"/>
      <c r="G66" s="19"/>
      <c r="H66" s="21"/>
    </row>
    <row r="67" spans="2:8" s="12" customFormat="1">
      <c r="B67" s="16" t="s">
        <v>972</v>
      </c>
      <c r="C67" s="17"/>
      <c r="F67" s="18"/>
      <c r="G67" s="19"/>
      <c r="H67" s="21"/>
    </row>
    <row r="68" spans="2:8">
      <c r="B68" s="1" t="s">
        <v>732</v>
      </c>
      <c r="C68" s="22" t="s">
        <v>139</v>
      </c>
      <c r="D68" s="1" t="s">
        <v>477</v>
      </c>
      <c r="E68" s="1" t="s">
        <v>733</v>
      </c>
      <c r="F68" s="4">
        <v>267000</v>
      </c>
      <c r="G68" s="4">
        <v>886.28</v>
      </c>
      <c r="H68" s="14">
        <v>0.92</v>
      </c>
    </row>
    <row r="69" spans="2:8" s="12" customFormat="1">
      <c r="B69" s="16" t="s">
        <v>973</v>
      </c>
      <c r="C69" s="17"/>
      <c r="F69" s="18"/>
      <c r="G69" s="19">
        <f>SUM(G68)</f>
        <v>886.28</v>
      </c>
      <c r="H69" s="21">
        <f>SUM(H68)</f>
        <v>0.92</v>
      </c>
    </row>
    <row r="70" spans="2:8" s="12" customFormat="1">
      <c r="B70" s="16" t="s">
        <v>974</v>
      </c>
      <c r="C70" s="17"/>
      <c r="F70" s="18"/>
      <c r="G70" s="19">
        <f>+G69+G65</f>
        <v>94127.819999999963</v>
      </c>
      <c r="H70" s="21">
        <f>+H69+H65</f>
        <v>97.980000000000032</v>
      </c>
    </row>
    <row r="71" spans="2:8" s="12" customFormat="1">
      <c r="B71" s="16" t="s">
        <v>979</v>
      </c>
      <c r="C71" s="20"/>
      <c r="D71" s="16"/>
      <c r="E71" s="16"/>
      <c r="F71" s="19"/>
      <c r="G71" s="19"/>
      <c r="H71" s="21"/>
    </row>
    <row r="72" spans="2:8">
      <c r="B72" s="1" t="s">
        <v>82</v>
      </c>
      <c r="C72" s="22" t="s">
        <v>139</v>
      </c>
      <c r="D72" s="1" t="s">
        <v>448</v>
      </c>
      <c r="E72" s="1" t="s">
        <v>449</v>
      </c>
      <c r="F72" s="4">
        <v>781601</v>
      </c>
      <c r="G72" s="4">
        <v>470.47</v>
      </c>
      <c r="H72" s="14">
        <v>0.49</v>
      </c>
    </row>
    <row r="73" spans="2:8" s="12" customFormat="1">
      <c r="B73" s="16" t="s">
        <v>975</v>
      </c>
      <c r="C73" s="20"/>
      <c r="D73" s="16"/>
      <c r="E73" s="16"/>
      <c r="F73" s="19"/>
      <c r="G73" s="19">
        <f>SUM(G72)</f>
        <v>470.47</v>
      </c>
      <c r="H73" s="21">
        <f>SUM(H72)</f>
        <v>0.49</v>
      </c>
    </row>
    <row r="74" spans="2:8">
      <c r="B74" s="2" t="s">
        <v>219</v>
      </c>
      <c r="C74" s="9"/>
      <c r="D74" s="2"/>
      <c r="E74" s="2"/>
      <c r="F74" s="10"/>
      <c r="G74" s="10">
        <v>1606.92</v>
      </c>
      <c r="H74" s="15">
        <v>1.67</v>
      </c>
    </row>
    <row r="75" spans="2:8">
      <c r="B75" s="2" t="s">
        <v>124</v>
      </c>
      <c r="C75" s="9"/>
      <c r="D75" s="2"/>
      <c r="E75" s="2"/>
      <c r="F75" s="10"/>
      <c r="G75" s="10">
        <v>96205.209999999992</v>
      </c>
      <c r="H75" s="15">
        <v>100.17</v>
      </c>
    </row>
    <row r="76" spans="2:8">
      <c r="B76" s="2" t="s">
        <v>125</v>
      </c>
      <c r="C76" s="9"/>
      <c r="D76" s="2"/>
      <c r="E76" s="2"/>
      <c r="F76" s="10"/>
      <c r="G76" s="10">
        <v>-168.81924398998854</v>
      </c>
      <c r="H76" s="15">
        <v>-0.17000000000000171</v>
      </c>
    </row>
    <row r="77" spans="2:8">
      <c r="B77" s="2" t="s">
        <v>126</v>
      </c>
      <c r="C77" s="9"/>
      <c r="D77" s="2"/>
      <c r="E77" s="2"/>
      <c r="F77" s="10"/>
      <c r="G77" s="10">
        <v>96036.390756010005</v>
      </c>
      <c r="H77" s="15">
        <v>100</v>
      </c>
    </row>
    <row r="78" spans="2:8">
      <c r="B78" s="1" t="s">
        <v>127</v>
      </c>
    </row>
    <row r="79" spans="2:8">
      <c r="B79" s="1" t="s">
        <v>128</v>
      </c>
    </row>
    <row r="80" spans="2:8">
      <c r="B80" s="24" t="s">
        <v>129</v>
      </c>
      <c r="C80" s="254">
        <v>44681</v>
      </c>
    </row>
    <row r="81" spans="2:3" ht="25.5">
      <c r="B81" s="11" t="s">
        <v>130</v>
      </c>
      <c r="C81" s="5" t="s">
        <v>131</v>
      </c>
    </row>
    <row r="82" spans="2:3">
      <c r="B82" s="2"/>
    </row>
    <row r="83" spans="2:3">
      <c r="B83" s="2" t="s">
        <v>132</v>
      </c>
    </row>
    <row r="84" spans="2:3">
      <c r="B84" s="2" t="s">
        <v>221</v>
      </c>
    </row>
    <row r="85" spans="2:3">
      <c r="B85" s="2" t="s">
        <v>133</v>
      </c>
    </row>
    <row r="86" spans="2:3">
      <c r="B86" s="2" t="s">
        <v>815</v>
      </c>
      <c r="C86" s="9"/>
    </row>
    <row r="87" spans="2:3">
      <c r="B87" s="2" t="s">
        <v>816</v>
      </c>
      <c r="C87" s="9"/>
    </row>
    <row r="88" spans="2:3">
      <c r="B88" s="2" t="s">
        <v>817</v>
      </c>
      <c r="C88" s="9"/>
    </row>
    <row r="89" spans="2:3">
      <c r="B89" s="2" t="s">
        <v>818</v>
      </c>
      <c r="C89" s="9"/>
    </row>
    <row r="90" spans="2:3">
      <c r="B90" s="2" t="s">
        <v>819</v>
      </c>
      <c r="C90" s="9"/>
    </row>
    <row r="91" spans="2:3">
      <c r="B91" s="2" t="s">
        <v>820</v>
      </c>
      <c r="C91" s="9"/>
    </row>
    <row r="92" spans="2:3">
      <c r="B92" s="2" t="s">
        <v>821</v>
      </c>
      <c r="C92" s="9"/>
    </row>
    <row r="93" spans="2:3">
      <c r="B93" s="2" t="s">
        <v>822</v>
      </c>
      <c r="C93" s="9"/>
    </row>
    <row r="94" spans="2:3">
      <c r="B94" s="132" t="s">
        <v>2971</v>
      </c>
      <c r="C94" s="9"/>
    </row>
    <row r="95" spans="2:3">
      <c r="B95" s="132" t="s">
        <v>134</v>
      </c>
    </row>
    <row r="96" spans="2:3">
      <c r="B96" s="132" t="s">
        <v>135</v>
      </c>
    </row>
  </sheetData>
  <mergeCells count="3">
    <mergeCell ref="B1:E1"/>
    <mergeCell ref="C3:C7"/>
    <mergeCell ref="D3:D7"/>
  </mergeCells>
  <hyperlinks>
    <hyperlink ref="A1" location="Index!A1" display="Index" xr:uid="{00000000-0004-0000-1E00-000000000000}"/>
  </hyperlink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75"/>
  <sheetViews>
    <sheetView workbookViewId="0">
      <selection activeCell="B1" sqref="B1:E1"/>
    </sheetView>
  </sheetViews>
  <sheetFormatPr defaultRowHeight="12.75"/>
  <cols>
    <col min="1" max="1" width="5.42578125" style="1" bestFit="1" customWidth="1"/>
    <col min="2" max="2" width="82" style="1" bestFit="1" customWidth="1"/>
    <col min="3" max="3" width="25.7109375" style="5" customWidth="1"/>
    <col min="4" max="4" width="25.7109375" style="1" customWidth="1"/>
    <col min="5" max="5" width="13.7109375" style="1" bestFit="1" customWidth="1"/>
    <col min="6" max="6" width="10.28515625" style="4" bestFit="1" customWidth="1"/>
    <col min="7" max="7" width="18.140625" style="4" bestFit="1" customWidth="1"/>
    <col min="8" max="8" width="9.140625" style="4"/>
    <col min="9" max="16384" width="9.140625" style="1"/>
  </cols>
  <sheetData>
    <row r="1" spans="1:9">
      <c r="A1" s="3" t="s">
        <v>0</v>
      </c>
      <c r="B1" s="367" t="s">
        <v>86</v>
      </c>
      <c r="C1" s="367"/>
      <c r="D1" s="367"/>
      <c r="E1" s="367"/>
    </row>
    <row r="2" spans="1:9" ht="13.5" thickBot="1"/>
    <row r="3" spans="1:9" s="12" customFormat="1" ht="15" customHeight="1">
      <c r="B3" s="45" t="s">
        <v>3116</v>
      </c>
      <c r="C3" s="371"/>
      <c r="D3" s="374"/>
      <c r="F3" s="18"/>
      <c r="G3" s="18"/>
      <c r="H3" s="18"/>
    </row>
    <row r="4" spans="1:9" s="12" customFormat="1" ht="15" customHeight="1">
      <c r="B4" s="44" t="s">
        <v>3117</v>
      </c>
      <c r="C4" s="372"/>
      <c r="D4" s="375"/>
      <c r="F4" s="18"/>
      <c r="G4" s="18"/>
      <c r="H4" s="18"/>
    </row>
    <row r="5" spans="1:9" s="12" customFormat="1" ht="15" customHeight="1">
      <c r="B5" s="44" t="s">
        <v>1529</v>
      </c>
      <c r="C5" s="372"/>
      <c r="D5" s="375"/>
      <c r="F5" s="18"/>
      <c r="G5" s="18"/>
      <c r="H5" s="18"/>
    </row>
    <row r="6" spans="1:9" s="12" customFormat="1" ht="15" customHeight="1">
      <c r="B6" s="44" t="s">
        <v>3118</v>
      </c>
      <c r="C6" s="372"/>
      <c r="D6" s="375"/>
      <c r="F6" s="18"/>
      <c r="G6" s="18"/>
      <c r="H6" s="18"/>
    </row>
    <row r="7" spans="1:9" s="12" customFormat="1" ht="15" customHeight="1" thickBot="1">
      <c r="B7" s="43" t="s">
        <v>3119</v>
      </c>
      <c r="C7" s="373"/>
      <c r="D7" s="376"/>
      <c r="F7" s="18"/>
      <c r="G7" s="18"/>
      <c r="H7" s="18"/>
    </row>
    <row r="8" spans="1:9" s="12" customFormat="1">
      <c r="C8" s="20" t="s">
        <v>1527</v>
      </c>
      <c r="D8" s="20" t="s">
        <v>1526</v>
      </c>
      <c r="F8" s="18"/>
      <c r="G8" s="18"/>
      <c r="H8" s="18"/>
    </row>
    <row r="11" spans="1:9">
      <c r="B11" s="1" t="s">
        <v>100</v>
      </c>
    </row>
    <row r="13" spans="1:9">
      <c r="B13" s="6" t="s">
        <v>101</v>
      </c>
      <c r="C13" s="7" t="s">
        <v>102</v>
      </c>
      <c r="D13" s="6" t="s">
        <v>136</v>
      </c>
      <c r="E13" s="6" t="s">
        <v>104</v>
      </c>
      <c r="F13" s="8" t="s">
        <v>105</v>
      </c>
      <c r="G13" s="8" t="s">
        <v>106</v>
      </c>
      <c r="H13" s="8" t="s">
        <v>107</v>
      </c>
      <c r="I13" s="2" t="s">
        <v>137</v>
      </c>
    </row>
    <row r="14" spans="1:9">
      <c r="B14" s="2" t="s">
        <v>138</v>
      </c>
      <c r="C14" s="22"/>
    </row>
    <row r="15" spans="1:9">
      <c r="B15" s="2" t="s">
        <v>109</v>
      </c>
      <c r="C15" s="22"/>
    </row>
    <row r="16" spans="1:9">
      <c r="B16" s="1" t="s">
        <v>1025</v>
      </c>
      <c r="C16" s="22" t="s">
        <v>139</v>
      </c>
      <c r="D16" s="1" t="s">
        <v>140</v>
      </c>
      <c r="E16" s="1" t="s">
        <v>141</v>
      </c>
      <c r="F16" s="4">
        <v>60322</v>
      </c>
      <c r="G16" s="4">
        <v>448.37</v>
      </c>
      <c r="H16" s="4">
        <v>9.66</v>
      </c>
    </row>
    <row r="17" spans="2:8">
      <c r="B17" s="1" t="s">
        <v>993</v>
      </c>
      <c r="C17" s="22" t="s">
        <v>139</v>
      </c>
      <c r="D17" s="1" t="s">
        <v>142</v>
      </c>
      <c r="E17" s="1" t="s">
        <v>143</v>
      </c>
      <c r="F17" s="4">
        <v>13485</v>
      </c>
      <c r="G17" s="4">
        <v>376.27</v>
      </c>
      <c r="H17" s="4">
        <v>8.1</v>
      </c>
    </row>
    <row r="18" spans="2:8">
      <c r="B18" s="1" t="s">
        <v>1071</v>
      </c>
      <c r="C18" s="22" t="s">
        <v>139</v>
      </c>
      <c r="D18" s="1" t="s">
        <v>184</v>
      </c>
      <c r="E18" s="1" t="s">
        <v>368</v>
      </c>
      <c r="F18" s="4">
        <v>20493</v>
      </c>
      <c r="G18" s="4">
        <v>346.8</v>
      </c>
      <c r="H18" s="4">
        <v>7.47</v>
      </c>
    </row>
    <row r="19" spans="2:8">
      <c r="B19" s="1" t="s">
        <v>1016</v>
      </c>
      <c r="C19" s="22" t="s">
        <v>139</v>
      </c>
      <c r="D19" s="1" t="s">
        <v>140</v>
      </c>
      <c r="E19" s="1" t="s">
        <v>148</v>
      </c>
      <c r="F19" s="4">
        <v>17885</v>
      </c>
      <c r="G19" s="4">
        <v>320.27999999999997</v>
      </c>
      <c r="H19" s="4">
        <v>6.9</v>
      </c>
    </row>
    <row r="20" spans="2:8">
      <c r="B20" s="1" t="s">
        <v>1123</v>
      </c>
      <c r="C20" s="22" t="s">
        <v>139</v>
      </c>
      <c r="D20" s="1" t="s">
        <v>355</v>
      </c>
      <c r="E20" s="1" t="s">
        <v>394</v>
      </c>
      <c r="F20" s="4">
        <v>39492</v>
      </c>
      <c r="G20" s="4">
        <v>287.17</v>
      </c>
      <c r="H20" s="4">
        <v>6.18</v>
      </c>
    </row>
    <row r="21" spans="2:8">
      <c r="B21" s="1" t="s">
        <v>996</v>
      </c>
      <c r="C21" s="22" t="s">
        <v>139</v>
      </c>
      <c r="D21" s="1" t="s">
        <v>173</v>
      </c>
      <c r="E21" s="1" t="s">
        <v>174</v>
      </c>
      <c r="F21" s="4">
        <v>16389</v>
      </c>
      <c r="G21" s="4">
        <v>277.69</v>
      </c>
      <c r="H21" s="4">
        <v>5.98</v>
      </c>
    </row>
    <row r="22" spans="2:8">
      <c r="B22" s="1" t="s">
        <v>1031</v>
      </c>
      <c r="C22" s="22" t="s">
        <v>139</v>
      </c>
      <c r="D22" s="1" t="s">
        <v>184</v>
      </c>
      <c r="E22" s="1" t="s">
        <v>290</v>
      </c>
      <c r="F22" s="4">
        <v>68107</v>
      </c>
      <c r="G22" s="4">
        <v>253.49</v>
      </c>
      <c r="H22" s="4">
        <v>5.46</v>
      </c>
    </row>
    <row r="23" spans="2:8">
      <c r="B23" s="1" t="s">
        <v>1007</v>
      </c>
      <c r="C23" s="22" t="s">
        <v>139</v>
      </c>
      <c r="D23" s="1" t="s">
        <v>145</v>
      </c>
      <c r="E23" s="1" t="s">
        <v>395</v>
      </c>
      <c r="F23" s="4">
        <v>17522</v>
      </c>
      <c r="G23" s="4">
        <v>220.6</v>
      </c>
      <c r="H23" s="4">
        <v>4.75</v>
      </c>
    </row>
    <row r="24" spans="2:8">
      <c r="B24" s="1" t="s">
        <v>1018</v>
      </c>
      <c r="C24" s="22" t="s">
        <v>139</v>
      </c>
      <c r="D24" s="1" t="s">
        <v>153</v>
      </c>
      <c r="E24" s="1" t="s">
        <v>154</v>
      </c>
      <c r="F24" s="4">
        <v>78119</v>
      </c>
      <c r="G24" s="4">
        <v>202.76</v>
      </c>
      <c r="H24" s="4">
        <v>4.37</v>
      </c>
    </row>
    <row r="25" spans="2:8">
      <c r="B25" s="1" t="s">
        <v>1063</v>
      </c>
      <c r="C25" s="22" t="s">
        <v>139</v>
      </c>
      <c r="D25" s="1" t="s">
        <v>360</v>
      </c>
      <c r="E25" s="1" t="s">
        <v>361</v>
      </c>
      <c r="F25" s="4">
        <v>40683</v>
      </c>
      <c r="G25" s="4">
        <v>196.36</v>
      </c>
      <c r="H25" s="4">
        <v>4.2300000000000004</v>
      </c>
    </row>
    <row r="26" spans="2:8">
      <c r="B26" s="1" t="s">
        <v>1280</v>
      </c>
      <c r="C26" s="22" t="s">
        <v>139</v>
      </c>
      <c r="D26" s="1" t="s">
        <v>149</v>
      </c>
      <c r="E26" s="1" t="s">
        <v>291</v>
      </c>
      <c r="F26" s="4">
        <v>6021</v>
      </c>
      <c r="G26" s="4">
        <v>194.91</v>
      </c>
      <c r="H26" s="4">
        <v>4.2</v>
      </c>
    </row>
    <row r="27" spans="2:8">
      <c r="B27" s="1" t="s">
        <v>1479</v>
      </c>
      <c r="C27" s="22" t="s">
        <v>139</v>
      </c>
      <c r="D27" s="1" t="s">
        <v>184</v>
      </c>
      <c r="E27" s="1" t="s">
        <v>396</v>
      </c>
      <c r="F27" s="4">
        <v>727</v>
      </c>
      <c r="G27" s="4">
        <v>188.45</v>
      </c>
      <c r="H27" s="4">
        <v>4.0599999999999996</v>
      </c>
    </row>
    <row r="28" spans="2:8">
      <c r="B28" s="1" t="s">
        <v>1019</v>
      </c>
      <c r="C28" s="22" t="s">
        <v>139</v>
      </c>
      <c r="D28" s="1" t="s">
        <v>153</v>
      </c>
      <c r="E28" s="1" t="s">
        <v>163</v>
      </c>
      <c r="F28" s="4">
        <v>7756</v>
      </c>
      <c r="G28" s="4">
        <v>173.33</v>
      </c>
      <c r="H28" s="4">
        <v>3.73</v>
      </c>
    </row>
    <row r="29" spans="2:8">
      <c r="B29" s="1" t="s">
        <v>1026</v>
      </c>
      <c r="C29" s="22" t="s">
        <v>139</v>
      </c>
      <c r="D29" s="1" t="s">
        <v>300</v>
      </c>
      <c r="E29" s="1" t="s">
        <v>397</v>
      </c>
      <c r="F29" s="4">
        <v>2210</v>
      </c>
      <c r="G29" s="4">
        <v>170.56</v>
      </c>
      <c r="H29" s="4">
        <v>3.67</v>
      </c>
    </row>
    <row r="30" spans="2:8">
      <c r="B30" s="1" t="s">
        <v>1030</v>
      </c>
      <c r="C30" s="22" t="s">
        <v>139</v>
      </c>
      <c r="D30" s="1" t="s">
        <v>196</v>
      </c>
      <c r="E30" s="1" t="s">
        <v>208</v>
      </c>
      <c r="F30" s="4">
        <v>25381</v>
      </c>
      <c r="G30" s="4">
        <v>147.82</v>
      </c>
      <c r="H30" s="4">
        <v>3.18</v>
      </c>
    </row>
    <row r="31" spans="2:8">
      <c r="B31" s="1" t="s">
        <v>1080</v>
      </c>
      <c r="C31" s="22" t="s">
        <v>139</v>
      </c>
      <c r="D31" s="1" t="s">
        <v>164</v>
      </c>
      <c r="E31" s="1" t="s">
        <v>181</v>
      </c>
      <c r="F31" s="4">
        <v>3004</v>
      </c>
      <c r="G31" s="4">
        <v>124.12</v>
      </c>
      <c r="H31" s="4">
        <v>2.67</v>
      </c>
    </row>
    <row r="32" spans="2:8">
      <c r="B32" s="1" t="s">
        <v>1048</v>
      </c>
      <c r="C32" s="22" t="s">
        <v>139</v>
      </c>
      <c r="D32" s="1" t="s">
        <v>196</v>
      </c>
      <c r="E32" s="1" t="s">
        <v>197</v>
      </c>
      <c r="F32" s="4">
        <v>7247</v>
      </c>
      <c r="G32" s="4">
        <v>92.78</v>
      </c>
      <c r="H32" s="4">
        <v>2</v>
      </c>
    </row>
    <row r="33" spans="2:8">
      <c r="B33" s="1" t="s">
        <v>1282</v>
      </c>
      <c r="C33" s="22" t="s">
        <v>139</v>
      </c>
      <c r="D33" s="1" t="s">
        <v>175</v>
      </c>
      <c r="E33" s="1" t="s">
        <v>398</v>
      </c>
      <c r="F33" s="4">
        <v>7700</v>
      </c>
      <c r="G33" s="4">
        <v>83.43</v>
      </c>
      <c r="H33" s="4">
        <v>1.8</v>
      </c>
    </row>
    <row r="34" spans="2:8">
      <c r="B34" s="1" t="s">
        <v>997</v>
      </c>
      <c r="C34" s="22" t="s">
        <v>139</v>
      </c>
      <c r="D34" s="1" t="s">
        <v>140</v>
      </c>
      <c r="E34" s="1" t="s">
        <v>144</v>
      </c>
      <c r="F34" s="4">
        <v>4534</v>
      </c>
      <c r="G34" s="4">
        <v>62.78</v>
      </c>
      <c r="H34" s="4">
        <v>1.35</v>
      </c>
    </row>
    <row r="35" spans="2:8">
      <c r="B35" s="1" t="s">
        <v>399</v>
      </c>
      <c r="C35" s="22" t="s">
        <v>139</v>
      </c>
      <c r="D35" s="1" t="s">
        <v>400</v>
      </c>
      <c r="E35" s="1" t="s">
        <v>401</v>
      </c>
      <c r="F35" s="4">
        <v>37783</v>
      </c>
      <c r="G35" s="4">
        <v>60.62</v>
      </c>
      <c r="H35" s="4">
        <v>1.31</v>
      </c>
    </row>
    <row r="36" spans="2:8">
      <c r="B36" s="1" t="s">
        <v>1324</v>
      </c>
      <c r="C36" s="22" t="s">
        <v>139</v>
      </c>
      <c r="D36" s="1" t="s">
        <v>149</v>
      </c>
      <c r="E36" s="1" t="s">
        <v>293</v>
      </c>
      <c r="F36" s="4">
        <v>3943</v>
      </c>
      <c r="G36" s="4">
        <v>49.74</v>
      </c>
      <c r="H36" s="4">
        <v>1.07</v>
      </c>
    </row>
    <row r="37" spans="2:8">
      <c r="B37" s="1" t="s">
        <v>1057</v>
      </c>
      <c r="C37" s="22" t="s">
        <v>139</v>
      </c>
      <c r="D37" s="1" t="s">
        <v>156</v>
      </c>
      <c r="E37" s="1" t="s">
        <v>402</v>
      </c>
      <c r="F37" s="4">
        <v>33415</v>
      </c>
      <c r="G37" s="4">
        <v>39.35</v>
      </c>
      <c r="H37" s="4">
        <v>0.85</v>
      </c>
    </row>
    <row r="38" spans="2:8">
      <c r="B38" s="1" t="s">
        <v>1024</v>
      </c>
      <c r="C38" s="22" t="s">
        <v>139</v>
      </c>
      <c r="D38" s="1" t="s">
        <v>145</v>
      </c>
      <c r="E38" s="1" t="s">
        <v>193</v>
      </c>
      <c r="F38" s="4">
        <v>925</v>
      </c>
      <c r="G38" s="4">
        <v>32.86</v>
      </c>
      <c r="H38" s="4">
        <v>0.71</v>
      </c>
    </row>
    <row r="39" spans="2:8">
      <c r="B39" s="1" t="s">
        <v>1070</v>
      </c>
      <c r="C39" s="22" t="s">
        <v>139</v>
      </c>
      <c r="D39" s="1" t="s">
        <v>145</v>
      </c>
      <c r="E39" s="1" t="s">
        <v>146</v>
      </c>
      <c r="F39" s="4">
        <v>1547</v>
      </c>
      <c r="G39" s="4">
        <v>24.25</v>
      </c>
      <c r="H39" s="4">
        <v>0.52</v>
      </c>
    </row>
    <row r="40" spans="2:8">
      <c r="B40" s="1" t="s">
        <v>1047</v>
      </c>
      <c r="C40" s="22" t="s">
        <v>139</v>
      </c>
      <c r="D40" s="1" t="s">
        <v>178</v>
      </c>
      <c r="E40" s="1" t="s">
        <v>179</v>
      </c>
      <c r="F40" s="4">
        <v>2599</v>
      </c>
      <c r="G40" s="4">
        <v>21.41</v>
      </c>
      <c r="H40" s="4">
        <v>0.46</v>
      </c>
    </row>
    <row r="41" spans="2:8">
      <c r="B41" s="1" t="s">
        <v>1497</v>
      </c>
      <c r="C41" s="22" t="s">
        <v>139</v>
      </c>
      <c r="D41" s="1" t="s">
        <v>151</v>
      </c>
      <c r="E41" s="1" t="s">
        <v>403</v>
      </c>
      <c r="F41" s="4">
        <v>9656</v>
      </c>
      <c r="G41" s="4">
        <v>20.18</v>
      </c>
      <c r="H41" s="4">
        <v>0.43</v>
      </c>
    </row>
    <row r="42" spans="2:8">
      <c r="B42" s="1" t="s">
        <v>1002</v>
      </c>
      <c r="C42" s="22" t="s">
        <v>139</v>
      </c>
      <c r="D42" s="1" t="s">
        <v>269</v>
      </c>
      <c r="E42" s="1" t="s">
        <v>404</v>
      </c>
      <c r="F42" s="4">
        <v>7640</v>
      </c>
      <c r="G42" s="4">
        <v>18.96</v>
      </c>
      <c r="H42" s="4">
        <v>0.41</v>
      </c>
    </row>
    <row r="43" spans="2:8">
      <c r="B43" s="1" t="s">
        <v>1004</v>
      </c>
      <c r="C43" s="22" t="s">
        <v>139</v>
      </c>
      <c r="D43" s="1" t="s">
        <v>273</v>
      </c>
      <c r="E43" s="1" t="s">
        <v>377</v>
      </c>
      <c r="F43" s="4">
        <v>7818</v>
      </c>
      <c r="G43" s="4">
        <v>18.95</v>
      </c>
      <c r="H43" s="4">
        <v>0.41</v>
      </c>
    </row>
    <row r="44" spans="2:8">
      <c r="B44" s="1" t="s">
        <v>1040</v>
      </c>
      <c r="C44" s="22" t="s">
        <v>139</v>
      </c>
      <c r="D44" s="1" t="s">
        <v>164</v>
      </c>
      <c r="E44" s="1" t="s">
        <v>180</v>
      </c>
      <c r="F44" s="4">
        <v>407</v>
      </c>
      <c r="G44" s="4">
        <v>18.34</v>
      </c>
      <c r="H44" s="4">
        <v>0.39</v>
      </c>
    </row>
    <row r="45" spans="2:8">
      <c r="B45" s="1" t="s">
        <v>1006</v>
      </c>
      <c r="C45" s="22" t="s">
        <v>139</v>
      </c>
      <c r="D45" s="1" t="s">
        <v>203</v>
      </c>
      <c r="E45" s="1" t="s">
        <v>364</v>
      </c>
      <c r="F45" s="4">
        <v>1084</v>
      </c>
      <c r="G45" s="4">
        <v>8.92</v>
      </c>
      <c r="H45" s="4">
        <v>0.19</v>
      </c>
    </row>
    <row r="46" spans="2:8">
      <c r="B46" s="2" t="s">
        <v>218</v>
      </c>
      <c r="C46" s="9"/>
      <c r="D46" s="2"/>
      <c r="E46" s="2"/>
      <c r="F46" s="10"/>
      <c r="G46" s="10">
        <f>SUM(G13:G45)</f>
        <v>4481.5499999999993</v>
      </c>
      <c r="H46" s="10">
        <f>SUM(H13:H45)</f>
        <v>96.509999999999977</v>
      </c>
    </row>
    <row r="47" spans="2:8">
      <c r="B47" s="6" t="s">
        <v>101</v>
      </c>
      <c r="C47" s="7" t="s">
        <v>102</v>
      </c>
      <c r="D47" s="6" t="s">
        <v>103</v>
      </c>
      <c r="E47" s="6" t="s">
        <v>104</v>
      </c>
      <c r="F47" s="8" t="s">
        <v>105</v>
      </c>
      <c r="G47" s="8" t="s">
        <v>106</v>
      </c>
      <c r="H47" s="8" t="s">
        <v>107</v>
      </c>
    </row>
    <row r="48" spans="2:8">
      <c r="B48" s="2" t="s">
        <v>108</v>
      </c>
    </row>
    <row r="49" spans="2:8">
      <c r="B49" s="2" t="s">
        <v>109</v>
      </c>
    </row>
    <row r="50" spans="2:8">
      <c r="B50" s="2" t="s">
        <v>405</v>
      </c>
    </row>
    <row r="51" spans="2:8">
      <c r="B51" s="1" t="s">
        <v>1373</v>
      </c>
      <c r="C51" s="5">
        <v>5.89</v>
      </c>
      <c r="D51" s="1" t="s">
        <v>118</v>
      </c>
      <c r="E51" s="1" t="s">
        <v>406</v>
      </c>
      <c r="F51" s="4">
        <v>8627</v>
      </c>
      <c r="G51" s="4">
        <v>2.48</v>
      </c>
      <c r="H51" s="4">
        <v>0.05</v>
      </c>
    </row>
    <row r="52" spans="2:8">
      <c r="B52" s="2" t="s">
        <v>120</v>
      </c>
      <c r="C52" s="9"/>
      <c r="D52" s="2"/>
      <c r="E52" s="2"/>
      <c r="F52" s="10"/>
      <c r="G52" s="10">
        <f>SUM(G47:G51)</f>
        <v>2.48</v>
      </c>
      <c r="H52" s="10">
        <f>SUM(H47:H51)</f>
        <v>0.05</v>
      </c>
    </row>
    <row r="53" spans="2:8">
      <c r="B53" s="2" t="s">
        <v>276</v>
      </c>
      <c r="C53" s="9"/>
      <c r="D53" s="2"/>
      <c r="E53" s="2"/>
      <c r="F53" s="10"/>
      <c r="G53" s="10">
        <v>157.26</v>
      </c>
      <c r="H53" s="10">
        <v>3.39</v>
      </c>
    </row>
    <row r="54" spans="2:8">
      <c r="B54" s="2" t="s">
        <v>124</v>
      </c>
      <c r="C54" s="9"/>
      <c r="D54" s="2"/>
      <c r="E54" s="2"/>
      <c r="F54" s="10"/>
      <c r="G54" s="10">
        <v>4641.29</v>
      </c>
      <c r="H54" s="10">
        <v>99.97</v>
      </c>
    </row>
    <row r="55" spans="2:8">
      <c r="B55" s="2" t="s">
        <v>220</v>
      </c>
      <c r="C55" s="9"/>
      <c r="D55" s="2"/>
      <c r="E55" s="2"/>
      <c r="F55" s="10"/>
      <c r="G55" s="10">
        <v>1.6640454999999292</v>
      </c>
      <c r="H55" s="10">
        <v>3.0000000000001137E-2</v>
      </c>
    </row>
    <row r="56" spans="2:8">
      <c r="B56" s="2" t="s">
        <v>126</v>
      </c>
      <c r="C56" s="9"/>
      <c r="D56" s="2"/>
      <c r="E56" s="2"/>
      <c r="F56" s="10"/>
      <c r="G56" s="10">
        <v>4642.9540454999997</v>
      </c>
      <c r="H56" s="10">
        <v>100</v>
      </c>
    </row>
    <row r="57" spans="2:8">
      <c r="B57" s="1" t="s">
        <v>127</v>
      </c>
    </row>
    <row r="58" spans="2:8">
      <c r="B58" s="1" t="s">
        <v>128</v>
      </c>
    </row>
    <row r="59" spans="2:8">
      <c r="B59" s="24" t="s">
        <v>129</v>
      </c>
      <c r="C59" s="254">
        <v>44681</v>
      </c>
    </row>
    <row r="60" spans="2:8" ht="25.5">
      <c r="B60" s="11" t="s">
        <v>130</v>
      </c>
      <c r="C60" s="5" t="s">
        <v>131</v>
      </c>
    </row>
    <row r="61" spans="2:8">
      <c r="B61" s="2"/>
    </row>
    <row r="62" spans="2:8">
      <c r="B62" s="2" t="s">
        <v>132</v>
      </c>
    </row>
    <row r="63" spans="2:8">
      <c r="B63" s="2" t="s">
        <v>221</v>
      </c>
    </row>
    <row r="64" spans="2:8">
      <c r="B64" s="2" t="s">
        <v>133</v>
      </c>
    </row>
    <row r="65" spans="2:3">
      <c r="B65" s="2" t="s">
        <v>407</v>
      </c>
      <c r="C65" s="9"/>
    </row>
    <row r="66" spans="2:3">
      <c r="B66" s="2" t="s">
        <v>408</v>
      </c>
      <c r="C66" s="9"/>
    </row>
    <row r="67" spans="2:3">
      <c r="B67" s="2" t="s">
        <v>409</v>
      </c>
      <c r="C67" s="9"/>
    </row>
    <row r="68" spans="2:3">
      <c r="B68" s="2" t="s">
        <v>410</v>
      </c>
      <c r="C68" s="9"/>
    </row>
    <row r="69" spans="2:3">
      <c r="B69" s="2" t="s">
        <v>411</v>
      </c>
      <c r="C69" s="9"/>
    </row>
    <row r="70" spans="2:3">
      <c r="B70" s="2" t="s">
        <v>412</v>
      </c>
      <c r="C70" s="9"/>
    </row>
    <row r="71" spans="2:3">
      <c r="B71" s="2" t="s">
        <v>413</v>
      </c>
      <c r="C71" s="9"/>
    </row>
    <row r="72" spans="2:3">
      <c r="B72" s="2" t="s">
        <v>414</v>
      </c>
      <c r="C72" s="9"/>
    </row>
    <row r="73" spans="2:3">
      <c r="B73" s="132" t="s">
        <v>2972</v>
      </c>
      <c r="C73" s="9"/>
    </row>
    <row r="74" spans="2:3">
      <c r="B74" s="132" t="s">
        <v>134</v>
      </c>
    </row>
    <row r="75" spans="2:3">
      <c r="B75" s="132" t="s">
        <v>135</v>
      </c>
    </row>
  </sheetData>
  <mergeCells count="3">
    <mergeCell ref="B1:E1"/>
    <mergeCell ref="C3:C7"/>
    <mergeCell ref="D3:D7"/>
  </mergeCells>
  <hyperlinks>
    <hyperlink ref="A1" location="Index!A1" display="Index" xr:uid="{00000000-0004-0000-0700-000000000000}"/>
  </hyperlink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41"/>
  <sheetViews>
    <sheetView workbookViewId="0">
      <selection activeCell="B1" sqref="B1:E1"/>
    </sheetView>
  </sheetViews>
  <sheetFormatPr defaultRowHeight="12.75"/>
  <cols>
    <col min="1" max="1" width="5.42578125" style="1" bestFit="1" customWidth="1"/>
    <col min="2" max="2" width="82" style="1" bestFit="1" customWidth="1"/>
    <col min="3" max="3" width="25.7109375" style="5" customWidth="1"/>
    <col min="4" max="4" width="25.7109375" style="1" customWidth="1"/>
    <col min="5" max="5" width="14" style="1" bestFit="1" customWidth="1"/>
    <col min="6" max="6" width="12.85546875" style="4" customWidth="1"/>
    <col min="7" max="7" width="18.140625" style="4" bestFit="1" customWidth="1"/>
    <col min="8" max="8" width="9.140625" style="4" bestFit="1" customWidth="1"/>
    <col min="9" max="16384" width="9.140625" style="1"/>
  </cols>
  <sheetData>
    <row r="1" spans="1:9">
      <c r="A1" s="3" t="s">
        <v>0</v>
      </c>
      <c r="B1" s="367" t="s">
        <v>92</v>
      </c>
      <c r="C1" s="367"/>
      <c r="D1" s="367"/>
      <c r="E1" s="367"/>
    </row>
    <row r="2" spans="1:9" ht="13.5" thickBot="1"/>
    <row r="3" spans="1:9" s="12" customFormat="1" ht="15">
      <c r="B3" s="45" t="s">
        <v>3120</v>
      </c>
      <c r="C3" s="398"/>
      <c r="D3" s="374"/>
      <c r="F3" s="18"/>
      <c r="G3" s="18"/>
      <c r="H3" s="18"/>
    </row>
    <row r="4" spans="1:9" s="12" customFormat="1" ht="30">
      <c r="B4" s="44" t="s">
        <v>1530</v>
      </c>
      <c r="C4" s="399"/>
      <c r="D4" s="375"/>
      <c r="F4" s="18"/>
      <c r="G4" s="18"/>
      <c r="H4" s="18"/>
    </row>
    <row r="5" spans="1:9" s="12" customFormat="1" ht="15">
      <c r="B5" s="44" t="s">
        <v>1529</v>
      </c>
      <c r="C5" s="399"/>
      <c r="D5" s="375"/>
      <c r="F5" s="18"/>
      <c r="G5" s="18"/>
      <c r="H5" s="18"/>
    </row>
    <row r="6" spans="1:9" s="12" customFormat="1" ht="45.75" thickBot="1">
      <c r="B6" s="43" t="s">
        <v>3121</v>
      </c>
      <c r="C6" s="400"/>
      <c r="D6" s="376"/>
      <c r="F6" s="18"/>
      <c r="G6" s="18"/>
      <c r="H6" s="18"/>
    </row>
    <row r="7" spans="1:9" s="12" customFormat="1">
      <c r="C7" s="20" t="s">
        <v>1527</v>
      </c>
      <c r="D7" s="20" t="s">
        <v>1526</v>
      </c>
      <c r="F7" s="18"/>
      <c r="G7" s="18"/>
      <c r="H7" s="18"/>
    </row>
    <row r="10" spans="1:9">
      <c r="B10" s="1" t="s">
        <v>100</v>
      </c>
    </row>
    <row r="12" spans="1:9">
      <c r="B12" s="6" t="s">
        <v>101</v>
      </c>
      <c r="C12" s="7" t="s">
        <v>102</v>
      </c>
      <c r="D12" s="6" t="s">
        <v>136</v>
      </c>
      <c r="E12" s="6" t="s">
        <v>104</v>
      </c>
      <c r="F12" s="8" t="s">
        <v>105</v>
      </c>
      <c r="G12" s="8" t="s">
        <v>106</v>
      </c>
      <c r="H12" s="8" t="s">
        <v>107</v>
      </c>
      <c r="I12" s="2" t="s">
        <v>137</v>
      </c>
    </row>
    <row r="13" spans="1:9">
      <c r="B13" s="2" t="s">
        <v>138</v>
      </c>
      <c r="C13" s="22"/>
    </row>
    <row r="14" spans="1:9">
      <c r="B14" s="2" t="s">
        <v>109</v>
      </c>
      <c r="C14" s="22"/>
    </row>
    <row r="15" spans="1:9">
      <c r="B15" s="1" t="s">
        <v>1025</v>
      </c>
      <c r="C15" s="22" t="s">
        <v>139</v>
      </c>
      <c r="D15" s="1" t="s">
        <v>140</v>
      </c>
      <c r="E15" s="1" t="s">
        <v>141</v>
      </c>
      <c r="F15" s="4">
        <v>1370000</v>
      </c>
      <c r="G15" s="4">
        <v>10183.209999999999</v>
      </c>
      <c r="H15" s="4">
        <v>8.5299999999999994</v>
      </c>
    </row>
    <row r="16" spans="1:9">
      <c r="B16" s="1" t="s">
        <v>993</v>
      </c>
      <c r="C16" s="22" t="s">
        <v>139</v>
      </c>
      <c r="D16" s="1" t="s">
        <v>142</v>
      </c>
      <c r="E16" s="1" t="s">
        <v>143</v>
      </c>
      <c r="F16" s="4">
        <v>337500</v>
      </c>
      <c r="G16" s="4">
        <v>9417.09</v>
      </c>
      <c r="H16" s="4">
        <v>7.89</v>
      </c>
    </row>
    <row r="17" spans="2:8">
      <c r="B17" s="1" t="s">
        <v>1070</v>
      </c>
      <c r="C17" s="22" t="s">
        <v>139</v>
      </c>
      <c r="D17" s="1" t="s">
        <v>145</v>
      </c>
      <c r="E17" s="1" t="s">
        <v>146</v>
      </c>
      <c r="F17" s="4">
        <v>407000</v>
      </c>
      <c r="G17" s="4">
        <v>6379.93</v>
      </c>
      <c r="H17" s="4">
        <v>5.34</v>
      </c>
    </row>
    <row r="18" spans="2:8">
      <c r="B18" s="1" t="s">
        <v>1012</v>
      </c>
      <c r="C18" s="22" t="s">
        <v>139</v>
      </c>
      <c r="D18" s="1" t="s">
        <v>145</v>
      </c>
      <c r="E18" s="1" t="s">
        <v>147</v>
      </c>
      <c r="F18" s="4">
        <v>176100</v>
      </c>
      <c r="G18" s="4">
        <v>6245.74</v>
      </c>
      <c r="H18" s="4">
        <v>5.23</v>
      </c>
    </row>
    <row r="19" spans="2:8">
      <c r="B19" s="1" t="s">
        <v>997</v>
      </c>
      <c r="C19" s="22" t="s">
        <v>139</v>
      </c>
      <c r="D19" s="1" t="s">
        <v>140</v>
      </c>
      <c r="E19" s="1" t="s">
        <v>144</v>
      </c>
      <c r="F19" s="4">
        <v>438000</v>
      </c>
      <c r="G19" s="4">
        <v>6064.55</v>
      </c>
      <c r="H19" s="4">
        <v>5.08</v>
      </c>
    </row>
    <row r="20" spans="2:8">
      <c r="B20" s="1" t="s">
        <v>1018</v>
      </c>
      <c r="C20" s="22" t="s">
        <v>139</v>
      </c>
      <c r="D20" s="1" t="s">
        <v>153</v>
      </c>
      <c r="E20" s="1" t="s">
        <v>154</v>
      </c>
      <c r="F20" s="4">
        <v>1830000</v>
      </c>
      <c r="G20" s="4">
        <v>4749.7700000000004</v>
      </c>
      <c r="H20" s="4">
        <v>3.98</v>
      </c>
    </row>
    <row r="21" spans="2:8">
      <c r="B21" s="1" t="s">
        <v>994</v>
      </c>
      <c r="C21" s="22" t="s">
        <v>139</v>
      </c>
      <c r="D21" s="1" t="s">
        <v>145</v>
      </c>
      <c r="E21" s="1" t="s">
        <v>285</v>
      </c>
      <c r="F21" s="4">
        <v>298000</v>
      </c>
      <c r="G21" s="4">
        <v>3216.17</v>
      </c>
      <c r="H21" s="4">
        <v>2.69</v>
      </c>
    </row>
    <row r="22" spans="2:8">
      <c r="B22" s="1" t="s">
        <v>1017</v>
      </c>
      <c r="C22" s="22" t="s">
        <v>139</v>
      </c>
      <c r="D22" s="1" t="s">
        <v>273</v>
      </c>
      <c r="E22" s="1" t="s">
        <v>286</v>
      </c>
      <c r="F22" s="4">
        <v>1296666</v>
      </c>
      <c r="G22" s="4">
        <v>2953.16</v>
      </c>
      <c r="H22" s="4">
        <v>2.4700000000000002</v>
      </c>
    </row>
    <row r="23" spans="2:8">
      <c r="B23" s="1" t="s">
        <v>1041</v>
      </c>
      <c r="C23" s="22" t="s">
        <v>139</v>
      </c>
      <c r="D23" s="1" t="s">
        <v>156</v>
      </c>
      <c r="E23" s="1" t="s">
        <v>287</v>
      </c>
      <c r="F23" s="4">
        <v>346000</v>
      </c>
      <c r="G23" s="4">
        <v>2874.74</v>
      </c>
      <c r="H23" s="4">
        <v>2.41</v>
      </c>
    </row>
    <row r="24" spans="2:8">
      <c r="B24" s="1" t="s">
        <v>1283</v>
      </c>
      <c r="C24" s="22" t="s">
        <v>139</v>
      </c>
      <c r="D24" s="1" t="s">
        <v>166</v>
      </c>
      <c r="E24" s="1" t="s">
        <v>288</v>
      </c>
      <c r="F24" s="4">
        <v>114800</v>
      </c>
      <c r="G24" s="4">
        <v>2854.1</v>
      </c>
      <c r="H24" s="4">
        <v>2.39</v>
      </c>
    </row>
    <row r="25" spans="2:8">
      <c r="B25" s="1" t="s">
        <v>1404</v>
      </c>
      <c r="C25" s="22" t="s">
        <v>139</v>
      </c>
      <c r="D25" s="1" t="s">
        <v>175</v>
      </c>
      <c r="E25" s="1" t="s">
        <v>240</v>
      </c>
      <c r="F25" s="4">
        <v>289000</v>
      </c>
      <c r="G25" s="4">
        <v>2600.5700000000002</v>
      </c>
      <c r="H25" s="4">
        <v>2.1800000000000002</v>
      </c>
    </row>
    <row r="26" spans="2:8">
      <c r="B26" s="1" t="s">
        <v>1037</v>
      </c>
      <c r="C26" s="22" t="s">
        <v>139</v>
      </c>
      <c r="D26" s="1" t="s">
        <v>149</v>
      </c>
      <c r="E26" s="1" t="s">
        <v>150</v>
      </c>
      <c r="F26" s="4">
        <v>103000</v>
      </c>
      <c r="G26" s="4">
        <v>2531.9499999999998</v>
      </c>
      <c r="H26" s="4">
        <v>2.12</v>
      </c>
    </row>
    <row r="27" spans="2:8">
      <c r="B27" s="1" t="s">
        <v>1003</v>
      </c>
      <c r="C27" s="22" t="s">
        <v>139</v>
      </c>
      <c r="D27" s="1" t="s">
        <v>140</v>
      </c>
      <c r="E27" s="1" t="s">
        <v>155</v>
      </c>
      <c r="F27" s="4">
        <v>346000</v>
      </c>
      <c r="G27" s="4">
        <v>2520.96</v>
      </c>
      <c r="H27" s="4">
        <v>2.11</v>
      </c>
    </row>
    <row r="28" spans="2:8">
      <c r="B28" s="1" t="s">
        <v>1047</v>
      </c>
      <c r="C28" s="22" t="s">
        <v>139</v>
      </c>
      <c r="D28" s="1" t="s">
        <v>178</v>
      </c>
      <c r="E28" s="1" t="s">
        <v>179</v>
      </c>
      <c r="F28" s="4">
        <v>303649</v>
      </c>
      <c r="G28" s="4">
        <v>2501.31</v>
      </c>
      <c r="H28" s="4">
        <v>2.1</v>
      </c>
    </row>
    <row r="29" spans="2:8">
      <c r="B29" s="1" t="s">
        <v>1075</v>
      </c>
      <c r="C29" s="22" t="s">
        <v>139</v>
      </c>
      <c r="D29" s="1" t="s">
        <v>244</v>
      </c>
      <c r="E29" s="1" t="s">
        <v>289</v>
      </c>
      <c r="F29" s="4">
        <v>452500</v>
      </c>
      <c r="G29" s="4">
        <v>2470.65</v>
      </c>
      <c r="H29" s="4">
        <v>2.0699999999999998</v>
      </c>
    </row>
    <row r="30" spans="2:8">
      <c r="B30" s="1" t="s">
        <v>1031</v>
      </c>
      <c r="C30" s="22" t="s">
        <v>139</v>
      </c>
      <c r="D30" s="1" t="s">
        <v>184</v>
      </c>
      <c r="E30" s="1" t="s">
        <v>290</v>
      </c>
      <c r="F30" s="4">
        <v>635000</v>
      </c>
      <c r="G30" s="4">
        <v>2363.4699999999998</v>
      </c>
      <c r="H30" s="4">
        <v>1.98</v>
      </c>
    </row>
    <row r="31" spans="2:8">
      <c r="B31" s="1" t="s">
        <v>1280</v>
      </c>
      <c r="C31" s="22" t="s">
        <v>139</v>
      </c>
      <c r="D31" s="1" t="s">
        <v>149</v>
      </c>
      <c r="E31" s="1" t="s">
        <v>291</v>
      </c>
      <c r="F31" s="4">
        <v>73000</v>
      </c>
      <c r="G31" s="4">
        <v>2363.16</v>
      </c>
      <c r="H31" s="4">
        <v>1.98</v>
      </c>
    </row>
    <row r="32" spans="2:8">
      <c r="B32" s="1" t="s">
        <v>1371</v>
      </c>
      <c r="C32" s="22" t="s">
        <v>139</v>
      </c>
      <c r="D32" s="1" t="s">
        <v>149</v>
      </c>
      <c r="E32" s="1" t="s">
        <v>292</v>
      </c>
      <c r="F32" s="4">
        <v>46400</v>
      </c>
      <c r="G32" s="4">
        <v>2039.86</v>
      </c>
      <c r="H32" s="4">
        <v>1.71</v>
      </c>
    </row>
    <row r="33" spans="2:8">
      <c r="B33" s="1" t="s">
        <v>1324</v>
      </c>
      <c r="C33" s="22" t="s">
        <v>139</v>
      </c>
      <c r="D33" s="1" t="s">
        <v>149</v>
      </c>
      <c r="E33" s="1" t="s">
        <v>293</v>
      </c>
      <c r="F33" s="4">
        <v>155000</v>
      </c>
      <c r="G33" s="4">
        <v>1955.4</v>
      </c>
      <c r="H33" s="4">
        <v>1.64</v>
      </c>
    </row>
    <row r="34" spans="2:8">
      <c r="B34" s="1" t="s">
        <v>1016</v>
      </c>
      <c r="C34" s="22" t="s">
        <v>139</v>
      </c>
      <c r="D34" s="1" t="s">
        <v>140</v>
      </c>
      <c r="E34" s="1" t="s">
        <v>148</v>
      </c>
      <c r="F34" s="4">
        <v>105000</v>
      </c>
      <c r="G34" s="4">
        <v>1880.29</v>
      </c>
      <c r="H34" s="4">
        <v>1.58</v>
      </c>
    </row>
    <row r="35" spans="2:8">
      <c r="B35" s="1" t="s">
        <v>1028</v>
      </c>
      <c r="C35" s="22" t="s">
        <v>139</v>
      </c>
      <c r="D35" s="1" t="s">
        <v>188</v>
      </c>
      <c r="E35" s="1" t="s">
        <v>294</v>
      </c>
      <c r="F35" s="4">
        <v>38660</v>
      </c>
      <c r="G35" s="4">
        <v>1798.17</v>
      </c>
      <c r="H35" s="4">
        <v>1.51</v>
      </c>
    </row>
    <row r="36" spans="2:8">
      <c r="B36" s="1" t="s">
        <v>1013</v>
      </c>
      <c r="C36" s="22" t="s">
        <v>139</v>
      </c>
      <c r="D36" s="1" t="s">
        <v>149</v>
      </c>
      <c r="E36" s="1" t="s">
        <v>295</v>
      </c>
      <c r="F36" s="4">
        <v>130000</v>
      </c>
      <c r="G36" s="4">
        <v>1705.34</v>
      </c>
      <c r="H36" s="4">
        <v>1.43</v>
      </c>
    </row>
    <row r="37" spans="2:8">
      <c r="B37" s="1" t="s">
        <v>1432</v>
      </c>
      <c r="C37" s="22" t="s">
        <v>139</v>
      </c>
      <c r="D37" s="1" t="s">
        <v>188</v>
      </c>
      <c r="E37" s="1" t="s">
        <v>296</v>
      </c>
      <c r="F37" s="4">
        <v>231600</v>
      </c>
      <c r="G37" s="4">
        <v>1659.99</v>
      </c>
      <c r="H37" s="4">
        <v>1.39</v>
      </c>
    </row>
    <row r="38" spans="2:8">
      <c r="B38" s="1" t="s">
        <v>1034</v>
      </c>
      <c r="C38" s="22" t="s">
        <v>139</v>
      </c>
      <c r="D38" s="1" t="s">
        <v>184</v>
      </c>
      <c r="E38" s="1" t="s">
        <v>185</v>
      </c>
      <c r="F38" s="4">
        <v>68000</v>
      </c>
      <c r="G38" s="4">
        <v>1583.65</v>
      </c>
      <c r="H38" s="4">
        <v>1.33</v>
      </c>
    </row>
    <row r="39" spans="2:8">
      <c r="B39" s="1" t="s">
        <v>1379</v>
      </c>
      <c r="C39" s="22" t="s">
        <v>139</v>
      </c>
      <c r="D39" s="1" t="s">
        <v>149</v>
      </c>
      <c r="E39" s="1" t="s">
        <v>297</v>
      </c>
      <c r="F39" s="4">
        <v>150000</v>
      </c>
      <c r="G39" s="4">
        <v>1550.25</v>
      </c>
      <c r="H39" s="4">
        <v>1.3</v>
      </c>
    </row>
    <row r="40" spans="2:8">
      <c r="B40" s="1" t="s">
        <v>1345</v>
      </c>
      <c r="C40" s="22" t="s">
        <v>139</v>
      </c>
      <c r="D40" s="1" t="s">
        <v>145</v>
      </c>
      <c r="E40" s="1" t="s">
        <v>298</v>
      </c>
      <c r="F40" s="4">
        <v>43335</v>
      </c>
      <c r="G40" s="4">
        <v>1543.27</v>
      </c>
      <c r="H40" s="4">
        <v>1.29</v>
      </c>
    </row>
    <row r="41" spans="2:8">
      <c r="B41" s="1" t="s">
        <v>1433</v>
      </c>
      <c r="C41" s="22" t="s">
        <v>139</v>
      </c>
      <c r="D41" s="1" t="s">
        <v>149</v>
      </c>
      <c r="E41" s="1" t="s">
        <v>299</v>
      </c>
      <c r="F41" s="4">
        <v>36500</v>
      </c>
      <c r="G41" s="4">
        <v>1522.38</v>
      </c>
      <c r="H41" s="4">
        <v>1.28</v>
      </c>
    </row>
    <row r="42" spans="2:8">
      <c r="B42" s="1" t="s">
        <v>1336</v>
      </c>
      <c r="C42" s="22" t="s">
        <v>139</v>
      </c>
      <c r="D42" s="1" t="s">
        <v>211</v>
      </c>
      <c r="E42" s="1" t="s">
        <v>212</v>
      </c>
      <c r="F42" s="4">
        <v>7100</v>
      </c>
      <c r="G42" s="4">
        <v>1417.48</v>
      </c>
      <c r="H42" s="4">
        <v>1.19</v>
      </c>
    </row>
    <row r="43" spans="2:8">
      <c r="B43" s="1" t="s">
        <v>1325</v>
      </c>
      <c r="C43" s="22" t="s">
        <v>139</v>
      </c>
      <c r="D43" s="1" t="s">
        <v>300</v>
      </c>
      <c r="E43" s="1" t="s">
        <v>301</v>
      </c>
      <c r="F43" s="4">
        <v>38000</v>
      </c>
      <c r="G43" s="4">
        <v>1417.23</v>
      </c>
      <c r="H43" s="4">
        <v>1.19</v>
      </c>
    </row>
    <row r="44" spans="2:8">
      <c r="B44" s="1" t="s">
        <v>1115</v>
      </c>
      <c r="C44" s="22" t="s">
        <v>139</v>
      </c>
      <c r="D44" s="1" t="s">
        <v>230</v>
      </c>
      <c r="E44" s="1" t="s">
        <v>302</v>
      </c>
      <c r="F44" s="4">
        <v>31000</v>
      </c>
      <c r="G44" s="4">
        <v>1380.85</v>
      </c>
      <c r="H44" s="4">
        <v>1.1599999999999999</v>
      </c>
    </row>
    <row r="45" spans="2:8">
      <c r="B45" s="1" t="s">
        <v>1380</v>
      </c>
      <c r="C45" s="22" t="s">
        <v>139</v>
      </c>
      <c r="D45" s="1" t="s">
        <v>140</v>
      </c>
      <c r="E45" s="1" t="s">
        <v>303</v>
      </c>
      <c r="F45" s="4">
        <v>448800</v>
      </c>
      <c r="G45" s="4">
        <v>1344.16</v>
      </c>
      <c r="H45" s="4">
        <v>1.1299999999999999</v>
      </c>
    </row>
    <row r="46" spans="2:8">
      <c r="B46" s="1" t="s">
        <v>1112</v>
      </c>
      <c r="C46" s="22" t="s">
        <v>139</v>
      </c>
      <c r="D46" s="1" t="s">
        <v>196</v>
      </c>
      <c r="E46" s="1" t="s">
        <v>304</v>
      </c>
      <c r="F46" s="4">
        <v>252000</v>
      </c>
      <c r="G46" s="4">
        <v>1324.89</v>
      </c>
      <c r="H46" s="4">
        <v>1.1100000000000001</v>
      </c>
    </row>
    <row r="47" spans="2:8">
      <c r="B47" s="1" t="s">
        <v>1021</v>
      </c>
      <c r="C47" s="22" t="s">
        <v>139</v>
      </c>
      <c r="D47" s="1" t="s">
        <v>206</v>
      </c>
      <c r="E47" s="1" t="s">
        <v>305</v>
      </c>
      <c r="F47" s="4">
        <v>520000</v>
      </c>
      <c r="G47" s="4">
        <v>1240.46</v>
      </c>
      <c r="H47" s="4">
        <v>1.04</v>
      </c>
    </row>
    <row r="48" spans="2:8">
      <c r="B48" s="1" t="s">
        <v>1022</v>
      </c>
      <c r="C48" s="22" t="s">
        <v>139</v>
      </c>
      <c r="D48" s="1" t="s">
        <v>156</v>
      </c>
      <c r="E48" s="1" t="s">
        <v>157</v>
      </c>
      <c r="F48" s="4">
        <v>54500</v>
      </c>
      <c r="G48" s="4">
        <v>1215.19</v>
      </c>
      <c r="H48" s="4">
        <v>1.02</v>
      </c>
    </row>
    <row r="49" spans="2:8">
      <c r="B49" s="1" t="s">
        <v>1435</v>
      </c>
      <c r="C49" s="22" t="s">
        <v>139</v>
      </c>
      <c r="D49" s="1" t="s">
        <v>164</v>
      </c>
      <c r="E49" s="1" t="s">
        <v>306</v>
      </c>
      <c r="F49" s="4">
        <v>27000</v>
      </c>
      <c r="G49" s="4">
        <v>1197.95</v>
      </c>
      <c r="H49" s="4">
        <v>1</v>
      </c>
    </row>
    <row r="50" spans="2:8">
      <c r="B50" s="1" t="s">
        <v>1279</v>
      </c>
      <c r="C50" s="22" t="s">
        <v>139</v>
      </c>
      <c r="D50" s="1" t="s">
        <v>151</v>
      </c>
      <c r="E50" s="1" t="s">
        <v>152</v>
      </c>
      <c r="F50" s="4">
        <v>160000</v>
      </c>
      <c r="G50" s="4">
        <v>1182.4000000000001</v>
      </c>
      <c r="H50" s="4">
        <v>0.99</v>
      </c>
    </row>
    <row r="51" spans="2:8">
      <c r="B51" s="1" t="s">
        <v>1061</v>
      </c>
      <c r="C51" s="22" t="s">
        <v>139</v>
      </c>
      <c r="D51" s="1" t="s">
        <v>300</v>
      </c>
      <c r="E51" s="1" t="s">
        <v>307</v>
      </c>
      <c r="F51" s="4">
        <v>270000</v>
      </c>
      <c r="G51" s="4">
        <v>1181.52</v>
      </c>
      <c r="H51" s="4">
        <v>0.99</v>
      </c>
    </row>
    <row r="52" spans="2:8">
      <c r="B52" s="1" t="s">
        <v>1429</v>
      </c>
      <c r="C52" s="22" t="s">
        <v>139</v>
      </c>
      <c r="D52" s="1" t="s">
        <v>216</v>
      </c>
      <c r="E52" s="1" t="s">
        <v>217</v>
      </c>
      <c r="F52" s="4">
        <v>335000</v>
      </c>
      <c r="G52" s="4">
        <v>1180.54</v>
      </c>
      <c r="H52" s="4">
        <v>0.99</v>
      </c>
    </row>
    <row r="53" spans="2:8">
      <c r="B53" s="1" t="s">
        <v>1054</v>
      </c>
      <c r="C53" s="22" t="s">
        <v>139</v>
      </c>
      <c r="D53" s="1" t="s">
        <v>196</v>
      </c>
      <c r="E53" s="1" t="s">
        <v>308</v>
      </c>
      <c r="F53" s="4">
        <v>106500</v>
      </c>
      <c r="G53" s="4">
        <v>1177.3599999999999</v>
      </c>
      <c r="H53" s="4">
        <v>0.99</v>
      </c>
    </row>
    <row r="54" spans="2:8">
      <c r="B54" s="1" t="s">
        <v>1287</v>
      </c>
      <c r="C54" s="22" t="s">
        <v>139</v>
      </c>
      <c r="D54" s="1" t="s">
        <v>166</v>
      </c>
      <c r="E54" s="1" t="s">
        <v>309</v>
      </c>
      <c r="F54" s="4">
        <v>60000</v>
      </c>
      <c r="G54" s="4">
        <v>1168.1400000000001</v>
      </c>
      <c r="H54" s="4">
        <v>0.98</v>
      </c>
    </row>
    <row r="55" spans="2:8">
      <c r="B55" s="1" t="s">
        <v>1434</v>
      </c>
      <c r="C55" s="22" t="s">
        <v>139</v>
      </c>
      <c r="D55" s="1" t="s">
        <v>203</v>
      </c>
      <c r="E55" s="1" t="s">
        <v>310</v>
      </c>
      <c r="F55" s="4">
        <v>63250</v>
      </c>
      <c r="G55" s="4">
        <v>1156.97</v>
      </c>
      <c r="H55" s="4">
        <v>0.97</v>
      </c>
    </row>
    <row r="56" spans="2:8">
      <c r="B56" s="1" t="s">
        <v>1436</v>
      </c>
      <c r="C56" s="22" t="s">
        <v>139</v>
      </c>
      <c r="D56" s="1" t="s">
        <v>188</v>
      </c>
      <c r="E56" s="1" t="s">
        <v>311</v>
      </c>
      <c r="F56" s="4">
        <v>1601875</v>
      </c>
      <c r="G56" s="4">
        <v>1149.3499999999999</v>
      </c>
      <c r="H56" s="4">
        <v>0.96</v>
      </c>
    </row>
    <row r="57" spans="2:8">
      <c r="B57" s="1" t="s">
        <v>1288</v>
      </c>
      <c r="C57" s="22" t="s">
        <v>139</v>
      </c>
      <c r="D57" s="1" t="s">
        <v>182</v>
      </c>
      <c r="E57" s="1" t="s">
        <v>312</v>
      </c>
      <c r="F57" s="4">
        <v>52000</v>
      </c>
      <c r="G57" s="4">
        <v>1061.71</v>
      </c>
      <c r="H57" s="4">
        <v>0.89</v>
      </c>
    </row>
    <row r="58" spans="2:8">
      <c r="B58" s="1" t="s">
        <v>1391</v>
      </c>
      <c r="C58" s="22" t="s">
        <v>139</v>
      </c>
      <c r="D58" s="1" t="s">
        <v>182</v>
      </c>
      <c r="E58" s="1" t="s">
        <v>183</v>
      </c>
      <c r="F58" s="4">
        <v>129400</v>
      </c>
      <c r="G58" s="4">
        <v>1024.72</v>
      </c>
      <c r="H58" s="4">
        <v>0.86</v>
      </c>
    </row>
    <row r="59" spans="2:8">
      <c r="B59" s="1" t="s">
        <v>1498</v>
      </c>
      <c r="C59" s="22" t="s">
        <v>139</v>
      </c>
      <c r="D59" s="1" t="s">
        <v>166</v>
      </c>
      <c r="E59" s="1" t="s">
        <v>313</v>
      </c>
      <c r="F59" s="4">
        <v>150000</v>
      </c>
      <c r="G59" s="4">
        <v>996.68</v>
      </c>
      <c r="H59" s="4">
        <v>0.83</v>
      </c>
    </row>
    <row r="60" spans="2:8">
      <c r="B60" s="1" t="s">
        <v>1058</v>
      </c>
      <c r="C60" s="22" t="s">
        <v>139</v>
      </c>
      <c r="D60" s="1" t="s">
        <v>156</v>
      </c>
      <c r="E60" s="1" t="s">
        <v>314</v>
      </c>
      <c r="F60" s="4">
        <v>77000</v>
      </c>
      <c r="G60" s="4">
        <v>972.47</v>
      </c>
      <c r="H60" s="4">
        <v>0.81</v>
      </c>
    </row>
    <row r="61" spans="2:8">
      <c r="B61" s="1" t="s">
        <v>1494</v>
      </c>
      <c r="C61" s="22" t="s">
        <v>139</v>
      </c>
      <c r="D61" s="1" t="s">
        <v>164</v>
      </c>
      <c r="E61" s="1" t="s">
        <v>315</v>
      </c>
      <c r="F61" s="4">
        <v>17200</v>
      </c>
      <c r="G61" s="4">
        <v>754.37</v>
      </c>
      <c r="H61" s="4">
        <v>0.63</v>
      </c>
    </row>
    <row r="62" spans="2:8">
      <c r="B62" s="2" t="s">
        <v>218</v>
      </c>
      <c r="C62" s="52"/>
      <c r="D62" s="2"/>
      <c r="E62" s="2"/>
      <c r="F62" s="10"/>
      <c r="G62" s="10">
        <f>SUM(G12:G61)</f>
        <v>113073.56999999999</v>
      </c>
      <c r="H62" s="10">
        <f>SUM(H12:H61)</f>
        <v>94.739999999999966</v>
      </c>
    </row>
    <row r="63" spans="2:8">
      <c r="B63" s="2" t="s">
        <v>219</v>
      </c>
      <c r="C63" s="9"/>
      <c r="D63" s="2"/>
      <c r="E63" s="2"/>
      <c r="F63" s="10"/>
      <c r="G63" s="10">
        <v>6634.3</v>
      </c>
      <c r="H63" s="10">
        <v>5.56</v>
      </c>
    </row>
    <row r="64" spans="2:8">
      <c r="B64" s="2" t="s">
        <v>124</v>
      </c>
      <c r="C64" s="9"/>
      <c r="D64" s="2"/>
      <c r="E64" s="2"/>
      <c r="F64" s="10"/>
      <c r="G64" s="10">
        <v>119707.87000000001</v>
      </c>
      <c r="H64" s="10">
        <v>100.28</v>
      </c>
    </row>
    <row r="65" spans="2:8">
      <c r="B65" s="2" t="s">
        <v>125</v>
      </c>
      <c r="C65" s="9"/>
      <c r="D65" s="2"/>
      <c r="E65" s="2"/>
      <c r="F65" s="10"/>
      <c r="G65" s="10">
        <v>-332.19199010000466</v>
      </c>
      <c r="H65" s="10">
        <v>-0.28000000000000114</v>
      </c>
    </row>
    <row r="66" spans="2:8">
      <c r="B66" s="2" t="s">
        <v>126</v>
      </c>
      <c r="C66" s="9"/>
      <c r="D66" s="2"/>
      <c r="E66" s="2"/>
      <c r="F66" s="10"/>
      <c r="G66" s="10">
        <v>119375.6780099</v>
      </c>
      <c r="H66" s="10">
        <v>100</v>
      </c>
    </row>
    <row r="67" spans="2:8">
      <c r="B67" s="1" t="s">
        <v>127</v>
      </c>
    </row>
    <row r="68" spans="2:8">
      <c r="B68" s="1" t="s">
        <v>128</v>
      </c>
    </row>
    <row r="69" spans="2:8">
      <c r="B69" s="24" t="s">
        <v>129</v>
      </c>
      <c r="C69" s="254">
        <v>44681</v>
      </c>
    </row>
    <row r="70" spans="2:8" ht="25.5">
      <c r="B70" s="11" t="s">
        <v>130</v>
      </c>
      <c r="C70" s="5" t="s">
        <v>131</v>
      </c>
    </row>
    <row r="71" spans="2:8">
      <c r="B71" s="2"/>
    </row>
    <row r="72" spans="2:8">
      <c r="B72" s="2" t="s">
        <v>132</v>
      </c>
    </row>
    <row r="73" spans="2:8">
      <c r="B73" s="2" t="s">
        <v>221</v>
      </c>
    </row>
    <row r="74" spans="2:8">
      <c r="B74" s="2" t="s">
        <v>133</v>
      </c>
    </row>
    <row r="75" spans="2:8">
      <c r="B75" s="2" t="s">
        <v>316</v>
      </c>
      <c r="C75" s="9"/>
    </row>
    <row r="76" spans="2:8">
      <c r="B76" s="2" t="s">
        <v>317</v>
      </c>
      <c r="C76" s="9"/>
    </row>
    <row r="77" spans="2:8">
      <c r="B77" s="2" t="s">
        <v>318</v>
      </c>
      <c r="C77" s="9"/>
    </row>
    <row r="78" spans="2:8">
      <c r="B78" s="2" t="s">
        <v>319</v>
      </c>
      <c r="C78" s="9"/>
    </row>
    <row r="79" spans="2:8">
      <c r="B79" s="132" t="s">
        <v>2962</v>
      </c>
      <c r="C79" s="9"/>
    </row>
    <row r="80" spans="2:8">
      <c r="B80" s="132" t="s">
        <v>134</v>
      </c>
    </row>
    <row r="81" spans="2:6">
      <c r="B81" s="132" t="s">
        <v>135</v>
      </c>
    </row>
    <row r="83" spans="2:6" ht="15">
      <c r="B83" s="117" t="s">
        <v>2470</v>
      </c>
      <c r="C83" s="118">
        <v>44681</v>
      </c>
      <c r="D83" s="12"/>
      <c r="E83" s="12"/>
      <c r="F83" s="18"/>
    </row>
    <row r="84" spans="2:6" ht="45">
      <c r="B84" s="146" t="s">
        <v>2471</v>
      </c>
      <c r="C84" s="146" t="s">
        <v>2472</v>
      </c>
      <c r="D84" s="147" t="s">
        <v>2473</v>
      </c>
      <c r="E84" s="146" t="s">
        <v>2474</v>
      </c>
      <c r="F84" s="146" t="s">
        <v>2475</v>
      </c>
    </row>
    <row r="85" spans="2:6" ht="15">
      <c r="B85" s="191" t="s">
        <v>2953</v>
      </c>
      <c r="C85" s="192" t="s">
        <v>131</v>
      </c>
      <c r="D85" s="193" t="str">
        <f>C85</f>
        <v>NIL</v>
      </c>
      <c r="E85" s="193" t="str">
        <f>D85</f>
        <v>NIL</v>
      </c>
      <c r="F85" s="193" t="str">
        <f>E85</f>
        <v>NIL</v>
      </c>
    </row>
    <row r="89" spans="2:6" ht="15">
      <c r="B89" s="121" t="s">
        <v>2479</v>
      </c>
      <c r="C89" s="178"/>
    </row>
    <row r="90" spans="2:6" ht="15.75">
      <c r="B90" s="163" t="s">
        <v>2477</v>
      </c>
      <c r="C90" s="164" t="s">
        <v>2886</v>
      </c>
    </row>
    <row r="91" spans="2:6" ht="15">
      <c r="B91" s="119" t="s">
        <v>2738</v>
      </c>
      <c r="C91" s="165">
        <v>1</v>
      </c>
    </row>
    <row r="92" spans="2:6" ht="15">
      <c r="B92" s="119" t="s">
        <v>2751</v>
      </c>
      <c r="C92" s="165">
        <v>1</v>
      </c>
    </row>
    <row r="95" spans="2:6" ht="15.75">
      <c r="B95" s="179" t="s">
        <v>2480</v>
      </c>
      <c r="C95" s="164" t="s">
        <v>2886</v>
      </c>
    </row>
    <row r="96" spans="2:6" ht="15">
      <c r="B96" s="119" t="s">
        <v>2738</v>
      </c>
      <c r="C96" s="165">
        <v>1</v>
      </c>
    </row>
    <row r="97" spans="2:8" ht="15">
      <c r="B97" s="119" t="s">
        <v>2751</v>
      </c>
      <c r="C97" s="165">
        <v>1</v>
      </c>
    </row>
    <row r="100" spans="2:8" ht="15.75">
      <c r="B100" s="152" t="s">
        <v>2481</v>
      </c>
      <c r="C100" s="164" t="s">
        <v>2482</v>
      </c>
    </row>
    <row r="101" spans="2:8" ht="15">
      <c r="B101" s="119" t="s">
        <v>2738</v>
      </c>
      <c r="C101" s="120">
        <v>143030159.09999999</v>
      </c>
    </row>
    <row r="102" spans="2:8" ht="15">
      <c r="B102" s="119" t="s">
        <v>2751</v>
      </c>
      <c r="C102" s="120">
        <v>98574434.890000001</v>
      </c>
    </row>
    <row r="103" spans="2:8" ht="15.75">
      <c r="C103" s="153">
        <f>SUM(C101:C102)</f>
        <v>241604593.99000001</v>
      </c>
    </row>
    <row r="106" spans="2:8" ht="15.75">
      <c r="B106" s="152" t="s">
        <v>2481</v>
      </c>
      <c r="C106" s="164" t="s">
        <v>2482</v>
      </c>
    </row>
    <row r="107" spans="2:8" ht="15">
      <c r="B107" s="119" t="s">
        <v>2738</v>
      </c>
      <c r="C107" s="120">
        <v>136283143.28</v>
      </c>
    </row>
    <row r="108" spans="2:8" ht="15">
      <c r="B108" s="119" t="s">
        <v>2751</v>
      </c>
      <c r="C108" s="120">
        <v>97103188.019999996</v>
      </c>
    </row>
    <row r="109" spans="2:8" ht="15.75">
      <c r="C109" s="153">
        <f>SUM(C107:C108)</f>
        <v>233386331.30000001</v>
      </c>
    </row>
    <row r="111" spans="2:8" s="24" customFormat="1" ht="15.75">
      <c r="B111" s="180" t="s">
        <v>2484</v>
      </c>
      <c r="C111" s="153">
        <f>+C109-C103</f>
        <v>-8218262.6899999976</v>
      </c>
      <c r="F111" s="14"/>
      <c r="G111" s="14"/>
      <c r="H111" s="14"/>
    </row>
    <row r="114" spans="2:8" s="12" customFormat="1" ht="15">
      <c r="B114" s="122" t="s">
        <v>2882</v>
      </c>
      <c r="C114" s="168">
        <v>44681</v>
      </c>
      <c r="D114" s="154"/>
      <c r="E114" s="155"/>
      <c r="F114" s="126"/>
      <c r="G114" s="18"/>
      <c r="H114" s="18"/>
    </row>
    <row r="115" spans="2:8" s="12" customFormat="1" ht="45">
      <c r="B115" s="128" t="s">
        <v>2471</v>
      </c>
      <c r="C115" s="128" t="s">
        <v>2883</v>
      </c>
      <c r="D115" s="129" t="s">
        <v>2473</v>
      </c>
      <c r="E115" s="130" t="s">
        <v>2474</v>
      </c>
      <c r="F115" s="190" t="s">
        <v>2475</v>
      </c>
      <c r="G115" s="18"/>
      <c r="H115" s="18"/>
    </row>
    <row r="116" spans="2:8" s="12" customFormat="1" ht="15">
      <c r="B116" s="197" t="s">
        <v>131</v>
      </c>
      <c r="C116" s="197" t="s">
        <v>131</v>
      </c>
      <c r="D116" s="197" t="s">
        <v>131</v>
      </c>
      <c r="E116" s="197" t="s">
        <v>131</v>
      </c>
      <c r="F116" s="197" t="s">
        <v>131</v>
      </c>
      <c r="G116" s="18"/>
      <c r="H116" s="18"/>
    </row>
    <row r="117" spans="2:8" s="12" customFormat="1">
      <c r="B117" s="124" t="s">
        <v>2487</v>
      </c>
      <c r="C117" s="125"/>
      <c r="D117" s="125"/>
      <c r="E117" s="125"/>
      <c r="F117" s="126"/>
      <c r="G117" s="18"/>
      <c r="H117" s="18"/>
    </row>
    <row r="120" spans="2:8" s="12" customFormat="1">
      <c r="B120" s="12" t="s">
        <v>2884</v>
      </c>
      <c r="C120" s="358" t="s">
        <v>131</v>
      </c>
      <c r="D120" s="125"/>
      <c r="E120" s="125"/>
      <c r="F120" s="126"/>
      <c r="G120" s="18"/>
      <c r="H120" s="18"/>
    </row>
    <row r="123" spans="2:8" s="12" customFormat="1" ht="15">
      <c r="B123" s="121" t="s">
        <v>2890</v>
      </c>
      <c r="C123" s="17"/>
      <c r="F123" s="18"/>
      <c r="G123" s="18"/>
      <c r="H123" s="18"/>
    </row>
    <row r="124" spans="2:8" s="12" customFormat="1">
      <c r="C124" s="17"/>
      <c r="F124" s="18"/>
      <c r="G124" s="18"/>
      <c r="H124" s="18"/>
    </row>
    <row r="125" spans="2:8" s="12" customFormat="1" ht="15">
      <c r="B125" s="159" t="s">
        <v>2899</v>
      </c>
      <c r="C125" s="173" t="s">
        <v>2886</v>
      </c>
      <c r="F125" s="18"/>
      <c r="G125" s="18"/>
      <c r="H125" s="18"/>
    </row>
    <row r="126" spans="2:8" s="12" customFormat="1" ht="15">
      <c r="B126" s="150" t="s">
        <v>2956</v>
      </c>
      <c r="C126" s="151">
        <v>1</v>
      </c>
      <c r="F126" s="18"/>
      <c r="G126" s="18"/>
      <c r="H126" s="18"/>
    </row>
    <row r="127" spans="2:8" s="12" customFormat="1">
      <c r="C127" s="17"/>
      <c r="F127" s="18"/>
      <c r="G127" s="18"/>
      <c r="H127" s="18"/>
    </row>
    <row r="128" spans="2:8" s="12" customFormat="1">
      <c r="C128" s="17"/>
      <c r="F128" s="18"/>
      <c r="G128" s="18"/>
      <c r="H128" s="18"/>
    </row>
    <row r="129" spans="2:8" s="12" customFormat="1" ht="15">
      <c r="B129" s="159" t="s">
        <v>2900</v>
      </c>
      <c r="C129" s="174" t="s">
        <v>2886</v>
      </c>
      <c r="F129" s="18"/>
      <c r="G129" s="18"/>
      <c r="H129" s="18"/>
    </row>
    <row r="130" spans="2:8" s="12" customFormat="1" ht="15">
      <c r="B130" s="150" t="s">
        <v>2956</v>
      </c>
      <c r="C130" s="151">
        <v>1</v>
      </c>
      <c r="F130" s="18"/>
      <c r="G130" s="18"/>
      <c r="H130" s="18"/>
    </row>
    <row r="131" spans="2:8" s="12" customFormat="1">
      <c r="C131" s="17"/>
      <c r="F131" s="18"/>
      <c r="G131" s="18"/>
      <c r="H131" s="18"/>
    </row>
    <row r="132" spans="2:8" s="12" customFormat="1">
      <c r="C132" s="17"/>
      <c r="F132" s="18"/>
      <c r="G132" s="18"/>
      <c r="H132" s="18"/>
    </row>
    <row r="133" spans="2:8" s="12" customFormat="1" ht="15">
      <c r="B133" s="159" t="s">
        <v>2901</v>
      </c>
      <c r="C133" s="175" t="s">
        <v>2482</v>
      </c>
      <c r="F133" s="18"/>
      <c r="G133" s="18"/>
      <c r="H133" s="18"/>
    </row>
    <row r="134" spans="2:8" s="12" customFormat="1" ht="15">
      <c r="B134" s="150" t="s">
        <v>2956</v>
      </c>
      <c r="C134" s="176">
        <v>141468139.88</v>
      </c>
      <c r="F134" s="18"/>
      <c r="G134" s="18"/>
      <c r="H134" s="18"/>
    </row>
    <row r="135" spans="2:8" s="12" customFormat="1" ht="15">
      <c r="C135" s="177">
        <f>SUM(C134:C134)</f>
        <v>141468139.88</v>
      </c>
      <c r="F135" s="18"/>
      <c r="G135" s="18"/>
      <c r="H135" s="18"/>
    </row>
    <row r="136" spans="2:8" s="12" customFormat="1">
      <c r="C136" s="17"/>
      <c r="F136" s="18"/>
      <c r="G136" s="18"/>
      <c r="H136" s="18"/>
    </row>
    <row r="137" spans="2:8" s="12" customFormat="1" ht="15">
      <c r="B137" s="159" t="s">
        <v>2902</v>
      </c>
      <c r="C137" s="175" t="s">
        <v>2482</v>
      </c>
      <c r="F137" s="18"/>
      <c r="G137" s="18"/>
      <c r="H137" s="18"/>
    </row>
    <row r="138" spans="2:8" s="12" customFormat="1" ht="15">
      <c r="B138" s="150" t="s">
        <v>2956</v>
      </c>
      <c r="C138" s="176">
        <v>148081567.72</v>
      </c>
      <c r="F138" s="18"/>
      <c r="G138" s="18"/>
      <c r="H138" s="18"/>
    </row>
    <row r="139" spans="2:8" s="12" customFormat="1" ht="15">
      <c r="C139" s="177">
        <f>SUM(C138:C138)</f>
        <v>148081567.72</v>
      </c>
      <c r="F139" s="18"/>
      <c r="G139" s="18"/>
      <c r="H139" s="18"/>
    </row>
    <row r="140" spans="2:8" s="12" customFormat="1">
      <c r="C140" s="17"/>
      <c r="F140" s="18"/>
      <c r="G140" s="18"/>
      <c r="H140" s="18"/>
    </row>
    <row r="141" spans="2:8" s="12" customFormat="1" ht="15">
      <c r="B141" s="162" t="s">
        <v>2889</v>
      </c>
      <c r="C141" s="177">
        <f>+C139-C135</f>
        <v>6613427.8400000036</v>
      </c>
      <c r="F141" s="18"/>
      <c r="G141" s="18"/>
      <c r="H141" s="18"/>
    </row>
  </sheetData>
  <mergeCells count="3">
    <mergeCell ref="B1:E1"/>
    <mergeCell ref="C3:C6"/>
    <mergeCell ref="D3:D6"/>
  </mergeCells>
  <conditionalFormatting sqref="C126">
    <cfRule type="expression" dxfId="231" priority="167">
      <formula>#REF!="Total"</formula>
    </cfRule>
  </conditionalFormatting>
  <conditionalFormatting sqref="C126">
    <cfRule type="expression" dxfId="230" priority="166">
      <formula>#REF!="Total"</formula>
    </cfRule>
  </conditionalFormatting>
  <conditionalFormatting sqref="C126">
    <cfRule type="expression" dxfId="229" priority="165">
      <formula>#REF!="Total"</formula>
    </cfRule>
  </conditionalFormatting>
  <conditionalFormatting sqref="C126">
    <cfRule type="expression" dxfId="228" priority="164">
      <formula>#REF!="Total"</formula>
    </cfRule>
  </conditionalFormatting>
  <conditionalFormatting sqref="C126">
    <cfRule type="expression" dxfId="227" priority="163">
      <formula>#REF!="Total"</formula>
    </cfRule>
  </conditionalFormatting>
  <conditionalFormatting sqref="C126">
    <cfRule type="expression" dxfId="226" priority="162">
      <formula>#REF!="Total"</formula>
    </cfRule>
  </conditionalFormatting>
  <conditionalFormatting sqref="C126">
    <cfRule type="expression" dxfId="225" priority="161">
      <formula>#REF!="Total"</formula>
    </cfRule>
  </conditionalFormatting>
  <conditionalFormatting sqref="C126">
    <cfRule type="expression" dxfId="224" priority="160">
      <formula>#REF!="Total"</formula>
    </cfRule>
  </conditionalFormatting>
  <conditionalFormatting sqref="C126">
    <cfRule type="expression" dxfId="223" priority="159">
      <formula>#REF!="Total"</formula>
    </cfRule>
  </conditionalFormatting>
  <conditionalFormatting sqref="C126">
    <cfRule type="expression" dxfId="222" priority="170">
      <formula>#REF!="Total"</formula>
    </cfRule>
  </conditionalFormatting>
  <conditionalFormatting sqref="C126">
    <cfRule type="expression" dxfId="221" priority="171">
      <formula>#REF!="Total"</formula>
    </cfRule>
  </conditionalFormatting>
  <conditionalFormatting sqref="C126">
    <cfRule type="expression" dxfId="220" priority="172">
      <formula>#REF!="Total"</formula>
    </cfRule>
  </conditionalFormatting>
  <conditionalFormatting sqref="C126">
    <cfRule type="expression" dxfId="219" priority="173">
      <formula>#REF!="Total"</formula>
    </cfRule>
  </conditionalFormatting>
  <conditionalFormatting sqref="C126">
    <cfRule type="expression" dxfId="218" priority="174">
      <formula>$A126="Total"</formula>
    </cfRule>
  </conditionalFormatting>
  <conditionalFormatting sqref="C126">
    <cfRule type="expression" dxfId="217" priority="158">
      <formula>#REF!="Total"</formula>
    </cfRule>
  </conditionalFormatting>
  <conditionalFormatting sqref="C126">
    <cfRule type="expression" dxfId="216" priority="175" stopIfTrue="1">
      <formula>#REF!="Total"</formula>
    </cfRule>
  </conditionalFormatting>
  <conditionalFormatting sqref="C126">
    <cfRule type="expression" dxfId="215" priority="176">
      <formula>#REF!="Total"</formula>
    </cfRule>
  </conditionalFormatting>
  <conditionalFormatting sqref="C126">
    <cfRule type="expression" dxfId="214" priority="177">
      <formula>#REF!="Total"</formula>
    </cfRule>
  </conditionalFormatting>
  <conditionalFormatting sqref="C126">
    <cfRule type="expression" dxfId="213" priority="178">
      <formula>#REF!="Total"</formula>
    </cfRule>
  </conditionalFormatting>
  <conditionalFormatting sqref="C126">
    <cfRule type="expression" dxfId="212" priority="179">
      <formula>#REF!="Total"</formula>
    </cfRule>
  </conditionalFormatting>
  <conditionalFormatting sqref="C126">
    <cfRule type="expression" dxfId="211" priority="180">
      <formula>#REF!="Total"</formula>
    </cfRule>
  </conditionalFormatting>
  <conditionalFormatting sqref="C126">
    <cfRule type="expression" dxfId="210" priority="181">
      <formula>#REF!="Total"</formula>
    </cfRule>
  </conditionalFormatting>
  <conditionalFormatting sqref="C126">
    <cfRule type="expression" dxfId="209" priority="182">
      <formula>#REF!="Total"</formula>
    </cfRule>
  </conditionalFormatting>
  <conditionalFormatting sqref="C126">
    <cfRule type="expression" dxfId="208" priority="183">
      <formula>#REF!="Total"</formula>
    </cfRule>
  </conditionalFormatting>
  <conditionalFormatting sqref="C126">
    <cfRule type="expression" dxfId="207" priority="184">
      <formula>#REF!="Total"</formula>
    </cfRule>
  </conditionalFormatting>
  <conditionalFormatting sqref="C126">
    <cfRule type="expression" dxfId="206" priority="185">
      <formula>#REF!="Total"</formula>
    </cfRule>
  </conditionalFormatting>
  <conditionalFormatting sqref="C126">
    <cfRule type="expression" dxfId="205" priority="186">
      <formula>#REF!="Total"</formula>
    </cfRule>
  </conditionalFormatting>
  <conditionalFormatting sqref="C126">
    <cfRule type="expression" dxfId="204" priority="187">
      <formula>#REF!="Total"</formula>
    </cfRule>
  </conditionalFormatting>
  <conditionalFormatting sqref="C126">
    <cfRule type="expression" dxfId="203" priority="188">
      <formula>#REF!="Total"</formula>
    </cfRule>
  </conditionalFormatting>
  <conditionalFormatting sqref="C126">
    <cfRule type="expression" dxfId="202" priority="189">
      <formula>#REF!="Total"</formula>
    </cfRule>
  </conditionalFormatting>
  <conditionalFormatting sqref="C126">
    <cfRule type="expression" dxfId="201" priority="190">
      <formula>#REF!="Total"</formula>
    </cfRule>
  </conditionalFormatting>
  <conditionalFormatting sqref="C126">
    <cfRule type="expression" dxfId="200" priority="191">
      <formula>#REF!="Total"</formula>
    </cfRule>
  </conditionalFormatting>
  <conditionalFormatting sqref="C126">
    <cfRule type="expression" dxfId="199" priority="192">
      <formula>#REF!="Total"</formula>
    </cfRule>
  </conditionalFormatting>
  <conditionalFormatting sqref="C126">
    <cfRule type="expression" dxfId="198" priority="193">
      <formula>$A93="Total"</formula>
    </cfRule>
  </conditionalFormatting>
  <conditionalFormatting sqref="C126">
    <cfRule type="expression" dxfId="197" priority="194">
      <formula>#REF!="Total"</formula>
    </cfRule>
  </conditionalFormatting>
  <conditionalFormatting sqref="C126">
    <cfRule type="expression" dxfId="196" priority="195">
      <formula>#REF!="Total"</formula>
    </cfRule>
  </conditionalFormatting>
  <conditionalFormatting sqref="C126">
    <cfRule type="expression" dxfId="195" priority="196">
      <formula>#REF!="Total"</formula>
    </cfRule>
  </conditionalFormatting>
  <conditionalFormatting sqref="C126">
    <cfRule type="expression" dxfId="194" priority="198">
      <formula>#REF!="Total"</formula>
    </cfRule>
  </conditionalFormatting>
  <conditionalFormatting sqref="C126">
    <cfRule type="expression" dxfId="193" priority="153">
      <formula>$A99="Total"</formula>
    </cfRule>
  </conditionalFormatting>
  <conditionalFormatting sqref="C126">
    <cfRule type="expression" dxfId="192" priority="201" stopIfTrue="1">
      <formula>#REF!="Total"</formula>
    </cfRule>
  </conditionalFormatting>
  <conditionalFormatting sqref="C126">
    <cfRule type="expression" dxfId="191" priority="202" stopIfTrue="1">
      <formula>#REF!="Total"</formula>
    </cfRule>
  </conditionalFormatting>
  <conditionalFormatting sqref="C126">
    <cfRule type="expression" dxfId="190" priority="203" stopIfTrue="1">
      <formula>#REF!="Total"</formula>
    </cfRule>
  </conditionalFormatting>
  <conditionalFormatting sqref="C126">
    <cfRule type="expression" dxfId="189" priority="204">
      <formula>#REF!="Total"</formula>
    </cfRule>
  </conditionalFormatting>
  <conditionalFormatting sqref="C126">
    <cfRule type="expression" dxfId="188" priority="149">
      <formula>$A100="Total"</formula>
    </cfRule>
  </conditionalFormatting>
  <conditionalFormatting sqref="C126">
    <cfRule type="expression" dxfId="187" priority="144">
      <formula>$A97="Total"</formula>
    </cfRule>
  </conditionalFormatting>
  <conditionalFormatting sqref="C126">
    <cfRule type="expression" dxfId="186" priority="143">
      <formula>$A98="Total"</formula>
    </cfRule>
  </conditionalFormatting>
  <conditionalFormatting sqref="C126">
    <cfRule type="expression" dxfId="185" priority="137">
      <formula>$A95="Total"</formula>
    </cfRule>
  </conditionalFormatting>
  <conditionalFormatting sqref="C126">
    <cfRule type="expression" dxfId="184" priority="140">
      <formula>$A155="Total"</formula>
    </cfRule>
  </conditionalFormatting>
  <conditionalFormatting sqref="C126">
    <cfRule type="expression" dxfId="183" priority="141">
      <formula>$A153="Total"</formula>
    </cfRule>
  </conditionalFormatting>
  <conditionalFormatting sqref="C126">
    <cfRule type="expression" dxfId="182" priority="139">
      <formula>$A55="Total"</formula>
    </cfRule>
  </conditionalFormatting>
  <conditionalFormatting sqref="C126">
    <cfRule type="expression" dxfId="181" priority="157">
      <formula>$A57="Total"</formula>
    </cfRule>
  </conditionalFormatting>
  <conditionalFormatting sqref="C126">
    <cfRule type="expression" dxfId="180" priority="136">
      <formula>$A152="Total"</formula>
    </cfRule>
  </conditionalFormatting>
  <conditionalFormatting sqref="C126">
    <cfRule type="expression" dxfId="179" priority="156">
      <formula>$A59="Total"</formula>
    </cfRule>
  </conditionalFormatting>
  <conditionalFormatting sqref="C126">
    <cfRule type="expression" dxfId="178" priority="134">
      <formula>$A56="Total"</formula>
    </cfRule>
  </conditionalFormatting>
  <conditionalFormatting sqref="C126">
    <cfRule type="expression" dxfId="177" priority="133">
      <formula>#REF!="Total"</formula>
    </cfRule>
  </conditionalFormatting>
  <conditionalFormatting sqref="C126">
    <cfRule type="expression" dxfId="176" priority="135" stopIfTrue="1">
      <formula>$C101="Total"</formula>
    </cfRule>
  </conditionalFormatting>
  <conditionalFormatting sqref="C126">
    <cfRule type="expression" dxfId="175" priority="152">
      <formula>#REF!="Total"</formula>
    </cfRule>
  </conditionalFormatting>
  <conditionalFormatting sqref="C126">
    <cfRule type="expression" dxfId="174" priority="146">
      <formula>$A58="Total"</formula>
    </cfRule>
  </conditionalFormatting>
  <conditionalFormatting sqref="C130">
    <cfRule type="expression" dxfId="173" priority="26">
      <formula>#REF!="Total"</formula>
    </cfRule>
  </conditionalFormatting>
  <conditionalFormatting sqref="C130">
    <cfRule type="expression" dxfId="172" priority="25">
      <formula>#REF!="Total"</formula>
    </cfRule>
  </conditionalFormatting>
  <conditionalFormatting sqref="C130">
    <cfRule type="expression" dxfId="171" priority="24">
      <formula>#REF!="Total"</formula>
    </cfRule>
  </conditionalFormatting>
  <conditionalFormatting sqref="C130">
    <cfRule type="expression" dxfId="170" priority="23">
      <formula>#REF!="Total"</formula>
    </cfRule>
  </conditionalFormatting>
  <conditionalFormatting sqref="C130">
    <cfRule type="expression" dxfId="169" priority="22">
      <formula>#REF!="Total"</formula>
    </cfRule>
  </conditionalFormatting>
  <conditionalFormatting sqref="C130">
    <cfRule type="expression" dxfId="168" priority="21">
      <formula>#REF!="Total"</formula>
    </cfRule>
  </conditionalFormatting>
  <conditionalFormatting sqref="C130">
    <cfRule type="expression" dxfId="167" priority="20">
      <formula>#REF!="Total"</formula>
    </cfRule>
  </conditionalFormatting>
  <conditionalFormatting sqref="C130">
    <cfRule type="expression" dxfId="166" priority="19">
      <formula>#REF!="Total"</formula>
    </cfRule>
  </conditionalFormatting>
  <conditionalFormatting sqref="C130">
    <cfRule type="expression" dxfId="165" priority="18">
      <formula>#REF!="Total"</formula>
    </cfRule>
  </conditionalFormatting>
  <conditionalFormatting sqref="C130">
    <cfRule type="expression" dxfId="164" priority="27">
      <formula>#REF!="Total"</formula>
    </cfRule>
  </conditionalFormatting>
  <conditionalFormatting sqref="C130">
    <cfRule type="expression" dxfId="163" priority="28">
      <formula>#REF!="Total"</formula>
    </cfRule>
  </conditionalFormatting>
  <conditionalFormatting sqref="C130">
    <cfRule type="expression" dxfId="162" priority="29">
      <formula>#REF!="Total"</formula>
    </cfRule>
  </conditionalFormatting>
  <conditionalFormatting sqref="C130">
    <cfRule type="expression" dxfId="161" priority="30">
      <formula>#REF!="Total"</formula>
    </cfRule>
  </conditionalFormatting>
  <conditionalFormatting sqref="C130">
    <cfRule type="expression" dxfId="160" priority="31">
      <formula>$A130="Total"</formula>
    </cfRule>
  </conditionalFormatting>
  <conditionalFormatting sqref="C130">
    <cfRule type="expression" dxfId="159" priority="17">
      <formula>#REF!="Total"</formula>
    </cfRule>
  </conditionalFormatting>
  <conditionalFormatting sqref="C130">
    <cfRule type="expression" dxfId="158" priority="32" stopIfTrue="1">
      <formula>#REF!="Total"</formula>
    </cfRule>
  </conditionalFormatting>
  <conditionalFormatting sqref="C130">
    <cfRule type="expression" dxfId="157" priority="33">
      <formula>#REF!="Total"</formula>
    </cfRule>
  </conditionalFormatting>
  <conditionalFormatting sqref="C130">
    <cfRule type="expression" dxfId="156" priority="34">
      <formula>#REF!="Total"</formula>
    </cfRule>
  </conditionalFormatting>
  <conditionalFormatting sqref="C130">
    <cfRule type="expression" dxfId="155" priority="35">
      <formula>#REF!="Total"</formula>
    </cfRule>
  </conditionalFormatting>
  <conditionalFormatting sqref="C130">
    <cfRule type="expression" dxfId="154" priority="36">
      <formula>#REF!="Total"</formula>
    </cfRule>
  </conditionalFormatting>
  <conditionalFormatting sqref="C130">
    <cfRule type="expression" dxfId="153" priority="37">
      <formula>#REF!="Total"</formula>
    </cfRule>
  </conditionalFormatting>
  <conditionalFormatting sqref="C130">
    <cfRule type="expression" dxfId="152" priority="38">
      <formula>#REF!="Total"</formula>
    </cfRule>
  </conditionalFormatting>
  <conditionalFormatting sqref="C130">
    <cfRule type="expression" dxfId="151" priority="39">
      <formula>#REF!="Total"</formula>
    </cfRule>
  </conditionalFormatting>
  <conditionalFormatting sqref="C130">
    <cfRule type="expression" dxfId="150" priority="40">
      <formula>#REF!="Total"</formula>
    </cfRule>
  </conditionalFormatting>
  <conditionalFormatting sqref="C130">
    <cfRule type="expression" dxfId="149" priority="41">
      <formula>#REF!="Total"</formula>
    </cfRule>
  </conditionalFormatting>
  <conditionalFormatting sqref="C130">
    <cfRule type="expression" dxfId="148" priority="42">
      <formula>#REF!="Total"</formula>
    </cfRule>
  </conditionalFormatting>
  <conditionalFormatting sqref="C130">
    <cfRule type="expression" dxfId="147" priority="43">
      <formula>#REF!="Total"</formula>
    </cfRule>
  </conditionalFormatting>
  <conditionalFormatting sqref="C130">
    <cfRule type="expression" dxfId="146" priority="44">
      <formula>#REF!="Total"</formula>
    </cfRule>
  </conditionalFormatting>
  <conditionalFormatting sqref="C130">
    <cfRule type="expression" dxfId="145" priority="45">
      <formula>#REF!="Total"</formula>
    </cfRule>
  </conditionalFormatting>
  <conditionalFormatting sqref="C130">
    <cfRule type="expression" dxfId="144" priority="46">
      <formula>#REF!="Total"</formula>
    </cfRule>
  </conditionalFormatting>
  <conditionalFormatting sqref="C130">
    <cfRule type="expression" dxfId="143" priority="47">
      <formula>#REF!="Total"</formula>
    </cfRule>
  </conditionalFormatting>
  <conditionalFormatting sqref="C130">
    <cfRule type="expression" dxfId="142" priority="48">
      <formula>#REF!="Total"</formula>
    </cfRule>
  </conditionalFormatting>
  <conditionalFormatting sqref="C130">
    <cfRule type="expression" dxfId="141" priority="49">
      <formula>#REF!="Total"</formula>
    </cfRule>
  </conditionalFormatting>
  <conditionalFormatting sqref="C130">
    <cfRule type="expression" dxfId="140" priority="50">
      <formula>$A98="Total"</formula>
    </cfRule>
  </conditionalFormatting>
  <conditionalFormatting sqref="C130">
    <cfRule type="expression" dxfId="139" priority="51">
      <formula>#REF!="Total"</formula>
    </cfRule>
  </conditionalFormatting>
  <conditionalFormatting sqref="C130">
    <cfRule type="expression" dxfId="138" priority="52">
      <formula>#REF!="Total"</formula>
    </cfRule>
  </conditionalFormatting>
  <conditionalFormatting sqref="C130">
    <cfRule type="expression" dxfId="137" priority="53">
      <formula>#REF!="Total"</formula>
    </cfRule>
  </conditionalFormatting>
  <conditionalFormatting sqref="C130">
    <cfRule type="expression" dxfId="136" priority="54">
      <formula>#REF!="Total"</formula>
    </cfRule>
  </conditionalFormatting>
  <conditionalFormatting sqref="C130">
    <cfRule type="expression" dxfId="135" priority="14">
      <formula>$A104="Total"</formula>
    </cfRule>
  </conditionalFormatting>
  <conditionalFormatting sqref="C130">
    <cfRule type="expression" dxfId="134" priority="55" stopIfTrue="1">
      <formula>#REF!="Total"</formula>
    </cfRule>
  </conditionalFormatting>
  <conditionalFormatting sqref="C130">
    <cfRule type="expression" dxfId="133" priority="56" stopIfTrue="1">
      <formula>#REF!="Total"</formula>
    </cfRule>
  </conditionalFormatting>
  <conditionalFormatting sqref="C130">
    <cfRule type="expression" dxfId="132" priority="57" stopIfTrue="1">
      <formula>#REF!="Total"</formula>
    </cfRule>
  </conditionalFormatting>
  <conditionalFormatting sqref="C130">
    <cfRule type="expression" dxfId="131" priority="58">
      <formula>#REF!="Total"</formula>
    </cfRule>
  </conditionalFormatting>
  <conditionalFormatting sqref="C130">
    <cfRule type="expression" dxfId="130" priority="12">
      <formula>$A105="Total"</formula>
    </cfRule>
  </conditionalFormatting>
  <conditionalFormatting sqref="C130">
    <cfRule type="expression" dxfId="129" priority="10">
      <formula>$A102="Total"</formula>
    </cfRule>
  </conditionalFormatting>
  <conditionalFormatting sqref="C130">
    <cfRule type="expression" dxfId="128" priority="9">
      <formula>$A103="Total"</formula>
    </cfRule>
  </conditionalFormatting>
  <conditionalFormatting sqref="C130">
    <cfRule type="expression" dxfId="127" priority="5">
      <formula>$A100="Total"</formula>
    </cfRule>
  </conditionalFormatting>
  <conditionalFormatting sqref="C130">
    <cfRule type="expression" dxfId="126" priority="7">
      <formula>$A160="Total"</formula>
    </cfRule>
  </conditionalFormatting>
  <conditionalFormatting sqref="C130">
    <cfRule type="expression" dxfId="125" priority="8">
      <formula>$A158="Total"</formula>
    </cfRule>
  </conditionalFormatting>
  <conditionalFormatting sqref="C130">
    <cfRule type="expression" dxfId="124" priority="6">
      <formula>$A60="Total"</formula>
    </cfRule>
  </conditionalFormatting>
  <conditionalFormatting sqref="C130">
    <cfRule type="expression" dxfId="123" priority="16">
      <formula>$A62="Total"</formula>
    </cfRule>
  </conditionalFormatting>
  <conditionalFormatting sqref="C130">
    <cfRule type="expression" dxfId="122" priority="4">
      <formula>$A157="Total"</formula>
    </cfRule>
  </conditionalFormatting>
  <conditionalFormatting sqref="C130">
    <cfRule type="expression" dxfId="121" priority="15">
      <formula>$A64="Total"</formula>
    </cfRule>
  </conditionalFormatting>
  <conditionalFormatting sqref="C130">
    <cfRule type="expression" dxfId="120" priority="2">
      <formula>$A61="Total"</formula>
    </cfRule>
  </conditionalFormatting>
  <conditionalFormatting sqref="C130">
    <cfRule type="expression" dxfId="119" priority="1">
      <formula>#REF!="Total"</formula>
    </cfRule>
  </conditionalFormatting>
  <conditionalFormatting sqref="C130">
    <cfRule type="expression" dxfId="118" priority="3" stopIfTrue="1">
      <formula>$C106="Total"</formula>
    </cfRule>
  </conditionalFormatting>
  <conditionalFormatting sqref="C130">
    <cfRule type="expression" dxfId="117" priority="13">
      <formula>#REF!="Total"</formula>
    </cfRule>
  </conditionalFormatting>
  <conditionalFormatting sqref="C130">
    <cfRule type="expression" dxfId="116" priority="11">
      <formula>$A63="Total"</formula>
    </cfRule>
  </conditionalFormatting>
  <hyperlinks>
    <hyperlink ref="A1" location="Index!A1" display="Index" xr:uid="{00000000-0004-0000-0400-000000000000}"/>
  </hyperlinks>
  <pageMargins left="0.7" right="0.7" top="0.75" bottom="0.75" header="0.3" footer="0.3"/>
  <pageSetup paperSize="9"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73"/>
  <sheetViews>
    <sheetView workbookViewId="0">
      <selection activeCell="B1" sqref="B1:E1"/>
    </sheetView>
  </sheetViews>
  <sheetFormatPr defaultRowHeight="12.75"/>
  <cols>
    <col min="1" max="1" width="5.42578125" style="1" bestFit="1" customWidth="1"/>
    <col min="2" max="2" width="82" style="1" bestFit="1" customWidth="1"/>
    <col min="3" max="3" width="25.7109375" style="5" customWidth="1"/>
    <col min="4" max="4" width="25.7109375" style="1" customWidth="1"/>
    <col min="5" max="5" width="14" style="1" bestFit="1" customWidth="1"/>
    <col min="6" max="6" width="11" style="4" customWidth="1"/>
    <col min="7" max="7" width="18.140625" style="4" bestFit="1" customWidth="1"/>
    <col min="8" max="8" width="9.140625" style="4" bestFit="1" customWidth="1"/>
    <col min="9" max="16384" width="9.140625" style="1"/>
  </cols>
  <sheetData>
    <row r="1" spans="1:9">
      <c r="A1" s="3" t="s">
        <v>0</v>
      </c>
      <c r="B1" s="367" t="s">
        <v>90</v>
      </c>
      <c r="C1" s="367"/>
      <c r="D1" s="367"/>
      <c r="E1" s="367"/>
    </row>
    <row r="2" spans="1:9" ht="13.5" thickBot="1"/>
    <row r="3" spans="1:9" s="12" customFormat="1" ht="15">
      <c r="B3" s="109" t="s">
        <v>3120</v>
      </c>
      <c r="C3" s="401"/>
      <c r="D3" s="374"/>
      <c r="F3" s="18"/>
      <c r="G3" s="18"/>
      <c r="H3" s="18"/>
    </row>
    <row r="4" spans="1:9" s="12" customFormat="1" ht="30">
      <c r="B4" s="112" t="s">
        <v>1530</v>
      </c>
      <c r="C4" s="402"/>
      <c r="D4" s="375"/>
      <c r="F4" s="18"/>
      <c r="G4" s="18"/>
      <c r="H4" s="18"/>
    </row>
    <row r="5" spans="1:9" s="12" customFormat="1" ht="15">
      <c r="B5" s="112" t="s">
        <v>1529</v>
      </c>
      <c r="C5" s="402"/>
      <c r="D5" s="375"/>
      <c r="F5" s="18"/>
      <c r="G5" s="18"/>
      <c r="H5" s="18"/>
    </row>
    <row r="6" spans="1:9" s="12" customFormat="1" ht="45.75" thickBot="1">
      <c r="B6" s="113" t="s">
        <v>3122</v>
      </c>
      <c r="C6" s="403"/>
      <c r="D6" s="376"/>
      <c r="F6" s="18"/>
      <c r="G6" s="18"/>
      <c r="H6" s="18"/>
    </row>
    <row r="7" spans="1:9" s="12" customFormat="1">
      <c r="C7" s="20" t="s">
        <v>1527</v>
      </c>
      <c r="D7" s="20" t="s">
        <v>1526</v>
      </c>
      <c r="F7" s="18"/>
      <c r="G7" s="18"/>
      <c r="H7" s="18"/>
    </row>
    <row r="10" spans="1:9">
      <c r="B10" s="1" t="s">
        <v>100</v>
      </c>
    </row>
    <row r="12" spans="1:9">
      <c r="B12" s="6" t="s">
        <v>101</v>
      </c>
      <c r="C12" s="7" t="s">
        <v>102</v>
      </c>
      <c r="D12" s="6" t="s">
        <v>136</v>
      </c>
      <c r="E12" s="6" t="s">
        <v>104</v>
      </c>
      <c r="F12" s="8" t="s">
        <v>105</v>
      </c>
      <c r="G12" s="8" t="s">
        <v>106</v>
      </c>
      <c r="H12" s="8" t="s">
        <v>107</v>
      </c>
      <c r="I12" s="2" t="s">
        <v>137</v>
      </c>
    </row>
    <row r="13" spans="1:9">
      <c r="B13" s="2" t="s">
        <v>138</v>
      </c>
      <c r="C13" s="22"/>
    </row>
    <row r="14" spans="1:9">
      <c r="B14" s="2" t="s">
        <v>109</v>
      </c>
      <c r="C14" s="22"/>
    </row>
    <row r="15" spans="1:9">
      <c r="B15" s="1" t="s">
        <v>1025</v>
      </c>
      <c r="C15" s="22" t="s">
        <v>139</v>
      </c>
      <c r="D15" s="1" t="s">
        <v>140</v>
      </c>
      <c r="E15" s="1" t="s">
        <v>141</v>
      </c>
      <c r="F15" s="4">
        <v>1524000</v>
      </c>
      <c r="G15" s="4">
        <v>11327.89</v>
      </c>
      <c r="H15" s="4">
        <v>7.22</v>
      </c>
    </row>
    <row r="16" spans="1:9">
      <c r="B16" s="1" t="s">
        <v>993</v>
      </c>
      <c r="C16" s="22" t="s">
        <v>139</v>
      </c>
      <c r="D16" s="1" t="s">
        <v>142</v>
      </c>
      <c r="E16" s="1" t="s">
        <v>143</v>
      </c>
      <c r="F16" s="4">
        <v>376500</v>
      </c>
      <c r="G16" s="4">
        <v>10505.29</v>
      </c>
      <c r="H16" s="4">
        <v>6.7</v>
      </c>
    </row>
    <row r="17" spans="2:8">
      <c r="B17" s="1" t="s">
        <v>1070</v>
      </c>
      <c r="C17" s="22" t="s">
        <v>139</v>
      </c>
      <c r="D17" s="1" t="s">
        <v>145</v>
      </c>
      <c r="E17" s="1" t="s">
        <v>146</v>
      </c>
      <c r="F17" s="4">
        <v>459000</v>
      </c>
      <c r="G17" s="4">
        <v>7195.05</v>
      </c>
      <c r="H17" s="4">
        <v>4.59</v>
      </c>
    </row>
    <row r="18" spans="2:8">
      <c r="B18" s="1" t="s">
        <v>1012</v>
      </c>
      <c r="C18" s="22" t="s">
        <v>139</v>
      </c>
      <c r="D18" s="1" t="s">
        <v>145</v>
      </c>
      <c r="E18" s="1" t="s">
        <v>147</v>
      </c>
      <c r="F18" s="4">
        <v>196400</v>
      </c>
      <c r="G18" s="4">
        <v>6965.72</v>
      </c>
      <c r="H18" s="4">
        <v>4.4400000000000004</v>
      </c>
    </row>
    <row r="19" spans="2:8">
      <c r="B19" s="1" t="s">
        <v>997</v>
      </c>
      <c r="C19" s="22" t="s">
        <v>139</v>
      </c>
      <c r="D19" s="1" t="s">
        <v>140</v>
      </c>
      <c r="E19" s="1" t="s">
        <v>144</v>
      </c>
      <c r="F19" s="4">
        <v>492000</v>
      </c>
      <c r="G19" s="4">
        <v>6812.23</v>
      </c>
      <c r="H19" s="4">
        <v>4.34</v>
      </c>
    </row>
    <row r="20" spans="2:8">
      <c r="B20" s="1" t="s">
        <v>1018</v>
      </c>
      <c r="C20" s="22" t="s">
        <v>139</v>
      </c>
      <c r="D20" s="1" t="s">
        <v>153</v>
      </c>
      <c r="E20" s="1" t="s">
        <v>154</v>
      </c>
      <c r="F20" s="4">
        <v>2036000</v>
      </c>
      <c r="G20" s="4">
        <v>5284.44</v>
      </c>
      <c r="H20" s="4">
        <v>3.37</v>
      </c>
    </row>
    <row r="21" spans="2:8">
      <c r="B21" s="1" t="s">
        <v>994</v>
      </c>
      <c r="C21" s="22" t="s">
        <v>139</v>
      </c>
      <c r="D21" s="1" t="s">
        <v>145</v>
      </c>
      <c r="E21" s="1" t="s">
        <v>285</v>
      </c>
      <c r="F21" s="4">
        <v>333000</v>
      </c>
      <c r="G21" s="4">
        <v>3593.9</v>
      </c>
      <c r="H21" s="4">
        <v>2.29</v>
      </c>
    </row>
    <row r="22" spans="2:8">
      <c r="B22" s="1" t="s">
        <v>1283</v>
      </c>
      <c r="C22" s="22" t="s">
        <v>139</v>
      </c>
      <c r="D22" s="1" t="s">
        <v>166</v>
      </c>
      <c r="E22" s="1" t="s">
        <v>288</v>
      </c>
      <c r="F22" s="4">
        <v>131400</v>
      </c>
      <c r="G22" s="4">
        <v>3266.8</v>
      </c>
      <c r="H22" s="4">
        <v>2.08</v>
      </c>
    </row>
    <row r="23" spans="2:8">
      <c r="B23" s="1" t="s">
        <v>1041</v>
      </c>
      <c r="C23" s="22" t="s">
        <v>139</v>
      </c>
      <c r="D23" s="1" t="s">
        <v>156</v>
      </c>
      <c r="E23" s="1" t="s">
        <v>287</v>
      </c>
      <c r="F23" s="4">
        <v>388000</v>
      </c>
      <c r="G23" s="4">
        <v>3223.7</v>
      </c>
      <c r="H23" s="4">
        <v>2.06</v>
      </c>
    </row>
    <row r="24" spans="2:8">
      <c r="B24" s="1" t="s">
        <v>1404</v>
      </c>
      <c r="C24" s="22" t="s">
        <v>139</v>
      </c>
      <c r="D24" s="1" t="s">
        <v>175</v>
      </c>
      <c r="E24" s="1" t="s">
        <v>240</v>
      </c>
      <c r="F24" s="4">
        <v>338300</v>
      </c>
      <c r="G24" s="4">
        <v>3044.19</v>
      </c>
      <c r="H24" s="4">
        <v>1.94</v>
      </c>
    </row>
    <row r="25" spans="2:8">
      <c r="B25" s="1" t="s">
        <v>1017</v>
      </c>
      <c r="C25" s="22" t="s">
        <v>139</v>
      </c>
      <c r="D25" s="1" t="s">
        <v>273</v>
      </c>
      <c r="E25" s="1" t="s">
        <v>286</v>
      </c>
      <c r="F25" s="4">
        <v>1318666</v>
      </c>
      <c r="G25" s="4">
        <v>3003.26</v>
      </c>
      <c r="H25" s="4">
        <v>1.91</v>
      </c>
    </row>
    <row r="26" spans="2:8">
      <c r="B26" s="1" t="s">
        <v>1003</v>
      </c>
      <c r="C26" s="22" t="s">
        <v>139</v>
      </c>
      <c r="D26" s="1" t="s">
        <v>140</v>
      </c>
      <c r="E26" s="1" t="s">
        <v>155</v>
      </c>
      <c r="F26" s="4">
        <v>405000</v>
      </c>
      <c r="G26" s="4">
        <v>2950.83</v>
      </c>
      <c r="H26" s="4">
        <v>1.88</v>
      </c>
    </row>
    <row r="27" spans="2:8">
      <c r="B27" s="1" t="s">
        <v>1037</v>
      </c>
      <c r="C27" s="22" t="s">
        <v>139</v>
      </c>
      <c r="D27" s="1" t="s">
        <v>149</v>
      </c>
      <c r="E27" s="1" t="s">
        <v>150</v>
      </c>
      <c r="F27" s="4">
        <v>115500</v>
      </c>
      <c r="G27" s="4">
        <v>2839.22</v>
      </c>
      <c r="H27" s="4">
        <v>1.81</v>
      </c>
    </row>
    <row r="28" spans="2:8">
      <c r="B28" s="1" t="s">
        <v>1047</v>
      </c>
      <c r="C28" s="22" t="s">
        <v>139</v>
      </c>
      <c r="D28" s="1" t="s">
        <v>178</v>
      </c>
      <c r="E28" s="1" t="s">
        <v>179</v>
      </c>
      <c r="F28" s="4">
        <v>340456</v>
      </c>
      <c r="G28" s="4">
        <v>2804.51</v>
      </c>
      <c r="H28" s="4">
        <v>1.79</v>
      </c>
    </row>
    <row r="29" spans="2:8">
      <c r="B29" s="1" t="s">
        <v>1075</v>
      </c>
      <c r="C29" s="22" t="s">
        <v>139</v>
      </c>
      <c r="D29" s="1" t="s">
        <v>244</v>
      </c>
      <c r="E29" s="1" t="s">
        <v>289</v>
      </c>
      <c r="F29" s="4">
        <v>500000</v>
      </c>
      <c r="G29" s="4">
        <v>2730</v>
      </c>
      <c r="H29" s="4">
        <v>1.74</v>
      </c>
    </row>
    <row r="30" spans="2:8">
      <c r="B30" s="1" t="s">
        <v>1031</v>
      </c>
      <c r="C30" s="22" t="s">
        <v>139</v>
      </c>
      <c r="D30" s="1" t="s">
        <v>184</v>
      </c>
      <c r="E30" s="1" t="s">
        <v>290</v>
      </c>
      <c r="F30" s="4">
        <v>715000</v>
      </c>
      <c r="G30" s="4">
        <v>2661.23</v>
      </c>
      <c r="H30" s="4">
        <v>1.7</v>
      </c>
    </row>
    <row r="31" spans="2:8">
      <c r="B31" s="1" t="s">
        <v>1280</v>
      </c>
      <c r="C31" s="22" t="s">
        <v>139</v>
      </c>
      <c r="D31" s="1" t="s">
        <v>149</v>
      </c>
      <c r="E31" s="1" t="s">
        <v>291</v>
      </c>
      <c r="F31" s="4">
        <v>82000</v>
      </c>
      <c r="G31" s="4">
        <v>2654.5</v>
      </c>
      <c r="H31" s="4">
        <v>1.69</v>
      </c>
    </row>
    <row r="32" spans="2:8">
      <c r="B32" s="1" t="s">
        <v>1324</v>
      </c>
      <c r="C32" s="22" t="s">
        <v>139</v>
      </c>
      <c r="D32" s="1" t="s">
        <v>149</v>
      </c>
      <c r="E32" s="1" t="s">
        <v>293</v>
      </c>
      <c r="F32" s="4">
        <v>210000</v>
      </c>
      <c r="G32" s="4">
        <v>2649.26</v>
      </c>
      <c r="H32" s="4">
        <v>1.69</v>
      </c>
    </row>
    <row r="33" spans="2:8">
      <c r="B33" s="1" t="s">
        <v>1371</v>
      </c>
      <c r="C33" s="22" t="s">
        <v>139</v>
      </c>
      <c r="D33" s="1" t="s">
        <v>149</v>
      </c>
      <c r="E33" s="1" t="s">
        <v>292</v>
      </c>
      <c r="F33" s="4">
        <v>51500</v>
      </c>
      <c r="G33" s="4">
        <v>2264.0700000000002</v>
      </c>
      <c r="H33" s="4">
        <v>1.44</v>
      </c>
    </row>
    <row r="34" spans="2:8">
      <c r="B34" s="1" t="s">
        <v>1016</v>
      </c>
      <c r="C34" s="22" t="s">
        <v>139</v>
      </c>
      <c r="D34" s="1" t="s">
        <v>140</v>
      </c>
      <c r="E34" s="1" t="s">
        <v>148</v>
      </c>
      <c r="F34" s="4">
        <v>116500</v>
      </c>
      <c r="G34" s="4">
        <v>2086.2199999999998</v>
      </c>
      <c r="H34" s="4">
        <v>1.33</v>
      </c>
    </row>
    <row r="35" spans="2:8">
      <c r="B35" s="1" t="s">
        <v>1013</v>
      </c>
      <c r="C35" s="22" t="s">
        <v>139</v>
      </c>
      <c r="D35" s="1" t="s">
        <v>149</v>
      </c>
      <c r="E35" s="1" t="s">
        <v>295</v>
      </c>
      <c r="F35" s="4">
        <v>155000</v>
      </c>
      <c r="G35" s="4">
        <v>2033.29</v>
      </c>
      <c r="H35" s="4">
        <v>1.3</v>
      </c>
    </row>
    <row r="36" spans="2:8">
      <c r="B36" s="1" t="s">
        <v>1028</v>
      </c>
      <c r="C36" s="22" t="s">
        <v>139</v>
      </c>
      <c r="D36" s="1" t="s">
        <v>188</v>
      </c>
      <c r="E36" s="1" t="s">
        <v>294</v>
      </c>
      <c r="F36" s="4">
        <v>43262</v>
      </c>
      <c r="G36" s="4">
        <v>2012.22</v>
      </c>
      <c r="H36" s="4">
        <v>1.28</v>
      </c>
    </row>
    <row r="37" spans="2:8">
      <c r="B37" s="1" t="s">
        <v>1336</v>
      </c>
      <c r="C37" s="22" t="s">
        <v>139</v>
      </c>
      <c r="D37" s="1" t="s">
        <v>211</v>
      </c>
      <c r="E37" s="1" t="s">
        <v>212</v>
      </c>
      <c r="F37" s="4">
        <v>9200</v>
      </c>
      <c r="G37" s="4">
        <v>1836.74</v>
      </c>
      <c r="H37" s="4">
        <v>1.17</v>
      </c>
    </row>
    <row r="38" spans="2:8">
      <c r="B38" s="1" t="s">
        <v>1432</v>
      </c>
      <c r="C38" s="22" t="s">
        <v>139</v>
      </c>
      <c r="D38" s="1" t="s">
        <v>188</v>
      </c>
      <c r="E38" s="1" t="s">
        <v>296</v>
      </c>
      <c r="F38" s="4">
        <v>255000</v>
      </c>
      <c r="G38" s="4">
        <v>1827.71</v>
      </c>
      <c r="H38" s="4">
        <v>1.17</v>
      </c>
    </row>
    <row r="39" spans="2:8">
      <c r="B39" s="1" t="s">
        <v>1034</v>
      </c>
      <c r="C39" s="22" t="s">
        <v>139</v>
      </c>
      <c r="D39" s="1" t="s">
        <v>184</v>
      </c>
      <c r="E39" s="1" t="s">
        <v>185</v>
      </c>
      <c r="F39" s="4">
        <v>78000</v>
      </c>
      <c r="G39" s="4">
        <v>1816.54</v>
      </c>
      <c r="H39" s="4">
        <v>1.1599999999999999</v>
      </c>
    </row>
    <row r="40" spans="2:8">
      <c r="B40" s="1" t="s">
        <v>1379</v>
      </c>
      <c r="C40" s="22" t="s">
        <v>139</v>
      </c>
      <c r="D40" s="1" t="s">
        <v>149</v>
      </c>
      <c r="E40" s="1" t="s">
        <v>297</v>
      </c>
      <c r="F40" s="4">
        <v>165000</v>
      </c>
      <c r="G40" s="4">
        <v>1705.28</v>
      </c>
      <c r="H40" s="4">
        <v>1.0900000000000001</v>
      </c>
    </row>
    <row r="41" spans="2:8">
      <c r="B41" s="1" t="s">
        <v>1345</v>
      </c>
      <c r="C41" s="22" t="s">
        <v>139</v>
      </c>
      <c r="D41" s="1" t="s">
        <v>145</v>
      </c>
      <c r="E41" s="1" t="s">
        <v>298</v>
      </c>
      <c r="F41" s="4">
        <v>47760</v>
      </c>
      <c r="G41" s="4">
        <v>1700.85</v>
      </c>
      <c r="H41" s="4">
        <v>1.08</v>
      </c>
    </row>
    <row r="42" spans="2:8">
      <c r="B42" s="1" t="s">
        <v>1433</v>
      </c>
      <c r="C42" s="22" t="s">
        <v>139</v>
      </c>
      <c r="D42" s="1" t="s">
        <v>149</v>
      </c>
      <c r="E42" s="1" t="s">
        <v>299</v>
      </c>
      <c r="F42" s="4">
        <v>37500</v>
      </c>
      <c r="G42" s="4">
        <v>1564.09</v>
      </c>
      <c r="H42" s="4">
        <v>1</v>
      </c>
    </row>
    <row r="43" spans="2:8">
      <c r="B43" s="1" t="s">
        <v>1325</v>
      </c>
      <c r="C43" s="22" t="s">
        <v>139</v>
      </c>
      <c r="D43" s="1" t="s">
        <v>300</v>
      </c>
      <c r="E43" s="1" t="s">
        <v>301</v>
      </c>
      <c r="F43" s="4">
        <v>41500</v>
      </c>
      <c r="G43" s="4">
        <v>1547.76</v>
      </c>
      <c r="H43" s="4">
        <v>0.99</v>
      </c>
    </row>
    <row r="44" spans="2:8">
      <c r="B44" s="1" t="s">
        <v>1115</v>
      </c>
      <c r="C44" s="22" t="s">
        <v>139</v>
      </c>
      <c r="D44" s="1" t="s">
        <v>230</v>
      </c>
      <c r="E44" s="1" t="s">
        <v>302</v>
      </c>
      <c r="F44" s="4">
        <v>34000</v>
      </c>
      <c r="G44" s="4">
        <v>1514.48</v>
      </c>
      <c r="H44" s="4">
        <v>0.97</v>
      </c>
    </row>
    <row r="45" spans="2:8">
      <c r="B45" s="1" t="s">
        <v>1112</v>
      </c>
      <c r="C45" s="22" t="s">
        <v>139</v>
      </c>
      <c r="D45" s="1" t="s">
        <v>196</v>
      </c>
      <c r="E45" s="1" t="s">
        <v>304</v>
      </c>
      <c r="F45" s="4">
        <v>284000</v>
      </c>
      <c r="G45" s="4">
        <v>1493.13</v>
      </c>
      <c r="H45" s="4">
        <v>0.95</v>
      </c>
    </row>
    <row r="46" spans="2:8">
      <c r="B46" s="1" t="s">
        <v>1434</v>
      </c>
      <c r="C46" s="22" t="s">
        <v>139</v>
      </c>
      <c r="D46" s="1" t="s">
        <v>203</v>
      </c>
      <c r="E46" s="1" t="s">
        <v>310</v>
      </c>
      <c r="F46" s="4">
        <v>79060</v>
      </c>
      <c r="G46" s="4">
        <v>1446.17</v>
      </c>
      <c r="H46" s="4">
        <v>0.92</v>
      </c>
    </row>
    <row r="47" spans="2:8">
      <c r="B47" s="1" t="s">
        <v>1435</v>
      </c>
      <c r="C47" s="22" t="s">
        <v>139</v>
      </c>
      <c r="D47" s="1" t="s">
        <v>164</v>
      </c>
      <c r="E47" s="1" t="s">
        <v>306</v>
      </c>
      <c r="F47" s="4">
        <v>31000</v>
      </c>
      <c r="G47" s="4">
        <v>1375.42</v>
      </c>
      <c r="H47" s="4">
        <v>0.88</v>
      </c>
    </row>
    <row r="48" spans="2:8">
      <c r="B48" s="1" t="s">
        <v>1022</v>
      </c>
      <c r="C48" s="22" t="s">
        <v>139</v>
      </c>
      <c r="D48" s="1" t="s">
        <v>156</v>
      </c>
      <c r="E48" s="1" t="s">
        <v>157</v>
      </c>
      <c r="F48" s="4">
        <v>61000</v>
      </c>
      <c r="G48" s="4">
        <v>1360.12</v>
      </c>
      <c r="H48" s="4">
        <v>0.87</v>
      </c>
    </row>
    <row r="49" spans="2:8">
      <c r="B49" s="1" t="s">
        <v>1429</v>
      </c>
      <c r="C49" s="22" t="s">
        <v>139</v>
      </c>
      <c r="D49" s="1" t="s">
        <v>216</v>
      </c>
      <c r="E49" s="1" t="s">
        <v>217</v>
      </c>
      <c r="F49" s="4">
        <v>380000</v>
      </c>
      <c r="G49" s="4">
        <v>1339.12</v>
      </c>
      <c r="H49" s="4">
        <v>0.85</v>
      </c>
    </row>
    <row r="50" spans="2:8">
      <c r="B50" s="1" t="s">
        <v>1279</v>
      </c>
      <c r="C50" s="22" t="s">
        <v>139</v>
      </c>
      <c r="D50" s="1" t="s">
        <v>151</v>
      </c>
      <c r="E50" s="1" t="s">
        <v>152</v>
      </c>
      <c r="F50" s="4">
        <v>180000</v>
      </c>
      <c r="G50" s="4">
        <v>1330.2</v>
      </c>
      <c r="H50" s="4">
        <v>0.85</v>
      </c>
    </row>
    <row r="51" spans="2:8">
      <c r="B51" s="1" t="s">
        <v>1021</v>
      </c>
      <c r="C51" s="22" t="s">
        <v>139</v>
      </c>
      <c r="D51" s="1" t="s">
        <v>206</v>
      </c>
      <c r="E51" s="1" t="s">
        <v>305</v>
      </c>
      <c r="F51" s="4">
        <v>555000</v>
      </c>
      <c r="G51" s="4">
        <v>1323.95</v>
      </c>
      <c r="H51" s="4">
        <v>0.84</v>
      </c>
    </row>
    <row r="52" spans="2:8">
      <c r="B52" s="1" t="s">
        <v>1061</v>
      </c>
      <c r="C52" s="22" t="s">
        <v>139</v>
      </c>
      <c r="D52" s="1" t="s">
        <v>300</v>
      </c>
      <c r="E52" s="1" t="s">
        <v>307</v>
      </c>
      <c r="F52" s="4">
        <v>300000</v>
      </c>
      <c r="G52" s="4">
        <v>1312.8</v>
      </c>
      <c r="H52" s="4">
        <v>0.84</v>
      </c>
    </row>
    <row r="53" spans="2:8">
      <c r="B53" s="1" t="s">
        <v>1054</v>
      </c>
      <c r="C53" s="22" t="s">
        <v>139</v>
      </c>
      <c r="D53" s="1" t="s">
        <v>196</v>
      </c>
      <c r="E53" s="1" t="s">
        <v>308</v>
      </c>
      <c r="F53" s="4">
        <v>118000</v>
      </c>
      <c r="G53" s="4">
        <v>1304.49</v>
      </c>
      <c r="H53" s="4">
        <v>0.83</v>
      </c>
    </row>
    <row r="54" spans="2:8">
      <c r="B54" s="1" t="s">
        <v>1287</v>
      </c>
      <c r="C54" s="22" t="s">
        <v>139</v>
      </c>
      <c r="D54" s="1" t="s">
        <v>166</v>
      </c>
      <c r="E54" s="1" t="s">
        <v>309</v>
      </c>
      <c r="F54" s="4">
        <v>63000</v>
      </c>
      <c r="G54" s="4">
        <v>1226.55</v>
      </c>
      <c r="H54" s="4">
        <v>0.78</v>
      </c>
    </row>
    <row r="55" spans="2:8">
      <c r="B55" s="1" t="s">
        <v>1288</v>
      </c>
      <c r="C55" s="22" t="s">
        <v>139</v>
      </c>
      <c r="D55" s="1" t="s">
        <v>182</v>
      </c>
      <c r="E55" s="1" t="s">
        <v>312</v>
      </c>
      <c r="F55" s="4">
        <v>58000</v>
      </c>
      <c r="G55" s="4">
        <v>1184.22</v>
      </c>
      <c r="H55" s="4">
        <v>0.76</v>
      </c>
    </row>
    <row r="56" spans="2:8">
      <c r="B56" s="1" t="s">
        <v>1391</v>
      </c>
      <c r="C56" s="22" t="s">
        <v>139</v>
      </c>
      <c r="D56" s="1" t="s">
        <v>182</v>
      </c>
      <c r="E56" s="1" t="s">
        <v>183</v>
      </c>
      <c r="F56" s="4">
        <v>141752</v>
      </c>
      <c r="G56" s="4">
        <v>1122.53</v>
      </c>
      <c r="H56" s="4">
        <v>0.72</v>
      </c>
    </row>
    <row r="57" spans="2:8">
      <c r="B57" s="1" t="s">
        <v>1058</v>
      </c>
      <c r="C57" s="22" t="s">
        <v>139</v>
      </c>
      <c r="D57" s="1" t="s">
        <v>156</v>
      </c>
      <c r="E57" s="1" t="s">
        <v>314</v>
      </c>
      <c r="F57" s="4">
        <v>88700</v>
      </c>
      <c r="G57" s="4">
        <v>1120.24</v>
      </c>
      <c r="H57" s="4">
        <v>0.71</v>
      </c>
    </row>
    <row r="58" spans="2:8">
      <c r="B58" s="1" t="s">
        <v>1498</v>
      </c>
      <c r="C58" s="22" t="s">
        <v>139</v>
      </c>
      <c r="D58" s="1" t="s">
        <v>166</v>
      </c>
      <c r="E58" s="1" t="s">
        <v>313</v>
      </c>
      <c r="F58" s="4">
        <v>167000</v>
      </c>
      <c r="G58" s="4">
        <v>1109.6300000000001</v>
      </c>
      <c r="H58" s="4">
        <v>0.71</v>
      </c>
    </row>
    <row r="59" spans="2:8">
      <c r="B59" s="1" t="s">
        <v>1494</v>
      </c>
      <c r="C59" s="22" t="s">
        <v>139</v>
      </c>
      <c r="D59" s="1" t="s">
        <v>164</v>
      </c>
      <c r="E59" s="1" t="s">
        <v>315</v>
      </c>
      <c r="F59" s="4">
        <v>22875</v>
      </c>
      <c r="G59" s="4">
        <v>1003.27</v>
      </c>
      <c r="H59" s="4">
        <v>0.64</v>
      </c>
    </row>
    <row r="60" spans="2:8">
      <c r="B60" s="1" t="s">
        <v>1436</v>
      </c>
      <c r="C60" s="22" t="s">
        <v>139</v>
      </c>
      <c r="D60" s="1" t="s">
        <v>188</v>
      </c>
      <c r="E60" s="1" t="s">
        <v>311</v>
      </c>
      <c r="F60" s="4">
        <v>600000</v>
      </c>
      <c r="G60" s="4">
        <v>430.5</v>
      </c>
      <c r="H60" s="4">
        <v>0.27</v>
      </c>
    </row>
    <row r="61" spans="2:8">
      <c r="B61" s="2" t="s">
        <v>218</v>
      </c>
      <c r="C61" s="52"/>
      <c r="D61" s="2"/>
      <c r="E61" s="2"/>
      <c r="F61" s="10"/>
      <c r="G61" s="10">
        <f>SUM(G12:G60)</f>
        <v>124903.61</v>
      </c>
      <c r="H61" s="10">
        <f>SUM(H12:H60)</f>
        <v>79.639999999999986</v>
      </c>
    </row>
    <row r="62" spans="2:8">
      <c r="B62" s="6" t="s">
        <v>101</v>
      </c>
      <c r="C62" s="7" t="s">
        <v>102</v>
      </c>
      <c r="D62" s="6" t="s">
        <v>103</v>
      </c>
      <c r="E62" s="6" t="s">
        <v>104</v>
      </c>
      <c r="F62" s="8" t="s">
        <v>105</v>
      </c>
      <c r="G62" s="8" t="s">
        <v>106</v>
      </c>
      <c r="H62" s="8" t="s">
        <v>107</v>
      </c>
    </row>
    <row r="63" spans="2:8">
      <c r="B63" s="2" t="s">
        <v>108</v>
      </c>
      <c r="C63" s="22"/>
    </row>
    <row r="64" spans="2:8">
      <c r="B64" s="2" t="s">
        <v>109</v>
      </c>
      <c r="C64" s="22"/>
    </row>
    <row r="65" spans="2:8">
      <c r="B65" s="2" t="s">
        <v>110</v>
      </c>
      <c r="C65" s="22"/>
    </row>
    <row r="66" spans="2:8">
      <c r="B66" s="1" t="s">
        <v>320</v>
      </c>
      <c r="C66" s="22">
        <v>6.61</v>
      </c>
      <c r="D66" s="1" t="s">
        <v>112</v>
      </c>
      <c r="E66" s="1" t="s">
        <v>321</v>
      </c>
      <c r="F66" s="4">
        <v>3000000</v>
      </c>
      <c r="G66" s="4">
        <v>3067.74</v>
      </c>
      <c r="H66" s="4">
        <v>1.96</v>
      </c>
    </row>
    <row r="67" spans="2:8">
      <c r="B67" s="1" t="s">
        <v>322</v>
      </c>
      <c r="C67" s="22">
        <v>7.1</v>
      </c>
      <c r="D67" s="1" t="s">
        <v>112</v>
      </c>
      <c r="E67" s="1" t="s">
        <v>323</v>
      </c>
      <c r="F67" s="4">
        <v>2000000</v>
      </c>
      <c r="G67" s="4">
        <v>1963.99</v>
      </c>
      <c r="H67" s="4">
        <v>1.25</v>
      </c>
    </row>
    <row r="68" spans="2:8">
      <c r="B68" s="1" t="s">
        <v>324</v>
      </c>
      <c r="C68" s="22">
        <v>7.17</v>
      </c>
      <c r="D68" s="1" t="s">
        <v>112</v>
      </c>
      <c r="E68" s="1" t="s">
        <v>325</v>
      </c>
      <c r="F68" s="4">
        <v>1162900</v>
      </c>
      <c r="G68" s="4">
        <v>1079.71</v>
      </c>
      <c r="H68" s="4">
        <v>0.69</v>
      </c>
    </row>
    <row r="69" spans="2:8">
      <c r="B69" s="1" t="s">
        <v>326</v>
      </c>
      <c r="C69" s="22">
        <v>7.05</v>
      </c>
      <c r="D69" s="1" t="s">
        <v>112</v>
      </c>
      <c r="E69" s="1" t="s">
        <v>327</v>
      </c>
      <c r="F69" s="4">
        <v>200000</v>
      </c>
      <c r="G69" s="4">
        <v>202.21</v>
      </c>
      <c r="H69" s="4">
        <v>0.13</v>
      </c>
    </row>
    <row r="70" spans="2:8">
      <c r="B70" s="2" t="s">
        <v>116</v>
      </c>
      <c r="C70" s="52"/>
      <c r="D70" s="2"/>
      <c r="E70" s="2"/>
      <c r="F70" s="10"/>
      <c r="G70" s="10">
        <f>SUM(G62:G69)</f>
        <v>6313.65</v>
      </c>
      <c r="H70" s="10">
        <f>SUM(H62:H69)</f>
        <v>4.03</v>
      </c>
    </row>
    <row r="71" spans="2:8">
      <c r="B71" s="2" t="s">
        <v>117</v>
      </c>
      <c r="C71" s="22"/>
    </row>
    <row r="72" spans="2:8">
      <c r="B72" s="1" t="s">
        <v>328</v>
      </c>
      <c r="C72" s="22">
        <v>7.14</v>
      </c>
      <c r="D72" s="1" t="s">
        <v>118</v>
      </c>
      <c r="E72" s="1" t="s">
        <v>329</v>
      </c>
      <c r="F72" s="4">
        <v>220</v>
      </c>
      <c r="G72" s="4">
        <v>2167.9499999999998</v>
      </c>
      <c r="H72" s="4">
        <v>1.38</v>
      </c>
    </row>
    <row r="73" spans="2:8">
      <c r="B73" s="1" t="s">
        <v>1499</v>
      </c>
      <c r="C73" s="22">
        <v>7.13</v>
      </c>
      <c r="D73" s="1" t="s">
        <v>118</v>
      </c>
      <c r="E73" s="1" t="s">
        <v>330</v>
      </c>
      <c r="F73" s="4">
        <v>160</v>
      </c>
      <c r="G73" s="4">
        <v>1514.87</v>
      </c>
      <c r="H73" s="4">
        <v>0.97</v>
      </c>
    </row>
    <row r="74" spans="2:8">
      <c r="B74" s="1" t="s">
        <v>1353</v>
      </c>
      <c r="C74" s="22">
        <v>6.28</v>
      </c>
      <c r="D74" s="1" t="s">
        <v>118</v>
      </c>
      <c r="E74" s="1" t="s">
        <v>331</v>
      </c>
      <c r="F74" s="4">
        <v>150</v>
      </c>
      <c r="G74" s="4">
        <v>1483.16</v>
      </c>
      <c r="H74" s="4">
        <v>0.95</v>
      </c>
    </row>
    <row r="75" spans="2:8">
      <c r="B75" s="1" t="s">
        <v>1297</v>
      </c>
      <c r="C75" s="22">
        <v>7.16</v>
      </c>
      <c r="D75" s="1" t="s">
        <v>118</v>
      </c>
      <c r="E75" s="1" t="s">
        <v>332</v>
      </c>
      <c r="F75" s="4">
        <v>150</v>
      </c>
      <c r="G75" s="4">
        <v>1457.31</v>
      </c>
      <c r="H75" s="4">
        <v>0.93</v>
      </c>
    </row>
    <row r="76" spans="2:8">
      <c r="B76" s="1" t="s">
        <v>1340</v>
      </c>
      <c r="C76" s="22">
        <v>7.16</v>
      </c>
      <c r="D76" s="1" t="s">
        <v>118</v>
      </c>
      <c r="E76" s="1" t="s">
        <v>333</v>
      </c>
      <c r="F76" s="4">
        <v>150</v>
      </c>
      <c r="G76" s="4">
        <v>1448.64</v>
      </c>
      <c r="H76" s="4">
        <v>0.92</v>
      </c>
    </row>
    <row r="77" spans="2:8">
      <c r="B77" s="1" t="s">
        <v>1312</v>
      </c>
      <c r="C77" s="22">
        <v>7.13</v>
      </c>
      <c r="D77" s="1" t="s">
        <v>118</v>
      </c>
      <c r="E77" s="1" t="s">
        <v>334</v>
      </c>
      <c r="F77" s="4">
        <v>120</v>
      </c>
      <c r="G77" s="4">
        <v>1144.3699999999999</v>
      </c>
      <c r="H77" s="4">
        <v>0.73</v>
      </c>
    </row>
    <row r="78" spans="2:8">
      <c r="B78" s="1" t="s">
        <v>1319</v>
      </c>
      <c r="C78" s="22">
        <v>7.13</v>
      </c>
      <c r="D78" s="1" t="s">
        <v>118</v>
      </c>
      <c r="E78" s="1" t="s">
        <v>335</v>
      </c>
      <c r="F78" s="4">
        <v>110</v>
      </c>
      <c r="G78" s="4">
        <v>1046.54</v>
      </c>
      <c r="H78" s="4">
        <v>0.67</v>
      </c>
    </row>
    <row r="79" spans="2:8">
      <c r="B79" s="1" t="s">
        <v>1500</v>
      </c>
      <c r="C79" s="22">
        <v>6.31</v>
      </c>
      <c r="D79" s="1" t="s">
        <v>336</v>
      </c>
      <c r="E79" s="1" t="s">
        <v>337</v>
      </c>
      <c r="F79" s="4">
        <v>100</v>
      </c>
      <c r="G79" s="4">
        <v>992.52</v>
      </c>
      <c r="H79" s="4">
        <v>0.63</v>
      </c>
    </row>
    <row r="80" spans="2:8">
      <c r="B80" s="1" t="s">
        <v>338</v>
      </c>
      <c r="C80" s="22">
        <v>6.15</v>
      </c>
      <c r="D80" s="1" t="s">
        <v>118</v>
      </c>
      <c r="E80" s="1" t="s">
        <v>339</v>
      </c>
      <c r="F80" s="4">
        <v>50</v>
      </c>
      <c r="G80" s="4">
        <v>514.38</v>
      </c>
      <c r="H80" s="4">
        <v>0.33</v>
      </c>
    </row>
    <row r="81" spans="2:8">
      <c r="B81" s="1" t="s">
        <v>1501</v>
      </c>
      <c r="C81" s="22">
        <v>6.44</v>
      </c>
      <c r="D81" s="1" t="s">
        <v>340</v>
      </c>
      <c r="E81" s="1" t="s">
        <v>341</v>
      </c>
      <c r="F81" s="4">
        <v>250</v>
      </c>
      <c r="G81" s="4">
        <v>511.16</v>
      </c>
      <c r="H81" s="4">
        <v>0.33</v>
      </c>
    </row>
    <row r="82" spans="2:8">
      <c r="B82" s="1" t="s">
        <v>1359</v>
      </c>
      <c r="C82" s="22">
        <v>7.23</v>
      </c>
      <c r="D82" s="1" t="s">
        <v>340</v>
      </c>
      <c r="E82" s="1" t="s">
        <v>342</v>
      </c>
      <c r="F82" s="4">
        <v>250</v>
      </c>
      <c r="G82" s="4">
        <v>497.19</v>
      </c>
      <c r="H82" s="4">
        <v>0.32</v>
      </c>
    </row>
    <row r="83" spans="2:8">
      <c r="B83" s="1" t="s">
        <v>1502</v>
      </c>
      <c r="C83" s="22">
        <v>7.13</v>
      </c>
      <c r="D83" s="1" t="s">
        <v>118</v>
      </c>
      <c r="E83" s="1" t="s">
        <v>343</v>
      </c>
      <c r="F83" s="4">
        <v>10</v>
      </c>
      <c r="G83" s="4">
        <v>92.47</v>
      </c>
      <c r="H83" s="4">
        <v>0.06</v>
      </c>
    </row>
    <row r="84" spans="2:8">
      <c r="B84" s="2" t="s">
        <v>120</v>
      </c>
      <c r="C84" s="52"/>
      <c r="D84" s="2"/>
      <c r="E84" s="2"/>
      <c r="F84" s="10"/>
      <c r="G84" s="10">
        <f>SUM(G71:G83)</f>
        <v>12870.56</v>
      </c>
      <c r="H84" s="10">
        <f>SUM(H71:H83)</f>
        <v>8.2199999999999989</v>
      </c>
    </row>
    <row r="85" spans="2:8">
      <c r="B85" s="2" t="s">
        <v>344</v>
      </c>
      <c r="C85" s="22"/>
    </row>
    <row r="86" spans="2:8">
      <c r="B86" s="1" t="s">
        <v>1503</v>
      </c>
      <c r="C86" s="22">
        <v>6.7249999999999996</v>
      </c>
      <c r="D86" s="1" t="s">
        <v>118</v>
      </c>
      <c r="E86" s="1" t="s">
        <v>345</v>
      </c>
      <c r="F86" s="4">
        <v>40</v>
      </c>
      <c r="G86" s="4">
        <v>407.19</v>
      </c>
      <c r="H86" s="4">
        <v>0.26</v>
      </c>
    </row>
    <row r="87" spans="2:8">
      <c r="B87" s="2" t="s">
        <v>346</v>
      </c>
      <c r="C87" s="52"/>
      <c r="D87" s="2"/>
      <c r="E87" s="2"/>
      <c r="F87" s="10"/>
      <c r="G87" s="10">
        <f>SUM(G85:G86)</f>
        <v>407.19</v>
      </c>
      <c r="H87" s="10">
        <f>SUM(H85:H86)</f>
        <v>0.26</v>
      </c>
    </row>
    <row r="88" spans="2:8">
      <c r="B88" s="2" t="s">
        <v>121</v>
      </c>
      <c r="C88" s="22"/>
    </row>
    <row r="89" spans="2:8">
      <c r="B89" s="1" t="s">
        <v>1362</v>
      </c>
      <c r="C89" s="22">
        <v>4.3099999999999996</v>
      </c>
      <c r="D89" s="1" t="s">
        <v>122</v>
      </c>
      <c r="E89" s="1" t="s">
        <v>347</v>
      </c>
      <c r="F89" s="4">
        <v>300</v>
      </c>
      <c r="G89" s="4">
        <v>1491.89</v>
      </c>
      <c r="H89" s="4">
        <v>0.95</v>
      </c>
    </row>
    <row r="90" spans="2:8">
      <c r="B90" s="1" t="s">
        <v>1322</v>
      </c>
      <c r="C90" s="22">
        <v>4.8499999999999996</v>
      </c>
      <c r="D90" s="1" t="s">
        <v>122</v>
      </c>
      <c r="E90" s="1" t="s">
        <v>348</v>
      </c>
      <c r="F90" s="4">
        <v>300</v>
      </c>
      <c r="G90" s="4">
        <v>1476.26</v>
      </c>
      <c r="H90" s="4">
        <v>0.94</v>
      </c>
    </row>
    <row r="91" spans="2:8">
      <c r="B91" s="2" t="s">
        <v>123</v>
      </c>
      <c r="C91" s="9"/>
      <c r="D91" s="2"/>
      <c r="E91" s="2"/>
      <c r="F91" s="10"/>
      <c r="G91" s="10">
        <f>SUM(G88:G90)</f>
        <v>2968.15</v>
      </c>
      <c r="H91" s="10">
        <f>SUM(H88:H90)</f>
        <v>1.89</v>
      </c>
    </row>
    <row r="92" spans="2:8">
      <c r="B92" s="2" t="s">
        <v>349</v>
      </c>
      <c r="C92" s="9"/>
      <c r="D92" s="2"/>
      <c r="E92" s="2"/>
      <c r="F92" s="10"/>
      <c r="G92" s="10">
        <v>8999.0300000000007</v>
      </c>
      <c r="H92" s="10">
        <v>5.74</v>
      </c>
    </row>
    <row r="93" spans="2:8">
      <c r="B93" s="2" t="s">
        <v>350</v>
      </c>
      <c r="C93" s="9"/>
      <c r="D93" s="2"/>
      <c r="E93" s="2"/>
      <c r="F93" s="10"/>
      <c r="G93" s="10">
        <v>432.99</v>
      </c>
      <c r="H93" s="10">
        <v>0.28000000000000003</v>
      </c>
    </row>
    <row r="94" spans="2:8">
      <c r="B94" s="2" t="s">
        <v>124</v>
      </c>
      <c r="C94" s="9"/>
      <c r="D94" s="2"/>
      <c r="E94" s="2"/>
      <c r="F94" s="10"/>
      <c r="G94" s="10">
        <v>156895.18</v>
      </c>
      <c r="H94" s="10">
        <v>100.05</v>
      </c>
    </row>
    <row r="95" spans="2:8">
      <c r="B95" s="2" t="s">
        <v>125</v>
      </c>
      <c r="C95" s="9"/>
      <c r="D95" s="2"/>
      <c r="E95" s="2"/>
      <c r="F95" s="10"/>
      <c r="G95" s="10">
        <v>-61.527917700015905</v>
      </c>
      <c r="H95" s="10">
        <v>-4.9999999999997158E-2</v>
      </c>
    </row>
    <row r="96" spans="2:8">
      <c r="B96" s="2" t="s">
        <v>126</v>
      </c>
      <c r="C96" s="9"/>
      <c r="D96" s="2"/>
      <c r="E96" s="2"/>
      <c r="F96" s="10"/>
      <c r="G96" s="10">
        <v>156833.65208229999</v>
      </c>
      <c r="H96" s="10">
        <v>100</v>
      </c>
    </row>
    <row r="97" spans="2:3">
      <c r="B97" s="1" t="s">
        <v>127</v>
      </c>
    </row>
    <row r="98" spans="2:3">
      <c r="B98" s="1" t="s">
        <v>128</v>
      </c>
    </row>
    <row r="99" spans="2:3">
      <c r="B99" s="24" t="s">
        <v>129</v>
      </c>
      <c r="C99" s="254">
        <v>44681</v>
      </c>
    </row>
    <row r="100" spans="2:3" ht="25.5">
      <c r="B100" s="11" t="s">
        <v>130</v>
      </c>
      <c r="C100" s="5" t="s">
        <v>131</v>
      </c>
    </row>
    <row r="101" spans="2:3">
      <c r="B101" s="2"/>
    </row>
    <row r="102" spans="2:3">
      <c r="B102" s="2" t="s">
        <v>132</v>
      </c>
    </row>
    <row r="103" spans="2:3">
      <c r="B103" s="2" t="s">
        <v>221</v>
      </c>
    </row>
    <row r="104" spans="2:3">
      <c r="B104" s="2" t="s">
        <v>133</v>
      </c>
    </row>
    <row r="105" spans="2:3">
      <c r="B105" s="2" t="s">
        <v>351</v>
      </c>
      <c r="C105" s="9"/>
    </row>
    <row r="106" spans="2:3">
      <c r="B106" s="2" t="s">
        <v>352</v>
      </c>
      <c r="C106" s="9"/>
    </row>
    <row r="107" spans="2:3">
      <c r="B107" s="2" t="s">
        <v>353</v>
      </c>
      <c r="C107" s="9"/>
    </row>
    <row r="108" spans="2:3">
      <c r="B108" s="2" t="s">
        <v>354</v>
      </c>
      <c r="C108" s="9"/>
    </row>
    <row r="109" spans="2:3">
      <c r="B109" s="2" t="s">
        <v>2973</v>
      </c>
      <c r="C109" s="9"/>
    </row>
    <row r="110" spans="2:3">
      <c r="B110" s="2" t="s">
        <v>2974</v>
      </c>
    </row>
    <row r="111" spans="2:3">
      <c r="B111" s="2" t="s">
        <v>134</v>
      </c>
    </row>
    <row r="112" spans="2:3">
      <c r="B112" s="2" t="s">
        <v>135</v>
      </c>
    </row>
    <row r="115" spans="2:6" ht="15">
      <c r="B115" s="117" t="s">
        <v>2470</v>
      </c>
      <c r="C115" s="118">
        <v>44681</v>
      </c>
      <c r="D115" s="12"/>
      <c r="E115" s="12"/>
      <c r="F115" s="18"/>
    </row>
    <row r="116" spans="2:6" ht="60">
      <c r="B116" s="146" t="s">
        <v>2471</v>
      </c>
      <c r="C116" s="146" t="s">
        <v>2472</v>
      </c>
      <c r="D116" s="147" t="s">
        <v>2473</v>
      </c>
      <c r="E116" s="146" t="s">
        <v>2474</v>
      </c>
      <c r="F116" s="146" t="s">
        <v>2475</v>
      </c>
    </row>
    <row r="117" spans="2:6" ht="15">
      <c r="B117" s="191" t="s">
        <v>2953</v>
      </c>
      <c r="C117" s="192" t="s">
        <v>131</v>
      </c>
      <c r="D117" s="193" t="s">
        <v>131</v>
      </c>
      <c r="E117" s="193" t="s">
        <v>131</v>
      </c>
      <c r="F117" s="193" t="s">
        <v>131</v>
      </c>
    </row>
    <row r="121" spans="2:6" ht="15">
      <c r="B121" s="121" t="s">
        <v>2479</v>
      </c>
      <c r="C121" s="178"/>
    </row>
    <row r="122" spans="2:6" ht="15.75">
      <c r="B122" s="163" t="s">
        <v>2477</v>
      </c>
      <c r="C122" s="164" t="s">
        <v>2886</v>
      </c>
    </row>
    <row r="123" spans="2:6" ht="15">
      <c r="B123" s="119" t="s">
        <v>2738</v>
      </c>
      <c r="C123" s="165">
        <v>1</v>
      </c>
    </row>
    <row r="124" spans="2:6" ht="15">
      <c r="B124" s="119" t="s">
        <v>2751</v>
      </c>
      <c r="C124" s="165">
        <v>1</v>
      </c>
    </row>
    <row r="127" spans="2:6" ht="15.75">
      <c r="B127" s="179" t="s">
        <v>2480</v>
      </c>
      <c r="C127" s="164" t="s">
        <v>2886</v>
      </c>
    </row>
    <row r="128" spans="2:6" ht="15">
      <c r="B128" s="119" t="s">
        <v>2738</v>
      </c>
      <c r="C128" s="165">
        <v>1</v>
      </c>
    </row>
    <row r="129" spans="2:8" ht="15">
      <c r="B129" s="119" t="s">
        <v>2751</v>
      </c>
      <c r="C129" s="165">
        <v>1</v>
      </c>
    </row>
    <row r="132" spans="2:8" ht="15.75">
      <c r="B132" s="152" t="s">
        <v>2481</v>
      </c>
      <c r="C132" s="164" t="s">
        <v>2482</v>
      </c>
    </row>
    <row r="133" spans="2:8" ht="15">
      <c r="B133" s="119" t="s">
        <v>2738</v>
      </c>
      <c r="C133" s="120">
        <v>143054247.96000001</v>
      </c>
    </row>
    <row r="134" spans="2:8" ht="15">
      <c r="B134" s="119" t="s">
        <v>2751</v>
      </c>
      <c r="C134" s="120">
        <v>98574434.890000001</v>
      </c>
    </row>
    <row r="135" spans="2:8" ht="15.75">
      <c r="C135" s="153">
        <f>SUM(C133:C134)</f>
        <v>241628682.85000002</v>
      </c>
    </row>
    <row r="138" spans="2:8" ht="15.75">
      <c r="B138" s="152" t="s">
        <v>2481</v>
      </c>
      <c r="C138" s="164" t="s">
        <v>2482</v>
      </c>
    </row>
    <row r="139" spans="2:8" ht="15">
      <c r="B139" s="119" t="s">
        <v>2738</v>
      </c>
      <c r="C139" s="194">
        <v>136283143.28</v>
      </c>
    </row>
    <row r="140" spans="2:8" ht="15">
      <c r="B140" s="119" t="s">
        <v>2751</v>
      </c>
      <c r="C140" s="194">
        <v>97103188.019999996</v>
      </c>
    </row>
    <row r="141" spans="2:8" ht="15.75">
      <c r="C141" s="153">
        <f>SUM(C139:C140)</f>
        <v>233386331.30000001</v>
      </c>
    </row>
    <row r="143" spans="2:8" s="24" customFormat="1" ht="15.75">
      <c r="B143" s="180" t="s">
        <v>2484</v>
      </c>
      <c r="C143" s="153">
        <f>+C141-C135</f>
        <v>-8242351.5500000119</v>
      </c>
      <c r="F143" s="14"/>
      <c r="G143" s="14"/>
      <c r="H143" s="14"/>
    </row>
    <row r="146" spans="2:8" s="12" customFormat="1" ht="15">
      <c r="B146" s="122" t="s">
        <v>2882</v>
      </c>
      <c r="C146" s="168">
        <v>44681</v>
      </c>
      <c r="D146" s="154"/>
      <c r="E146" s="155"/>
      <c r="F146" s="126"/>
      <c r="G146" s="18"/>
      <c r="H146" s="18"/>
    </row>
    <row r="147" spans="2:8" s="12" customFormat="1" ht="51">
      <c r="B147" s="128" t="s">
        <v>2471</v>
      </c>
      <c r="C147" s="128" t="s">
        <v>2883</v>
      </c>
      <c r="D147" s="129" t="s">
        <v>2473</v>
      </c>
      <c r="E147" s="130" t="s">
        <v>2474</v>
      </c>
      <c r="F147" s="190" t="s">
        <v>2475</v>
      </c>
      <c r="G147" s="18"/>
      <c r="H147" s="18"/>
    </row>
    <row r="148" spans="2:8" s="12" customFormat="1" ht="15">
      <c r="B148" s="197" t="s">
        <v>131</v>
      </c>
      <c r="C148" s="197" t="s">
        <v>131</v>
      </c>
      <c r="D148" s="197" t="s">
        <v>131</v>
      </c>
      <c r="E148" s="197" t="s">
        <v>131</v>
      </c>
      <c r="F148" s="197" t="s">
        <v>131</v>
      </c>
      <c r="G148" s="18"/>
      <c r="H148" s="18"/>
    </row>
    <row r="149" spans="2:8" s="12" customFormat="1">
      <c r="B149" s="124" t="s">
        <v>2487</v>
      </c>
      <c r="C149" s="125"/>
      <c r="D149" s="125"/>
      <c r="E149" s="125"/>
      <c r="F149" s="126"/>
      <c r="G149" s="18"/>
      <c r="H149" s="18"/>
    </row>
    <row r="152" spans="2:8" s="12" customFormat="1">
      <c r="B152" s="12" t="s">
        <v>2884</v>
      </c>
      <c r="C152" s="172"/>
      <c r="D152" s="125"/>
      <c r="E152" s="125"/>
      <c r="F152" s="126"/>
      <c r="G152" s="18"/>
      <c r="H152" s="18"/>
    </row>
    <row r="155" spans="2:8" s="12" customFormat="1" ht="15">
      <c r="B155" s="121" t="s">
        <v>2890</v>
      </c>
      <c r="C155" s="17"/>
      <c r="F155" s="18"/>
      <c r="G155" s="18"/>
      <c r="H155" s="18"/>
    </row>
    <row r="156" spans="2:8" s="12" customFormat="1">
      <c r="C156" s="17"/>
      <c r="F156" s="18"/>
      <c r="G156" s="18"/>
      <c r="H156" s="18"/>
    </row>
    <row r="157" spans="2:8" s="12" customFormat="1" ht="15">
      <c r="B157" s="159" t="s">
        <v>2899</v>
      </c>
      <c r="C157" s="173" t="s">
        <v>2886</v>
      </c>
      <c r="F157" s="18"/>
      <c r="G157" s="18"/>
      <c r="H157" s="18"/>
    </row>
    <row r="158" spans="2:8" s="12" customFormat="1" ht="15">
      <c r="B158" s="150" t="s">
        <v>2956</v>
      </c>
      <c r="C158" s="151">
        <v>1</v>
      </c>
      <c r="F158" s="18"/>
      <c r="G158" s="18"/>
      <c r="H158" s="18"/>
    </row>
    <row r="159" spans="2:8" s="12" customFormat="1">
      <c r="C159" s="17"/>
      <c r="F159" s="18"/>
      <c r="G159" s="18"/>
      <c r="H159" s="18"/>
    </row>
    <row r="160" spans="2:8" s="12" customFormat="1">
      <c r="C160" s="17"/>
      <c r="F160" s="18"/>
      <c r="G160" s="18"/>
      <c r="H160" s="18"/>
    </row>
    <row r="161" spans="2:8" s="12" customFormat="1" ht="15">
      <c r="B161" s="159" t="s">
        <v>2900</v>
      </c>
      <c r="C161" s="174" t="s">
        <v>2886</v>
      </c>
      <c r="F161" s="18"/>
      <c r="G161" s="18"/>
      <c r="H161" s="18"/>
    </row>
    <row r="162" spans="2:8" s="12" customFormat="1" ht="15">
      <c r="B162" s="150" t="s">
        <v>2956</v>
      </c>
      <c r="C162" s="151">
        <v>1</v>
      </c>
      <c r="F162" s="18"/>
      <c r="G162" s="18"/>
      <c r="H162" s="18"/>
    </row>
    <row r="163" spans="2:8" s="12" customFormat="1">
      <c r="C163" s="17"/>
      <c r="F163" s="18"/>
      <c r="G163" s="18"/>
      <c r="H163" s="18"/>
    </row>
    <row r="164" spans="2:8" s="12" customFormat="1">
      <c r="C164" s="17"/>
      <c r="F164" s="18"/>
      <c r="G164" s="18"/>
      <c r="H164" s="18"/>
    </row>
    <row r="165" spans="2:8" s="12" customFormat="1" ht="15">
      <c r="B165" s="159" t="s">
        <v>2901</v>
      </c>
      <c r="C165" s="175" t="s">
        <v>2482</v>
      </c>
      <c r="F165" s="18"/>
      <c r="G165" s="18"/>
      <c r="H165" s="18"/>
    </row>
    <row r="166" spans="2:8" s="12" customFormat="1" ht="15">
      <c r="B166" s="150" t="s">
        <v>2956</v>
      </c>
      <c r="C166" s="176">
        <v>141468139.88</v>
      </c>
      <c r="F166" s="18"/>
      <c r="G166" s="18"/>
      <c r="H166" s="18"/>
    </row>
    <row r="167" spans="2:8" s="12" customFormat="1" ht="15">
      <c r="C167" s="177">
        <f>SUM(C166)</f>
        <v>141468139.88</v>
      </c>
      <c r="F167" s="18"/>
      <c r="G167" s="18"/>
      <c r="H167" s="18"/>
    </row>
    <row r="168" spans="2:8" s="12" customFormat="1">
      <c r="C168" s="17"/>
      <c r="F168" s="18"/>
      <c r="G168" s="18"/>
      <c r="H168" s="18"/>
    </row>
    <row r="169" spans="2:8" s="12" customFormat="1" ht="15">
      <c r="B169" s="159" t="s">
        <v>2902</v>
      </c>
      <c r="C169" s="175" t="s">
        <v>2482</v>
      </c>
      <c r="F169" s="18"/>
      <c r="G169" s="18"/>
      <c r="H169" s="18"/>
    </row>
    <row r="170" spans="2:8" s="12" customFormat="1" ht="15">
      <c r="B170" s="150" t="s">
        <v>2956</v>
      </c>
      <c r="C170" s="176">
        <v>148081567.72</v>
      </c>
      <c r="F170" s="18"/>
      <c r="G170" s="18"/>
      <c r="H170" s="18"/>
    </row>
    <row r="171" spans="2:8" s="12" customFormat="1" ht="15">
      <c r="C171" s="177">
        <f>SUM(C170)</f>
        <v>148081567.72</v>
      </c>
      <c r="F171" s="18"/>
      <c r="G171" s="18"/>
      <c r="H171" s="18"/>
    </row>
    <row r="172" spans="2:8" s="12" customFormat="1">
      <c r="C172" s="17"/>
      <c r="F172" s="18"/>
      <c r="G172" s="18"/>
      <c r="H172" s="18"/>
    </row>
    <row r="173" spans="2:8" s="12" customFormat="1" ht="15">
      <c r="B173" s="162" t="s">
        <v>2889</v>
      </c>
      <c r="C173" s="177">
        <f>+C171-C167</f>
        <v>6613427.8400000036</v>
      </c>
      <c r="F173" s="18"/>
      <c r="G173" s="18"/>
      <c r="H173" s="18"/>
    </row>
  </sheetData>
  <mergeCells count="3">
    <mergeCell ref="B1:E1"/>
    <mergeCell ref="C3:C6"/>
    <mergeCell ref="D3:D6"/>
  </mergeCells>
  <conditionalFormatting sqref="C158">
    <cfRule type="expression" dxfId="115" priority="84">
      <formula>#REF!="Total"</formula>
    </cfRule>
  </conditionalFormatting>
  <conditionalFormatting sqref="C158">
    <cfRule type="expression" dxfId="114" priority="83">
      <formula>#REF!="Total"</formula>
    </cfRule>
  </conditionalFormatting>
  <conditionalFormatting sqref="C158">
    <cfRule type="expression" dxfId="113" priority="82">
      <formula>#REF!="Total"</formula>
    </cfRule>
  </conditionalFormatting>
  <conditionalFormatting sqref="C158">
    <cfRule type="expression" dxfId="112" priority="81">
      <formula>#REF!="Total"</formula>
    </cfRule>
  </conditionalFormatting>
  <conditionalFormatting sqref="C158">
    <cfRule type="expression" dxfId="111" priority="80">
      <formula>#REF!="Total"</formula>
    </cfRule>
  </conditionalFormatting>
  <conditionalFormatting sqref="C158">
    <cfRule type="expression" dxfId="110" priority="79">
      <formula>#REF!="Total"</formula>
    </cfRule>
  </conditionalFormatting>
  <conditionalFormatting sqref="C158">
    <cfRule type="expression" dxfId="109" priority="78">
      <formula>#REF!="Total"</formula>
    </cfRule>
  </conditionalFormatting>
  <conditionalFormatting sqref="C158">
    <cfRule type="expression" dxfId="108" priority="77">
      <formula>#REF!="Total"</formula>
    </cfRule>
  </conditionalFormatting>
  <conditionalFormatting sqref="C158">
    <cfRule type="expression" dxfId="107" priority="76">
      <formula>#REF!="Total"</formula>
    </cfRule>
  </conditionalFormatting>
  <conditionalFormatting sqref="C158">
    <cfRule type="expression" dxfId="106" priority="85">
      <formula>#REF!="Total"</formula>
    </cfRule>
  </conditionalFormatting>
  <conditionalFormatting sqref="C158">
    <cfRule type="expression" dxfId="105" priority="86">
      <formula>#REF!="Total"</formula>
    </cfRule>
  </conditionalFormatting>
  <conditionalFormatting sqref="C158">
    <cfRule type="expression" dxfId="104" priority="87">
      <formula>#REF!="Total"</formula>
    </cfRule>
  </conditionalFormatting>
  <conditionalFormatting sqref="C158">
    <cfRule type="expression" dxfId="103" priority="88">
      <formula>#REF!="Total"</formula>
    </cfRule>
  </conditionalFormatting>
  <conditionalFormatting sqref="C158">
    <cfRule type="expression" dxfId="102" priority="89">
      <formula>$A158="Total"</formula>
    </cfRule>
  </conditionalFormatting>
  <conditionalFormatting sqref="C158">
    <cfRule type="expression" dxfId="101" priority="75">
      <formula>#REF!="Total"</formula>
    </cfRule>
  </conditionalFormatting>
  <conditionalFormatting sqref="C158">
    <cfRule type="expression" dxfId="100" priority="90" stopIfTrue="1">
      <formula>#REF!="Total"</formula>
    </cfRule>
  </conditionalFormatting>
  <conditionalFormatting sqref="C158">
    <cfRule type="expression" dxfId="99" priority="91">
      <formula>#REF!="Total"</formula>
    </cfRule>
  </conditionalFormatting>
  <conditionalFormatting sqref="C158">
    <cfRule type="expression" dxfId="98" priority="92">
      <formula>#REF!="Total"</formula>
    </cfRule>
  </conditionalFormatting>
  <conditionalFormatting sqref="C158">
    <cfRule type="expression" dxfId="97" priority="93">
      <formula>#REF!="Total"</formula>
    </cfRule>
  </conditionalFormatting>
  <conditionalFormatting sqref="C158">
    <cfRule type="expression" dxfId="96" priority="94">
      <formula>#REF!="Total"</formula>
    </cfRule>
  </conditionalFormatting>
  <conditionalFormatting sqref="C158">
    <cfRule type="expression" dxfId="95" priority="95">
      <formula>#REF!="Total"</formula>
    </cfRule>
  </conditionalFormatting>
  <conditionalFormatting sqref="C158">
    <cfRule type="expression" dxfId="94" priority="96">
      <formula>#REF!="Total"</formula>
    </cfRule>
  </conditionalFormatting>
  <conditionalFormatting sqref="C158">
    <cfRule type="expression" dxfId="93" priority="97">
      <formula>#REF!="Total"</formula>
    </cfRule>
  </conditionalFormatting>
  <conditionalFormatting sqref="C158">
    <cfRule type="expression" dxfId="92" priority="98">
      <formula>#REF!="Total"</formula>
    </cfRule>
  </conditionalFormatting>
  <conditionalFormatting sqref="C158">
    <cfRule type="expression" dxfId="91" priority="99">
      <formula>#REF!="Total"</formula>
    </cfRule>
  </conditionalFormatting>
  <conditionalFormatting sqref="C158">
    <cfRule type="expression" dxfId="90" priority="100">
      <formula>#REF!="Total"</formula>
    </cfRule>
  </conditionalFormatting>
  <conditionalFormatting sqref="C158">
    <cfRule type="expression" dxfId="89" priority="101">
      <formula>#REF!="Total"</formula>
    </cfRule>
  </conditionalFormatting>
  <conditionalFormatting sqref="C158">
    <cfRule type="expression" dxfId="88" priority="102">
      <formula>#REF!="Total"</formula>
    </cfRule>
  </conditionalFormatting>
  <conditionalFormatting sqref="C158">
    <cfRule type="expression" dxfId="87" priority="103">
      <formula>#REF!="Total"</formula>
    </cfRule>
  </conditionalFormatting>
  <conditionalFormatting sqref="C158">
    <cfRule type="expression" dxfId="86" priority="104">
      <formula>#REF!="Total"</formula>
    </cfRule>
  </conditionalFormatting>
  <conditionalFormatting sqref="C158">
    <cfRule type="expression" dxfId="85" priority="105">
      <formula>#REF!="Total"</formula>
    </cfRule>
  </conditionalFormatting>
  <conditionalFormatting sqref="C158">
    <cfRule type="expression" dxfId="84" priority="106">
      <formula>#REF!="Total"</formula>
    </cfRule>
  </conditionalFormatting>
  <conditionalFormatting sqref="C158">
    <cfRule type="expression" dxfId="83" priority="107">
      <formula>#REF!="Total"</formula>
    </cfRule>
  </conditionalFormatting>
  <conditionalFormatting sqref="C158">
    <cfRule type="expression" dxfId="82" priority="108">
      <formula>$A125="Total"</formula>
    </cfRule>
  </conditionalFormatting>
  <conditionalFormatting sqref="C158">
    <cfRule type="expression" dxfId="81" priority="109">
      <formula>#REF!="Total"</formula>
    </cfRule>
  </conditionalFormatting>
  <conditionalFormatting sqref="C158">
    <cfRule type="expression" dxfId="80" priority="110">
      <formula>#REF!="Total"</formula>
    </cfRule>
  </conditionalFormatting>
  <conditionalFormatting sqref="C158">
    <cfRule type="expression" dxfId="79" priority="111">
      <formula>#REF!="Total"</formula>
    </cfRule>
  </conditionalFormatting>
  <conditionalFormatting sqref="C158">
    <cfRule type="expression" dxfId="78" priority="112">
      <formula>#REF!="Total"</formula>
    </cfRule>
  </conditionalFormatting>
  <conditionalFormatting sqref="C158">
    <cfRule type="expression" dxfId="77" priority="72">
      <formula>$A131="Total"</formula>
    </cfRule>
  </conditionalFormatting>
  <conditionalFormatting sqref="C158">
    <cfRule type="expression" dxfId="76" priority="113" stopIfTrue="1">
      <formula>#REF!="Total"</formula>
    </cfRule>
  </conditionalFormatting>
  <conditionalFormatting sqref="C158">
    <cfRule type="expression" dxfId="75" priority="114" stopIfTrue="1">
      <formula>#REF!="Total"</formula>
    </cfRule>
  </conditionalFormatting>
  <conditionalFormatting sqref="C158">
    <cfRule type="expression" dxfId="74" priority="115" stopIfTrue="1">
      <formula>#REF!="Total"</formula>
    </cfRule>
  </conditionalFormatting>
  <conditionalFormatting sqref="C158">
    <cfRule type="expression" dxfId="73" priority="116">
      <formula>#REF!="Total"</formula>
    </cfRule>
  </conditionalFormatting>
  <conditionalFormatting sqref="C158">
    <cfRule type="expression" dxfId="72" priority="70">
      <formula>$A132="Total"</formula>
    </cfRule>
  </conditionalFormatting>
  <conditionalFormatting sqref="C158">
    <cfRule type="expression" dxfId="71" priority="68">
      <formula>$A129="Total"</formula>
    </cfRule>
  </conditionalFormatting>
  <conditionalFormatting sqref="C158">
    <cfRule type="expression" dxfId="70" priority="67">
      <formula>$A130="Total"</formula>
    </cfRule>
  </conditionalFormatting>
  <conditionalFormatting sqref="C158">
    <cfRule type="expression" dxfId="69" priority="63">
      <formula>$A127="Total"</formula>
    </cfRule>
  </conditionalFormatting>
  <conditionalFormatting sqref="C158">
    <cfRule type="expression" dxfId="68" priority="65">
      <formula>$A187="Total"</formula>
    </cfRule>
  </conditionalFormatting>
  <conditionalFormatting sqref="C158">
    <cfRule type="expression" dxfId="67" priority="66">
      <formula>$A185="Total"</formula>
    </cfRule>
  </conditionalFormatting>
  <conditionalFormatting sqref="C158">
    <cfRule type="expression" dxfId="66" priority="64">
      <formula>$A87="Total"</formula>
    </cfRule>
  </conditionalFormatting>
  <conditionalFormatting sqref="C158">
    <cfRule type="expression" dxfId="65" priority="74">
      <formula>$A89="Total"</formula>
    </cfRule>
  </conditionalFormatting>
  <conditionalFormatting sqref="C158">
    <cfRule type="expression" dxfId="64" priority="62">
      <formula>$A184="Total"</formula>
    </cfRule>
  </conditionalFormatting>
  <conditionalFormatting sqref="C158">
    <cfRule type="expression" dxfId="63" priority="73">
      <formula>$A91="Total"</formula>
    </cfRule>
  </conditionalFormatting>
  <conditionalFormatting sqref="C158">
    <cfRule type="expression" dxfId="62" priority="60">
      <formula>$A88="Total"</formula>
    </cfRule>
  </conditionalFormatting>
  <conditionalFormatting sqref="C158">
    <cfRule type="expression" dxfId="61" priority="59">
      <formula>#REF!="Total"</formula>
    </cfRule>
  </conditionalFormatting>
  <conditionalFormatting sqref="C158">
    <cfRule type="expression" dxfId="60" priority="61" stopIfTrue="1">
      <formula>$C133="Total"</formula>
    </cfRule>
  </conditionalFormatting>
  <conditionalFormatting sqref="C158">
    <cfRule type="expression" dxfId="59" priority="71">
      <formula>#REF!="Total"</formula>
    </cfRule>
  </conditionalFormatting>
  <conditionalFormatting sqref="C158">
    <cfRule type="expression" dxfId="58" priority="69">
      <formula>$A90="Total"</formula>
    </cfRule>
  </conditionalFormatting>
  <conditionalFormatting sqref="C162">
    <cfRule type="expression" dxfId="57" priority="26">
      <formula>#REF!="Total"</formula>
    </cfRule>
  </conditionalFormatting>
  <conditionalFormatting sqref="C162">
    <cfRule type="expression" dxfId="56" priority="25">
      <formula>#REF!="Total"</formula>
    </cfRule>
  </conditionalFormatting>
  <conditionalFormatting sqref="C162">
    <cfRule type="expression" dxfId="55" priority="24">
      <formula>#REF!="Total"</formula>
    </cfRule>
  </conditionalFormatting>
  <conditionalFormatting sqref="C162">
    <cfRule type="expression" dxfId="54" priority="23">
      <formula>#REF!="Total"</formula>
    </cfRule>
  </conditionalFormatting>
  <conditionalFormatting sqref="C162">
    <cfRule type="expression" dxfId="53" priority="22">
      <formula>#REF!="Total"</formula>
    </cfRule>
  </conditionalFormatting>
  <conditionalFormatting sqref="C162">
    <cfRule type="expression" dxfId="52" priority="21">
      <formula>#REF!="Total"</formula>
    </cfRule>
  </conditionalFormatting>
  <conditionalFormatting sqref="C162">
    <cfRule type="expression" dxfId="51" priority="20">
      <formula>#REF!="Total"</formula>
    </cfRule>
  </conditionalFormatting>
  <conditionalFormatting sqref="C162">
    <cfRule type="expression" dxfId="50" priority="19">
      <formula>#REF!="Total"</formula>
    </cfRule>
  </conditionalFormatting>
  <conditionalFormatting sqref="C162">
    <cfRule type="expression" dxfId="49" priority="18">
      <formula>#REF!="Total"</formula>
    </cfRule>
  </conditionalFormatting>
  <conditionalFormatting sqref="C162">
    <cfRule type="expression" dxfId="48" priority="27">
      <formula>#REF!="Total"</formula>
    </cfRule>
  </conditionalFormatting>
  <conditionalFormatting sqref="C162">
    <cfRule type="expression" dxfId="47" priority="28">
      <formula>#REF!="Total"</formula>
    </cfRule>
  </conditionalFormatting>
  <conditionalFormatting sqref="C162">
    <cfRule type="expression" dxfId="46" priority="29">
      <formula>#REF!="Total"</formula>
    </cfRule>
  </conditionalFormatting>
  <conditionalFormatting sqref="C162">
    <cfRule type="expression" dxfId="45" priority="30">
      <formula>#REF!="Total"</formula>
    </cfRule>
  </conditionalFormatting>
  <conditionalFormatting sqref="C162">
    <cfRule type="expression" dxfId="44" priority="31">
      <formula>$A162="Total"</formula>
    </cfRule>
  </conditionalFormatting>
  <conditionalFormatting sqref="C162">
    <cfRule type="expression" dxfId="43" priority="17">
      <formula>#REF!="Total"</formula>
    </cfRule>
  </conditionalFormatting>
  <conditionalFormatting sqref="C162">
    <cfRule type="expression" dxfId="42" priority="32" stopIfTrue="1">
      <formula>#REF!="Total"</formula>
    </cfRule>
  </conditionalFormatting>
  <conditionalFormatting sqref="C162">
    <cfRule type="expression" dxfId="41" priority="33">
      <formula>#REF!="Total"</formula>
    </cfRule>
  </conditionalFormatting>
  <conditionalFormatting sqref="C162">
    <cfRule type="expression" dxfId="40" priority="34">
      <formula>#REF!="Total"</formula>
    </cfRule>
  </conditionalFormatting>
  <conditionalFormatting sqref="C162">
    <cfRule type="expression" dxfId="39" priority="35">
      <formula>#REF!="Total"</formula>
    </cfRule>
  </conditionalFormatting>
  <conditionalFormatting sqref="C162">
    <cfRule type="expression" dxfId="38" priority="36">
      <formula>#REF!="Total"</formula>
    </cfRule>
  </conditionalFormatting>
  <conditionalFormatting sqref="C162">
    <cfRule type="expression" dxfId="37" priority="37">
      <formula>#REF!="Total"</formula>
    </cfRule>
  </conditionalFormatting>
  <conditionalFormatting sqref="C162">
    <cfRule type="expression" dxfId="36" priority="38">
      <formula>#REF!="Total"</formula>
    </cfRule>
  </conditionalFormatting>
  <conditionalFormatting sqref="C162">
    <cfRule type="expression" dxfId="35" priority="39">
      <formula>#REF!="Total"</formula>
    </cfRule>
  </conditionalFormatting>
  <conditionalFormatting sqref="C162">
    <cfRule type="expression" dxfId="34" priority="40">
      <formula>#REF!="Total"</formula>
    </cfRule>
  </conditionalFormatting>
  <conditionalFormatting sqref="C162">
    <cfRule type="expression" dxfId="33" priority="41">
      <formula>#REF!="Total"</formula>
    </cfRule>
  </conditionalFormatting>
  <conditionalFormatting sqref="C162">
    <cfRule type="expression" dxfId="32" priority="42">
      <formula>#REF!="Total"</formula>
    </cfRule>
  </conditionalFormatting>
  <conditionalFormatting sqref="C162">
    <cfRule type="expression" dxfId="31" priority="43">
      <formula>#REF!="Total"</formula>
    </cfRule>
  </conditionalFormatting>
  <conditionalFormatting sqref="C162">
    <cfRule type="expression" dxfId="30" priority="44">
      <formula>#REF!="Total"</formula>
    </cfRule>
  </conditionalFormatting>
  <conditionalFormatting sqref="C162">
    <cfRule type="expression" dxfId="29" priority="45">
      <formula>#REF!="Total"</formula>
    </cfRule>
  </conditionalFormatting>
  <conditionalFormatting sqref="C162">
    <cfRule type="expression" dxfId="28" priority="46">
      <formula>#REF!="Total"</formula>
    </cfRule>
  </conditionalFormatting>
  <conditionalFormatting sqref="C162">
    <cfRule type="expression" dxfId="27" priority="47">
      <formula>#REF!="Total"</formula>
    </cfRule>
  </conditionalFormatting>
  <conditionalFormatting sqref="C162">
    <cfRule type="expression" dxfId="26" priority="48">
      <formula>#REF!="Total"</formula>
    </cfRule>
  </conditionalFormatting>
  <conditionalFormatting sqref="C162">
    <cfRule type="expression" dxfId="25" priority="49">
      <formula>#REF!="Total"</formula>
    </cfRule>
  </conditionalFormatting>
  <conditionalFormatting sqref="C162">
    <cfRule type="expression" dxfId="24" priority="50">
      <formula>$A130="Total"</formula>
    </cfRule>
  </conditionalFormatting>
  <conditionalFormatting sqref="C162">
    <cfRule type="expression" dxfId="23" priority="51">
      <formula>#REF!="Total"</formula>
    </cfRule>
  </conditionalFormatting>
  <conditionalFormatting sqref="C162">
    <cfRule type="expression" dxfId="22" priority="52">
      <formula>#REF!="Total"</formula>
    </cfRule>
  </conditionalFormatting>
  <conditionalFormatting sqref="C162">
    <cfRule type="expression" dxfId="21" priority="53">
      <formula>#REF!="Total"</formula>
    </cfRule>
  </conditionalFormatting>
  <conditionalFormatting sqref="C162">
    <cfRule type="expression" dxfId="20" priority="54">
      <formula>#REF!="Total"</formula>
    </cfRule>
  </conditionalFormatting>
  <conditionalFormatting sqref="C162">
    <cfRule type="expression" dxfId="19" priority="14">
      <formula>$A136="Total"</formula>
    </cfRule>
  </conditionalFormatting>
  <conditionalFormatting sqref="C162">
    <cfRule type="expression" dxfId="18" priority="55" stopIfTrue="1">
      <formula>#REF!="Total"</formula>
    </cfRule>
  </conditionalFormatting>
  <conditionalFormatting sqref="C162">
    <cfRule type="expression" dxfId="17" priority="56" stopIfTrue="1">
      <formula>#REF!="Total"</formula>
    </cfRule>
  </conditionalFormatting>
  <conditionalFormatting sqref="C162">
    <cfRule type="expression" dxfId="16" priority="57" stopIfTrue="1">
      <formula>#REF!="Total"</formula>
    </cfRule>
  </conditionalFormatting>
  <conditionalFormatting sqref="C162">
    <cfRule type="expression" dxfId="15" priority="58">
      <formula>#REF!="Total"</formula>
    </cfRule>
  </conditionalFormatting>
  <conditionalFormatting sqref="C162">
    <cfRule type="expression" dxfId="14" priority="12">
      <formula>$A137="Total"</formula>
    </cfRule>
  </conditionalFormatting>
  <conditionalFormatting sqref="C162">
    <cfRule type="expression" dxfId="13" priority="10">
      <formula>$A134="Total"</formula>
    </cfRule>
  </conditionalFormatting>
  <conditionalFormatting sqref="C162">
    <cfRule type="expression" dxfId="12" priority="9">
      <formula>$A135="Total"</formula>
    </cfRule>
  </conditionalFormatting>
  <conditionalFormatting sqref="C162">
    <cfRule type="expression" dxfId="11" priority="5">
      <formula>$A132="Total"</formula>
    </cfRule>
  </conditionalFormatting>
  <conditionalFormatting sqref="C162">
    <cfRule type="expression" dxfId="10" priority="7">
      <formula>$A192="Total"</formula>
    </cfRule>
  </conditionalFormatting>
  <conditionalFormatting sqref="C162">
    <cfRule type="expression" dxfId="9" priority="8">
      <formula>$A190="Total"</formula>
    </cfRule>
  </conditionalFormatting>
  <conditionalFormatting sqref="C162">
    <cfRule type="expression" dxfId="8" priority="6">
      <formula>$A92="Total"</formula>
    </cfRule>
  </conditionalFormatting>
  <conditionalFormatting sqref="C162">
    <cfRule type="expression" dxfId="7" priority="16">
      <formula>$A94="Total"</formula>
    </cfRule>
  </conditionalFormatting>
  <conditionalFormatting sqref="C162">
    <cfRule type="expression" dxfId="6" priority="4">
      <formula>$A189="Total"</formula>
    </cfRule>
  </conditionalFormatting>
  <conditionalFormatting sqref="C162">
    <cfRule type="expression" dxfId="5" priority="15">
      <formula>$A96="Total"</formula>
    </cfRule>
  </conditionalFormatting>
  <conditionalFormatting sqref="C162">
    <cfRule type="expression" dxfId="4" priority="2">
      <formula>$A93="Total"</formula>
    </cfRule>
  </conditionalFormatting>
  <conditionalFormatting sqref="C162">
    <cfRule type="expression" dxfId="3" priority="1">
      <formula>#REF!="Total"</formula>
    </cfRule>
  </conditionalFormatting>
  <conditionalFormatting sqref="C162">
    <cfRule type="expression" dxfId="2" priority="3" stopIfTrue="1">
      <formula>$C138="Total"</formula>
    </cfRule>
  </conditionalFormatting>
  <conditionalFormatting sqref="C162">
    <cfRule type="expression" dxfId="1" priority="13">
      <formula>#REF!="Total"</formula>
    </cfRule>
  </conditionalFormatting>
  <conditionalFormatting sqref="C162">
    <cfRule type="expression" dxfId="0" priority="11">
      <formula>$A95="Total"</formula>
    </cfRule>
  </conditionalFormatting>
  <hyperlinks>
    <hyperlink ref="A1" location="Index!A1" display="Index" xr:uid="{00000000-0004-0000-0500-000000000000}"/>
  </hyperlink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F3305-1831-4227-8185-E38D0EF58FF4}">
  <dimension ref="A1:IV102"/>
  <sheetViews>
    <sheetView workbookViewId="0"/>
  </sheetViews>
  <sheetFormatPr defaultRowHeight="12.75" customHeight="1"/>
  <cols>
    <col min="1" max="1" width="5.42578125" style="1" bestFit="1" customWidth="1"/>
    <col min="2" max="2" width="81.140625" style="1" bestFit="1" customWidth="1"/>
    <col min="3" max="3" width="25.7109375" style="5" customWidth="1"/>
    <col min="4" max="4" width="25.7109375" style="1" customWidth="1"/>
    <col min="5" max="5" width="14" style="1" bestFit="1" customWidth="1"/>
    <col min="6" max="6" width="10.5703125" style="4" bestFit="1" customWidth="1"/>
    <col min="7" max="7" width="18.140625" style="4" bestFit="1" customWidth="1"/>
    <col min="8" max="8" width="9.140625" style="4" bestFit="1"/>
    <col min="9" max="16384" width="9.140625" style="1"/>
  </cols>
  <sheetData>
    <row r="1" spans="1:256">
      <c r="A1" s="3" t="s">
        <v>0</v>
      </c>
      <c r="B1" s="367" t="s">
        <v>25</v>
      </c>
      <c r="C1" s="367"/>
      <c r="D1" s="367"/>
      <c r="E1" s="367"/>
    </row>
    <row r="2" spans="1:256"/>
    <row r="3" spans="1:256" ht="30">
      <c r="A3" s="12"/>
      <c r="B3" s="46" t="s">
        <v>1530</v>
      </c>
      <c r="C3" s="404"/>
      <c r="D3" s="407"/>
      <c r="E3" s="12"/>
      <c r="F3" s="18"/>
      <c r="G3" s="18"/>
      <c r="H3" s="18"/>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c r="GS3" s="12"/>
      <c r="GT3" s="12"/>
      <c r="GU3" s="12"/>
      <c r="GV3" s="12"/>
      <c r="GW3" s="12"/>
      <c r="GX3" s="12"/>
      <c r="GY3" s="12"/>
      <c r="GZ3" s="12"/>
      <c r="HA3" s="12"/>
      <c r="HB3" s="12"/>
      <c r="HC3" s="12"/>
      <c r="HD3" s="12"/>
      <c r="HE3" s="12"/>
      <c r="HF3" s="12"/>
      <c r="HG3" s="12"/>
      <c r="HH3" s="12"/>
      <c r="HI3" s="12"/>
      <c r="HJ3" s="12"/>
      <c r="HK3" s="12"/>
      <c r="HL3" s="12"/>
      <c r="HM3" s="12"/>
      <c r="HN3" s="12"/>
      <c r="HO3" s="12"/>
      <c r="HP3" s="12"/>
      <c r="HQ3" s="12"/>
      <c r="HR3" s="12"/>
      <c r="HS3" s="12"/>
      <c r="HT3" s="12"/>
      <c r="HU3" s="12"/>
      <c r="HV3" s="12"/>
      <c r="HW3" s="12"/>
      <c r="HX3" s="12"/>
      <c r="HY3" s="12"/>
      <c r="HZ3" s="12"/>
      <c r="IA3" s="12"/>
      <c r="IB3" s="12"/>
      <c r="IC3" s="12"/>
      <c r="ID3" s="12"/>
      <c r="IE3" s="12"/>
      <c r="IF3" s="12"/>
      <c r="IG3" s="12"/>
      <c r="IH3" s="12"/>
      <c r="II3" s="12"/>
      <c r="IJ3" s="12"/>
      <c r="IK3" s="12"/>
      <c r="IL3" s="12"/>
      <c r="IM3" s="12"/>
      <c r="IN3" s="12"/>
      <c r="IO3" s="12"/>
      <c r="IP3" s="12"/>
      <c r="IQ3" s="12"/>
      <c r="IR3" s="12"/>
      <c r="IS3" s="12"/>
      <c r="IT3" s="12"/>
      <c r="IU3" s="12"/>
      <c r="IV3" s="12"/>
    </row>
    <row r="4" spans="1:256" ht="15">
      <c r="A4" s="12"/>
      <c r="B4" s="47" t="s">
        <v>1529</v>
      </c>
      <c r="C4" s="405"/>
      <c r="D4" s="408"/>
      <c r="E4" s="12"/>
      <c r="F4" s="18"/>
      <c r="G4" s="18"/>
      <c r="H4" s="18"/>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c r="DK4" s="12"/>
      <c r="DL4" s="12"/>
      <c r="DM4" s="12"/>
      <c r="DN4" s="12"/>
      <c r="DO4" s="12"/>
      <c r="DP4" s="12"/>
      <c r="DQ4" s="12"/>
      <c r="DR4" s="12"/>
      <c r="DS4" s="12"/>
      <c r="DT4" s="12"/>
      <c r="DU4" s="12"/>
      <c r="DV4" s="12"/>
      <c r="DW4" s="12"/>
      <c r="DX4" s="12"/>
      <c r="DY4" s="12"/>
      <c r="DZ4" s="12"/>
      <c r="EA4" s="12"/>
      <c r="EB4" s="12"/>
      <c r="EC4" s="12"/>
      <c r="ED4" s="12"/>
      <c r="EE4" s="12"/>
      <c r="EF4" s="12"/>
      <c r="EG4" s="12"/>
      <c r="EH4" s="12"/>
      <c r="EI4" s="12"/>
      <c r="EJ4" s="12"/>
      <c r="EK4" s="12"/>
      <c r="EL4" s="12"/>
      <c r="EM4" s="12"/>
      <c r="EN4" s="12"/>
      <c r="EO4" s="12"/>
      <c r="EP4" s="12"/>
      <c r="EQ4" s="12"/>
      <c r="ER4" s="12"/>
      <c r="ES4" s="12"/>
      <c r="ET4" s="12"/>
      <c r="EU4" s="12"/>
      <c r="EV4" s="12"/>
      <c r="EW4" s="12"/>
      <c r="EX4" s="12"/>
      <c r="EY4" s="12"/>
      <c r="EZ4" s="12"/>
      <c r="FA4" s="12"/>
      <c r="FB4" s="12"/>
      <c r="FC4" s="12"/>
      <c r="FD4" s="12"/>
      <c r="FE4" s="12"/>
      <c r="FF4" s="12"/>
      <c r="FG4" s="12"/>
      <c r="FH4" s="12"/>
      <c r="FI4" s="12"/>
      <c r="FJ4" s="12"/>
      <c r="FK4" s="12"/>
      <c r="FL4" s="12"/>
      <c r="FM4" s="12"/>
      <c r="FN4" s="12"/>
      <c r="FO4" s="12"/>
      <c r="FP4" s="12"/>
      <c r="FQ4" s="12"/>
      <c r="FR4" s="12"/>
      <c r="FS4" s="12"/>
      <c r="FT4" s="12"/>
      <c r="FU4" s="12"/>
      <c r="FV4" s="12"/>
      <c r="FW4" s="12"/>
      <c r="FX4" s="12"/>
      <c r="FY4" s="12"/>
      <c r="FZ4" s="12"/>
      <c r="GA4" s="12"/>
      <c r="GB4" s="12"/>
      <c r="GC4" s="12"/>
      <c r="GD4" s="12"/>
      <c r="GE4" s="12"/>
      <c r="GF4" s="12"/>
      <c r="GG4" s="12"/>
      <c r="GH4" s="12"/>
      <c r="GI4" s="12"/>
      <c r="GJ4" s="12"/>
      <c r="GK4" s="12"/>
      <c r="GL4" s="12"/>
      <c r="GM4" s="12"/>
      <c r="GN4" s="12"/>
      <c r="GO4" s="12"/>
      <c r="GP4" s="12"/>
      <c r="GQ4" s="12"/>
      <c r="GR4" s="12"/>
      <c r="GS4" s="12"/>
      <c r="GT4" s="12"/>
      <c r="GU4" s="12"/>
      <c r="GV4" s="12"/>
      <c r="GW4" s="12"/>
      <c r="GX4" s="12"/>
      <c r="GY4" s="12"/>
      <c r="GZ4" s="12"/>
      <c r="HA4" s="12"/>
      <c r="HB4" s="12"/>
      <c r="HC4" s="12"/>
      <c r="HD4" s="12"/>
      <c r="HE4" s="12"/>
      <c r="HF4" s="12"/>
      <c r="HG4" s="12"/>
      <c r="HH4" s="12"/>
      <c r="HI4" s="12"/>
      <c r="HJ4" s="12"/>
      <c r="HK4" s="12"/>
      <c r="HL4" s="12"/>
      <c r="HM4" s="12"/>
      <c r="HN4" s="12"/>
      <c r="HO4" s="12"/>
      <c r="HP4" s="12"/>
      <c r="HQ4" s="12"/>
      <c r="HR4" s="12"/>
      <c r="HS4" s="12"/>
      <c r="HT4" s="12"/>
      <c r="HU4" s="12"/>
      <c r="HV4" s="12"/>
      <c r="HW4" s="12"/>
      <c r="HX4" s="12"/>
      <c r="HY4" s="12"/>
      <c r="HZ4" s="12"/>
      <c r="IA4" s="12"/>
      <c r="IB4" s="12"/>
      <c r="IC4" s="12"/>
      <c r="ID4" s="12"/>
      <c r="IE4" s="12"/>
      <c r="IF4" s="12"/>
      <c r="IG4" s="12"/>
      <c r="IH4" s="12"/>
      <c r="II4" s="12"/>
      <c r="IJ4" s="12"/>
      <c r="IK4" s="12"/>
      <c r="IL4" s="12"/>
      <c r="IM4" s="12"/>
      <c r="IN4" s="12"/>
      <c r="IO4" s="12"/>
      <c r="IP4" s="12"/>
      <c r="IQ4" s="12"/>
      <c r="IR4" s="12"/>
      <c r="IS4" s="12"/>
      <c r="IT4" s="12"/>
      <c r="IU4" s="12"/>
      <c r="IV4" s="12"/>
    </row>
    <row r="5" spans="1:256" ht="45">
      <c r="A5" s="12"/>
      <c r="B5" s="46" t="s">
        <v>1528</v>
      </c>
      <c r="C5" s="406"/>
      <c r="D5" s="409"/>
      <c r="E5" s="12"/>
      <c r="F5" s="18"/>
      <c r="G5" s="18"/>
      <c r="H5" s="18"/>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c r="DK5" s="12"/>
      <c r="DL5" s="12"/>
      <c r="DM5" s="12"/>
      <c r="DN5" s="12"/>
      <c r="DO5" s="12"/>
      <c r="DP5" s="12"/>
      <c r="DQ5" s="12"/>
      <c r="DR5" s="12"/>
      <c r="DS5" s="12"/>
      <c r="DT5" s="12"/>
      <c r="DU5" s="12"/>
      <c r="DV5" s="12"/>
      <c r="DW5" s="12"/>
      <c r="DX5" s="12"/>
      <c r="DY5" s="12"/>
      <c r="DZ5" s="12"/>
      <c r="EA5" s="12"/>
      <c r="EB5" s="12"/>
      <c r="EC5" s="12"/>
      <c r="ED5" s="12"/>
      <c r="EE5" s="12"/>
      <c r="EF5" s="12"/>
      <c r="EG5" s="12"/>
      <c r="EH5" s="12"/>
      <c r="EI5" s="12"/>
      <c r="EJ5" s="12"/>
      <c r="EK5" s="12"/>
      <c r="EL5" s="12"/>
      <c r="EM5" s="12"/>
      <c r="EN5" s="12"/>
      <c r="EO5" s="12"/>
      <c r="EP5" s="12"/>
      <c r="EQ5" s="12"/>
      <c r="ER5" s="12"/>
      <c r="ES5" s="12"/>
      <c r="ET5" s="12"/>
      <c r="EU5" s="12"/>
      <c r="EV5" s="12"/>
      <c r="EW5" s="12"/>
      <c r="EX5" s="12"/>
      <c r="EY5" s="12"/>
      <c r="EZ5" s="12"/>
      <c r="FA5" s="12"/>
      <c r="FB5" s="12"/>
      <c r="FC5" s="12"/>
      <c r="FD5" s="12"/>
      <c r="FE5" s="12"/>
      <c r="FF5" s="12"/>
      <c r="FG5" s="12"/>
      <c r="FH5" s="12"/>
      <c r="FI5" s="12"/>
      <c r="FJ5" s="12"/>
      <c r="FK5" s="12"/>
      <c r="FL5" s="12"/>
      <c r="FM5" s="12"/>
      <c r="FN5" s="12"/>
      <c r="FO5" s="12"/>
      <c r="FP5" s="12"/>
      <c r="FQ5" s="12"/>
      <c r="FR5" s="12"/>
      <c r="FS5" s="12"/>
      <c r="FT5" s="12"/>
      <c r="FU5" s="12"/>
      <c r="FV5" s="12"/>
      <c r="FW5" s="12"/>
      <c r="FX5" s="12"/>
      <c r="FY5" s="12"/>
      <c r="FZ5" s="12"/>
      <c r="GA5" s="12"/>
      <c r="GB5" s="12"/>
      <c r="GC5" s="12"/>
      <c r="GD5" s="12"/>
      <c r="GE5" s="12"/>
      <c r="GF5" s="12"/>
      <c r="GG5" s="12"/>
      <c r="GH5" s="12"/>
      <c r="GI5" s="12"/>
      <c r="GJ5" s="12"/>
      <c r="GK5" s="12"/>
      <c r="GL5" s="12"/>
      <c r="GM5" s="12"/>
      <c r="GN5" s="12"/>
      <c r="GO5" s="12"/>
      <c r="GP5" s="12"/>
      <c r="GQ5" s="12"/>
      <c r="GR5" s="12"/>
      <c r="GS5" s="12"/>
      <c r="GT5" s="12"/>
      <c r="GU5" s="12"/>
      <c r="GV5" s="12"/>
      <c r="GW5" s="12"/>
      <c r="GX5" s="12"/>
      <c r="GY5" s="12"/>
      <c r="GZ5" s="12"/>
      <c r="HA5" s="12"/>
      <c r="HB5" s="12"/>
      <c r="HC5" s="12"/>
      <c r="HD5" s="12"/>
      <c r="HE5" s="12"/>
      <c r="HF5" s="12"/>
      <c r="HG5" s="12"/>
      <c r="HH5" s="12"/>
      <c r="HI5" s="12"/>
      <c r="HJ5" s="12"/>
      <c r="HK5" s="12"/>
      <c r="HL5" s="12"/>
      <c r="HM5" s="12"/>
      <c r="HN5" s="12"/>
      <c r="HO5" s="12"/>
      <c r="HP5" s="12"/>
      <c r="HQ5" s="12"/>
      <c r="HR5" s="12"/>
      <c r="HS5" s="12"/>
      <c r="HT5" s="12"/>
      <c r="HU5" s="12"/>
      <c r="HV5" s="12"/>
      <c r="HW5" s="12"/>
      <c r="HX5" s="12"/>
      <c r="HY5" s="12"/>
      <c r="HZ5" s="12"/>
      <c r="IA5" s="12"/>
      <c r="IB5" s="12"/>
      <c r="IC5" s="12"/>
      <c r="ID5" s="12"/>
      <c r="IE5" s="12"/>
      <c r="IF5" s="12"/>
      <c r="IG5" s="12"/>
      <c r="IH5" s="12"/>
      <c r="II5" s="12"/>
      <c r="IJ5" s="12"/>
      <c r="IK5" s="12"/>
      <c r="IL5" s="12"/>
      <c r="IM5" s="12"/>
      <c r="IN5" s="12"/>
      <c r="IO5" s="12"/>
      <c r="IP5" s="12"/>
      <c r="IQ5" s="12"/>
      <c r="IR5" s="12"/>
      <c r="IS5" s="12"/>
      <c r="IT5" s="12"/>
      <c r="IU5" s="12"/>
      <c r="IV5" s="12"/>
    </row>
    <row r="6" spans="1:256">
      <c r="A6" s="12"/>
      <c r="B6" s="12"/>
      <c r="C6" s="20" t="s">
        <v>1527</v>
      </c>
      <c r="D6" s="42" t="s">
        <v>1526</v>
      </c>
      <c r="E6" s="12"/>
      <c r="F6" s="18"/>
      <c r="G6" s="18"/>
      <c r="H6" s="18"/>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12"/>
      <c r="CZ6" s="12"/>
      <c r="DA6" s="12"/>
      <c r="DB6" s="12"/>
      <c r="DC6" s="12"/>
      <c r="DD6" s="12"/>
      <c r="DE6" s="12"/>
      <c r="DF6" s="12"/>
      <c r="DG6" s="12"/>
      <c r="DH6" s="12"/>
      <c r="DI6" s="12"/>
      <c r="DJ6" s="12"/>
      <c r="DK6" s="12"/>
      <c r="DL6" s="12"/>
      <c r="DM6" s="12"/>
      <c r="DN6" s="12"/>
      <c r="DO6" s="12"/>
      <c r="DP6" s="12"/>
      <c r="DQ6" s="12"/>
      <c r="DR6" s="12"/>
      <c r="DS6" s="12"/>
      <c r="DT6" s="12"/>
      <c r="DU6" s="12"/>
      <c r="DV6" s="12"/>
      <c r="DW6" s="12"/>
      <c r="DX6" s="12"/>
      <c r="DY6" s="12"/>
      <c r="DZ6" s="12"/>
      <c r="EA6" s="12"/>
      <c r="EB6" s="12"/>
      <c r="EC6" s="12"/>
      <c r="ED6" s="12"/>
      <c r="EE6" s="12"/>
      <c r="EF6" s="12"/>
      <c r="EG6" s="12"/>
      <c r="EH6" s="12"/>
      <c r="EI6" s="12"/>
      <c r="EJ6" s="12"/>
      <c r="EK6" s="12"/>
      <c r="EL6" s="12"/>
      <c r="EM6" s="12"/>
      <c r="EN6" s="12"/>
      <c r="EO6" s="12"/>
      <c r="EP6" s="12"/>
      <c r="EQ6" s="12"/>
      <c r="ER6" s="12"/>
      <c r="ES6" s="12"/>
      <c r="ET6" s="12"/>
      <c r="EU6" s="12"/>
      <c r="EV6" s="12"/>
      <c r="EW6" s="12"/>
      <c r="EX6" s="12"/>
      <c r="EY6" s="12"/>
      <c r="EZ6" s="12"/>
      <c r="FA6" s="12"/>
      <c r="FB6" s="12"/>
      <c r="FC6" s="12"/>
      <c r="FD6" s="12"/>
      <c r="FE6" s="12"/>
      <c r="FF6" s="12"/>
      <c r="FG6" s="12"/>
      <c r="FH6" s="12"/>
      <c r="FI6" s="12"/>
      <c r="FJ6" s="12"/>
      <c r="FK6" s="12"/>
      <c r="FL6" s="12"/>
      <c r="FM6" s="12"/>
      <c r="FN6" s="12"/>
      <c r="FO6" s="12"/>
      <c r="FP6" s="12"/>
      <c r="FQ6" s="12"/>
      <c r="FR6" s="12"/>
      <c r="FS6" s="12"/>
      <c r="FT6" s="12"/>
      <c r="FU6" s="12"/>
      <c r="FV6" s="12"/>
      <c r="FW6" s="12"/>
      <c r="FX6" s="12"/>
      <c r="FY6" s="12"/>
      <c r="FZ6" s="12"/>
      <c r="GA6" s="12"/>
      <c r="GB6" s="12"/>
      <c r="GC6" s="12"/>
      <c r="GD6" s="12"/>
      <c r="GE6" s="12"/>
      <c r="GF6" s="12"/>
      <c r="GG6" s="12"/>
      <c r="GH6" s="12"/>
      <c r="GI6" s="12"/>
      <c r="GJ6" s="12"/>
      <c r="GK6" s="12"/>
      <c r="GL6" s="12"/>
      <c r="GM6" s="12"/>
      <c r="GN6" s="12"/>
      <c r="GO6" s="12"/>
      <c r="GP6" s="12"/>
      <c r="GQ6" s="12"/>
      <c r="GR6" s="12"/>
      <c r="GS6" s="12"/>
      <c r="GT6" s="12"/>
      <c r="GU6" s="12"/>
      <c r="GV6" s="12"/>
      <c r="GW6" s="12"/>
      <c r="GX6" s="12"/>
      <c r="GY6" s="12"/>
      <c r="GZ6" s="12"/>
      <c r="HA6" s="12"/>
      <c r="HB6" s="12"/>
      <c r="HC6" s="12"/>
      <c r="HD6" s="12"/>
      <c r="HE6" s="12"/>
      <c r="HF6" s="12"/>
      <c r="HG6" s="12"/>
      <c r="HH6" s="12"/>
      <c r="HI6" s="12"/>
      <c r="HJ6" s="12"/>
      <c r="HK6" s="12"/>
      <c r="HL6" s="12"/>
      <c r="HM6" s="12"/>
      <c r="HN6" s="12"/>
      <c r="HO6" s="12"/>
      <c r="HP6" s="12"/>
      <c r="HQ6" s="12"/>
      <c r="HR6" s="12"/>
      <c r="HS6" s="12"/>
      <c r="HT6" s="12"/>
      <c r="HU6" s="12"/>
      <c r="HV6" s="12"/>
      <c r="HW6" s="12"/>
      <c r="HX6" s="12"/>
      <c r="HY6" s="12"/>
      <c r="HZ6" s="12"/>
      <c r="IA6" s="12"/>
      <c r="IB6" s="12"/>
      <c r="IC6" s="12"/>
      <c r="ID6" s="12"/>
      <c r="IE6" s="12"/>
      <c r="IF6" s="12"/>
      <c r="IG6" s="12"/>
      <c r="IH6" s="12"/>
      <c r="II6" s="12"/>
      <c r="IJ6" s="12"/>
      <c r="IK6" s="12"/>
      <c r="IL6" s="12"/>
      <c r="IM6" s="12"/>
      <c r="IN6" s="12"/>
      <c r="IO6" s="12"/>
      <c r="IP6" s="12"/>
      <c r="IQ6" s="12"/>
      <c r="IR6" s="12"/>
      <c r="IS6" s="12"/>
      <c r="IT6" s="12"/>
      <c r="IU6" s="12"/>
      <c r="IV6" s="12"/>
    </row>
    <row r="7" spans="1:256"/>
    <row r="8" spans="1:256"/>
    <row r="9" spans="1:256">
      <c r="B9" s="1" t="s">
        <v>100</v>
      </c>
    </row>
    <row r="10" spans="1:256"/>
    <row r="11" spans="1:256">
      <c r="B11" s="6" t="s">
        <v>101</v>
      </c>
      <c r="C11" s="7" t="s">
        <v>102</v>
      </c>
      <c r="D11" s="6" t="s">
        <v>136</v>
      </c>
      <c r="E11" s="6" t="s">
        <v>104</v>
      </c>
      <c r="F11" s="8" t="s">
        <v>105</v>
      </c>
      <c r="G11" s="8" t="s">
        <v>106</v>
      </c>
      <c r="H11" s="8" t="s">
        <v>107</v>
      </c>
      <c r="I11" s="2" t="s">
        <v>137</v>
      </c>
    </row>
    <row r="12" spans="1:256">
      <c r="B12" s="2" t="s">
        <v>138</v>
      </c>
      <c r="C12" s="22"/>
      <c r="D12" s="41"/>
    </row>
    <row r="13" spans="1:256">
      <c r="B13" s="2" t="s">
        <v>109</v>
      </c>
      <c r="C13" s="22"/>
      <c r="D13" s="41"/>
    </row>
    <row r="14" spans="1:256">
      <c r="B14" s="1" t="s">
        <v>1025</v>
      </c>
      <c r="C14" s="22" t="s">
        <v>139</v>
      </c>
      <c r="D14" s="41" t="s">
        <v>140</v>
      </c>
      <c r="E14" s="1" t="s">
        <v>141</v>
      </c>
      <c r="F14" s="4">
        <v>63660</v>
      </c>
      <c r="G14" s="4">
        <v>473.18</v>
      </c>
      <c r="H14" s="4">
        <v>2.56</v>
      </c>
    </row>
    <row r="15" spans="1:256">
      <c r="B15" s="1" t="s">
        <v>993</v>
      </c>
      <c r="C15" s="22" t="s">
        <v>139</v>
      </c>
      <c r="D15" s="41" t="s">
        <v>142</v>
      </c>
      <c r="E15" s="1" t="s">
        <v>143</v>
      </c>
      <c r="F15" s="4">
        <v>15500</v>
      </c>
      <c r="G15" s="4">
        <v>432.49</v>
      </c>
      <c r="H15" s="4">
        <v>2.34</v>
      </c>
    </row>
    <row r="16" spans="1:256">
      <c r="B16" s="1" t="s">
        <v>1070</v>
      </c>
      <c r="C16" s="22" t="s">
        <v>139</v>
      </c>
      <c r="D16" s="41" t="s">
        <v>145</v>
      </c>
      <c r="E16" s="1" t="s">
        <v>146</v>
      </c>
      <c r="F16" s="4">
        <v>20000</v>
      </c>
      <c r="G16" s="4">
        <v>313.51</v>
      </c>
      <c r="H16" s="4">
        <v>1.7</v>
      </c>
    </row>
    <row r="17" spans="2:8">
      <c r="B17" s="1" t="s">
        <v>997</v>
      </c>
      <c r="C17" s="22" t="s">
        <v>139</v>
      </c>
      <c r="D17" s="41" t="s">
        <v>140</v>
      </c>
      <c r="E17" s="1" t="s">
        <v>144</v>
      </c>
      <c r="F17" s="4">
        <v>22200</v>
      </c>
      <c r="G17" s="4">
        <v>307.38</v>
      </c>
      <c r="H17" s="4">
        <v>1.66</v>
      </c>
    </row>
    <row r="18" spans="2:8">
      <c r="B18" s="1" t="s">
        <v>1012</v>
      </c>
      <c r="C18" s="22" t="s">
        <v>139</v>
      </c>
      <c r="D18" s="41" t="s">
        <v>145</v>
      </c>
      <c r="E18" s="1" t="s">
        <v>147</v>
      </c>
      <c r="F18" s="4">
        <v>8150</v>
      </c>
      <c r="G18" s="4">
        <v>289.06</v>
      </c>
      <c r="H18" s="4">
        <v>1.56</v>
      </c>
    </row>
    <row r="19" spans="2:8">
      <c r="B19" s="1" t="s">
        <v>1018</v>
      </c>
      <c r="C19" s="22" t="s">
        <v>139</v>
      </c>
      <c r="D19" s="41" t="s">
        <v>153</v>
      </c>
      <c r="E19" s="1" t="s">
        <v>154</v>
      </c>
      <c r="F19" s="4">
        <v>83000</v>
      </c>
      <c r="G19" s="4">
        <v>215.43</v>
      </c>
      <c r="H19" s="4">
        <v>1.17</v>
      </c>
    </row>
    <row r="20" spans="2:8">
      <c r="B20" s="1" t="s">
        <v>1017</v>
      </c>
      <c r="C20" s="22" t="s">
        <v>139</v>
      </c>
      <c r="D20" s="41" t="s">
        <v>273</v>
      </c>
      <c r="E20" s="1" t="s">
        <v>286</v>
      </c>
      <c r="F20" s="4">
        <v>78666</v>
      </c>
      <c r="G20" s="4">
        <v>179.16</v>
      </c>
      <c r="H20" s="4">
        <v>0.97</v>
      </c>
    </row>
    <row r="21" spans="2:8">
      <c r="B21" s="1" t="s">
        <v>994</v>
      </c>
      <c r="C21" s="22" t="s">
        <v>139</v>
      </c>
      <c r="D21" s="41" t="s">
        <v>145</v>
      </c>
      <c r="E21" s="1" t="s">
        <v>285</v>
      </c>
      <c r="F21" s="4">
        <v>14000</v>
      </c>
      <c r="G21" s="4">
        <v>151.1</v>
      </c>
      <c r="H21" s="4">
        <v>0.82</v>
      </c>
    </row>
    <row r="22" spans="2:8">
      <c r="B22" s="1" t="s">
        <v>1003</v>
      </c>
      <c r="C22" s="22" t="s">
        <v>139</v>
      </c>
      <c r="D22" s="41" t="s">
        <v>140</v>
      </c>
      <c r="E22" s="1" t="s">
        <v>155</v>
      </c>
      <c r="F22" s="4">
        <v>19000</v>
      </c>
      <c r="G22" s="4">
        <v>138.43</v>
      </c>
      <c r="H22" s="4">
        <v>0.75</v>
      </c>
    </row>
    <row r="23" spans="2:8">
      <c r="B23" s="1" t="s">
        <v>1041</v>
      </c>
      <c r="C23" s="22" t="s">
        <v>139</v>
      </c>
      <c r="D23" s="41" t="s">
        <v>156</v>
      </c>
      <c r="E23" s="1" t="s">
        <v>287</v>
      </c>
      <c r="F23" s="4">
        <v>16000</v>
      </c>
      <c r="G23" s="4">
        <v>132.94</v>
      </c>
      <c r="H23" s="4">
        <v>0.72</v>
      </c>
    </row>
    <row r="24" spans="2:8">
      <c r="B24" s="1" t="s">
        <v>1404</v>
      </c>
      <c r="C24" s="22" t="s">
        <v>139</v>
      </c>
      <c r="D24" s="41" t="s">
        <v>175</v>
      </c>
      <c r="E24" s="1" t="s">
        <v>240</v>
      </c>
      <c r="F24" s="4">
        <v>14000</v>
      </c>
      <c r="G24" s="4">
        <v>125.98</v>
      </c>
      <c r="H24" s="4">
        <v>0.68</v>
      </c>
    </row>
    <row r="25" spans="2:8">
      <c r="B25" s="1" t="s">
        <v>1283</v>
      </c>
      <c r="C25" s="22" t="s">
        <v>139</v>
      </c>
      <c r="D25" s="41" t="s">
        <v>166</v>
      </c>
      <c r="E25" s="1" t="s">
        <v>288</v>
      </c>
      <c r="F25" s="4">
        <v>5000</v>
      </c>
      <c r="G25" s="4">
        <v>124.31</v>
      </c>
      <c r="H25" s="4">
        <v>0.67</v>
      </c>
    </row>
    <row r="26" spans="2:8">
      <c r="B26" s="1" t="s">
        <v>1075</v>
      </c>
      <c r="C26" s="22" t="s">
        <v>139</v>
      </c>
      <c r="D26" s="41" t="s">
        <v>244</v>
      </c>
      <c r="E26" s="1" t="s">
        <v>289</v>
      </c>
      <c r="F26" s="4">
        <v>22000</v>
      </c>
      <c r="G26" s="4">
        <v>120.12</v>
      </c>
      <c r="H26" s="4">
        <v>0.65</v>
      </c>
    </row>
    <row r="27" spans="2:8">
      <c r="B27" s="1" t="s">
        <v>1037</v>
      </c>
      <c r="C27" s="22" t="s">
        <v>139</v>
      </c>
      <c r="D27" s="41" t="s">
        <v>149</v>
      </c>
      <c r="E27" s="1" t="s">
        <v>150</v>
      </c>
      <c r="F27" s="4">
        <v>4800</v>
      </c>
      <c r="G27" s="4">
        <v>117.99</v>
      </c>
      <c r="H27" s="4">
        <v>0.64</v>
      </c>
    </row>
    <row r="28" spans="2:8">
      <c r="B28" s="1" t="s">
        <v>1047</v>
      </c>
      <c r="C28" s="22" t="s">
        <v>139</v>
      </c>
      <c r="D28" s="41" t="s">
        <v>178</v>
      </c>
      <c r="E28" s="1" t="s">
        <v>179</v>
      </c>
      <c r="F28" s="4">
        <v>14269</v>
      </c>
      <c r="G28" s="4">
        <v>117.54</v>
      </c>
      <c r="H28" s="4">
        <v>0.64</v>
      </c>
    </row>
    <row r="29" spans="2:8">
      <c r="B29" s="1" t="s">
        <v>1280</v>
      </c>
      <c r="C29" s="22" t="s">
        <v>139</v>
      </c>
      <c r="D29" s="41" t="s">
        <v>149</v>
      </c>
      <c r="E29" s="1" t="s">
        <v>291</v>
      </c>
      <c r="F29" s="4">
        <v>3500</v>
      </c>
      <c r="G29" s="4">
        <v>113.3</v>
      </c>
      <c r="H29" s="4">
        <v>0.61</v>
      </c>
    </row>
    <row r="30" spans="2:8">
      <c r="B30" s="1" t="s">
        <v>1031</v>
      </c>
      <c r="C30" s="22" t="s">
        <v>139</v>
      </c>
      <c r="D30" s="41" t="s">
        <v>184</v>
      </c>
      <c r="E30" s="1" t="s">
        <v>290</v>
      </c>
      <c r="F30" s="4">
        <v>30000</v>
      </c>
      <c r="G30" s="4">
        <v>111.66</v>
      </c>
      <c r="H30" s="4">
        <v>0.6</v>
      </c>
    </row>
    <row r="31" spans="2:8">
      <c r="B31" s="1" t="s">
        <v>1324</v>
      </c>
      <c r="C31" s="22" t="s">
        <v>139</v>
      </c>
      <c r="D31" s="41" t="s">
        <v>149</v>
      </c>
      <c r="E31" s="1" t="s">
        <v>293</v>
      </c>
      <c r="F31" s="4">
        <v>8700</v>
      </c>
      <c r="G31" s="4">
        <v>109.75</v>
      </c>
      <c r="H31" s="4">
        <v>0.59</v>
      </c>
    </row>
    <row r="32" spans="2:8">
      <c r="B32" s="1" t="s">
        <v>1345</v>
      </c>
      <c r="C32" s="22" t="s">
        <v>139</v>
      </c>
      <c r="D32" s="41" t="s">
        <v>145</v>
      </c>
      <c r="E32" s="1" t="s">
        <v>298</v>
      </c>
      <c r="F32" s="4">
        <v>2630</v>
      </c>
      <c r="G32" s="4">
        <v>93.66</v>
      </c>
      <c r="H32" s="4">
        <v>0.51</v>
      </c>
    </row>
    <row r="33" spans="2:8">
      <c r="B33" s="1" t="s">
        <v>1371</v>
      </c>
      <c r="C33" s="22" t="s">
        <v>139</v>
      </c>
      <c r="D33" s="41" t="s">
        <v>149</v>
      </c>
      <c r="E33" s="1" t="s">
        <v>292</v>
      </c>
      <c r="F33" s="4">
        <v>2098</v>
      </c>
      <c r="G33" s="4">
        <v>92.23</v>
      </c>
      <c r="H33" s="4">
        <v>0.5</v>
      </c>
    </row>
    <row r="34" spans="2:8">
      <c r="B34" s="1" t="s">
        <v>1016</v>
      </c>
      <c r="C34" s="22" t="s">
        <v>139</v>
      </c>
      <c r="D34" s="41" t="s">
        <v>140</v>
      </c>
      <c r="E34" s="1" t="s">
        <v>148</v>
      </c>
      <c r="F34" s="4">
        <v>5000</v>
      </c>
      <c r="G34" s="4">
        <v>89.54</v>
      </c>
      <c r="H34" s="4">
        <v>0.48</v>
      </c>
    </row>
    <row r="35" spans="2:8">
      <c r="B35" s="1" t="s">
        <v>1028</v>
      </c>
      <c r="C35" s="22" t="s">
        <v>139</v>
      </c>
      <c r="D35" s="41" t="s">
        <v>188</v>
      </c>
      <c r="E35" s="1" t="s">
        <v>294</v>
      </c>
      <c r="F35" s="4">
        <v>1794</v>
      </c>
      <c r="G35" s="4">
        <v>83.44</v>
      </c>
      <c r="H35" s="4">
        <v>0.45</v>
      </c>
    </row>
    <row r="36" spans="2:8">
      <c r="B36" s="1" t="s">
        <v>1434</v>
      </c>
      <c r="C36" s="22" t="s">
        <v>139</v>
      </c>
      <c r="D36" s="41" t="s">
        <v>203</v>
      </c>
      <c r="E36" s="1" t="s">
        <v>310</v>
      </c>
      <c r="F36" s="4">
        <v>4495</v>
      </c>
      <c r="G36" s="4">
        <v>82.22</v>
      </c>
      <c r="H36" s="4">
        <v>0.44</v>
      </c>
    </row>
    <row r="37" spans="2:8">
      <c r="B37" s="1" t="s">
        <v>1336</v>
      </c>
      <c r="C37" s="22" t="s">
        <v>139</v>
      </c>
      <c r="D37" s="41" t="s">
        <v>211</v>
      </c>
      <c r="E37" s="1" t="s">
        <v>212</v>
      </c>
      <c r="F37" s="4">
        <v>400</v>
      </c>
      <c r="G37" s="4">
        <v>79.86</v>
      </c>
      <c r="H37" s="4">
        <v>0.43</v>
      </c>
    </row>
    <row r="38" spans="2:8">
      <c r="B38" s="1" t="s">
        <v>1432</v>
      </c>
      <c r="C38" s="22" t="s">
        <v>139</v>
      </c>
      <c r="D38" s="41" t="s">
        <v>188</v>
      </c>
      <c r="E38" s="1" t="s">
        <v>296</v>
      </c>
      <c r="F38" s="4">
        <v>10591</v>
      </c>
      <c r="G38" s="4">
        <v>75.91</v>
      </c>
      <c r="H38" s="4">
        <v>0.41</v>
      </c>
    </row>
    <row r="39" spans="2:8">
      <c r="B39" s="1" t="s">
        <v>1013</v>
      </c>
      <c r="C39" s="22" t="s">
        <v>139</v>
      </c>
      <c r="D39" s="41" t="s">
        <v>149</v>
      </c>
      <c r="E39" s="1" t="s">
        <v>295</v>
      </c>
      <c r="F39" s="4">
        <v>5786</v>
      </c>
      <c r="G39" s="4">
        <v>75.900000000000006</v>
      </c>
      <c r="H39" s="4">
        <v>0.41</v>
      </c>
    </row>
    <row r="40" spans="2:8">
      <c r="B40" s="1" t="s">
        <v>1034</v>
      </c>
      <c r="C40" s="22" t="s">
        <v>139</v>
      </c>
      <c r="D40" s="41" t="s">
        <v>184</v>
      </c>
      <c r="E40" s="1" t="s">
        <v>185</v>
      </c>
      <c r="F40" s="4">
        <v>3000</v>
      </c>
      <c r="G40" s="4">
        <v>69.87</v>
      </c>
      <c r="H40" s="4">
        <v>0.38</v>
      </c>
    </row>
    <row r="41" spans="2:8">
      <c r="B41" s="1" t="s">
        <v>1325</v>
      </c>
      <c r="C41" s="22" t="s">
        <v>139</v>
      </c>
      <c r="D41" s="41" t="s">
        <v>300</v>
      </c>
      <c r="E41" s="1" t="s">
        <v>301</v>
      </c>
      <c r="F41" s="4">
        <v>1825</v>
      </c>
      <c r="G41" s="4">
        <v>68.06</v>
      </c>
      <c r="H41" s="4">
        <v>0.37</v>
      </c>
    </row>
    <row r="42" spans="2:8">
      <c r="B42" s="1" t="s">
        <v>1115</v>
      </c>
      <c r="C42" s="22" t="s">
        <v>139</v>
      </c>
      <c r="D42" s="41" t="s">
        <v>230</v>
      </c>
      <c r="E42" s="1" t="s">
        <v>302</v>
      </c>
      <c r="F42" s="4">
        <v>1500</v>
      </c>
      <c r="G42" s="4">
        <v>66.819999999999993</v>
      </c>
      <c r="H42" s="4">
        <v>0.36</v>
      </c>
    </row>
    <row r="43" spans="2:8" ht="12.75" customHeight="1">
      <c r="B43" s="1" t="s">
        <v>1433</v>
      </c>
      <c r="C43" s="22" t="s">
        <v>139</v>
      </c>
      <c r="D43" s="41" t="s">
        <v>149</v>
      </c>
      <c r="E43" s="1" t="s">
        <v>299</v>
      </c>
      <c r="F43" s="4">
        <v>1500</v>
      </c>
      <c r="G43" s="4">
        <v>62.56</v>
      </c>
      <c r="H43" s="4">
        <v>0.34</v>
      </c>
    </row>
    <row r="44" spans="2:8" ht="12.75" customHeight="1">
      <c r="B44" s="1" t="s">
        <v>1112</v>
      </c>
      <c r="C44" s="22" t="s">
        <v>139</v>
      </c>
      <c r="D44" s="41" t="s">
        <v>196</v>
      </c>
      <c r="E44" s="1" t="s">
        <v>304</v>
      </c>
      <c r="F44" s="4">
        <v>11600</v>
      </c>
      <c r="G44" s="4">
        <v>60.99</v>
      </c>
      <c r="H44" s="4">
        <v>0.33</v>
      </c>
    </row>
    <row r="45" spans="2:8" ht="12.75" customHeight="1">
      <c r="B45" s="1" t="s">
        <v>1021</v>
      </c>
      <c r="C45" s="22" t="s">
        <v>139</v>
      </c>
      <c r="D45" s="41" t="s">
        <v>206</v>
      </c>
      <c r="E45" s="1" t="s">
        <v>305</v>
      </c>
      <c r="F45" s="4">
        <v>25000</v>
      </c>
      <c r="G45" s="4">
        <v>59.64</v>
      </c>
      <c r="H45" s="4">
        <v>0.32</v>
      </c>
    </row>
    <row r="46" spans="2:8" ht="12.75" customHeight="1">
      <c r="B46" s="1" t="s">
        <v>1429</v>
      </c>
      <c r="C46" s="22" t="s">
        <v>139</v>
      </c>
      <c r="D46" s="41" t="s">
        <v>216</v>
      </c>
      <c r="E46" s="1" t="s">
        <v>217</v>
      </c>
      <c r="F46" s="4">
        <v>16900</v>
      </c>
      <c r="G46" s="4">
        <v>59.56</v>
      </c>
      <c r="H46" s="4">
        <v>0.32</v>
      </c>
    </row>
    <row r="47" spans="2:8" ht="12.75" customHeight="1">
      <c r="B47" s="1" t="s">
        <v>1287</v>
      </c>
      <c r="C47" s="22" t="s">
        <v>139</v>
      </c>
      <c r="D47" s="41" t="s">
        <v>166</v>
      </c>
      <c r="E47" s="1" t="s">
        <v>309</v>
      </c>
      <c r="F47" s="4">
        <v>3000</v>
      </c>
      <c r="G47" s="4">
        <v>58.41</v>
      </c>
      <c r="H47" s="4">
        <v>0.32</v>
      </c>
    </row>
    <row r="48" spans="2:8" ht="12.75" customHeight="1">
      <c r="B48" s="1" t="s">
        <v>1061</v>
      </c>
      <c r="C48" s="22" t="s">
        <v>139</v>
      </c>
      <c r="D48" s="41" t="s">
        <v>300</v>
      </c>
      <c r="E48" s="1" t="s">
        <v>307</v>
      </c>
      <c r="F48" s="4">
        <v>13000</v>
      </c>
      <c r="G48" s="4">
        <v>56.89</v>
      </c>
      <c r="H48" s="4">
        <v>0.31</v>
      </c>
    </row>
    <row r="49" spans="2:8" ht="12.75" customHeight="1">
      <c r="B49" s="1" t="s">
        <v>1022</v>
      </c>
      <c r="C49" s="22" t="s">
        <v>139</v>
      </c>
      <c r="D49" s="41" t="s">
        <v>156</v>
      </c>
      <c r="E49" s="1" t="s">
        <v>157</v>
      </c>
      <c r="F49" s="4">
        <v>2500</v>
      </c>
      <c r="G49" s="4">
        <v>55.74</v>
      </c>
      <c r="H49" s="4">
        <v>0.3</v>
      </c>
    </row>
    <row r="50" spans="2:8" ht="12.75" customHeight="1">
      <c r="B50" s="1" t="s">
        <v>1279</v>
      </c>
      <c r="C50" s="22" t="s">
        <v>139</v>
      </c>
      <c r="D50" s="41" t="s">
        <v>151</v>
      </c>
      <c r="E50" s="1" t="s">
        <v>152</v>
      </c>
      <c r="F50" s="4">
        <v>7500</v>
      </c>
      <c r="G50" s="4">
        <v>55.43</v>
      </c>
      <c r="H50" s="4">
        <v>0.3</v>
      </c>
    </row>
    <row r="51" spans="2:8" ht="12.75" customHeight="1">
      <c r="B51" s="1" t="s">
        <v>1435</v>
      </c>
      <c r="C51" s="22" t="s">
        <v>139</v>
      </c>
      <c r="D51" s="41" t="s">
        <v>164</v>
      </c>
      <c r="E51" s="1" t="s">
        <v>306</v>
      </c>
      <c r="F51" s="4">
        <v>1220</v>
      </c>
      <c r="G51" s="4">
        <v>54.13</v>
      </c>
      <c r="H51" s="4">
        <v>0.28999999999999998</v>
      </c>
    </row>
    <row r="52" spans="2:8" ht="12.75" customHeight="1">
      <c r="B52" s="1" t="s">
        <v>1379</v>
      </c>
      <c r="C52" s="22" t="s">
        <v>139</v>
      </c>
      <c r="D52" s="41" t="s">
        <v>149</v>
      </c>
      <c r="E52" s="1" t="s">
        <v>297</v>
      </c>
      <c r="F52" s="4">
        <v>5000</v>
      </c>
      <c r="G52" s="4">
        <v>51.68</v>
      </c>
      <c r="H52" s="4">
        <v>0.28000000000000003</v>
      </c>
    </row>
    <row r="53" spans="2:8" ht="12.75" customHeight="1">
      <c r="B53" s="1" t="s">
        <v>1054</v>
      </c>
      <c r="C53" s="22" t="s">
        <v>139</v>
      </c>
      <c r="D53" s="41" t="s">
        <v>196</v>
      </c>
      <c r="E53" s="1" t="s">
        <v>308</v>
      </c>
      <c r="F53" s="4">
        <v>4600</v>
      </c>
      <c r="G53" s="4">
        <v>50.85</v>
      </c>
      <c r="H53" s="4">
        <v>0.28000000000000003</v>
      </c>
    </row>
    <row r="54" spans="2:8" ht="12.75" customHeight="1">
      <c r="B54" s="1" t="s">
        <v>1288</v>
      </c>
      <c r="C54" s="22" t="s">
        <v>139</v>
      </c>
      <c r="D54" s="41" t="s">
        <v>182</v>
      </c>
      <c r="E54" s="1" t="s">
        <v>312</v>
      </c>
      <c r="F54" s="4">
        <v>2300</v>
      </c>
      <c r="G54" s="4">
        <v>46.96</v>
      </c>
      <c r="H54" s="4">
        <v>0.25</v>
      </c>
    </row>
    <row r="55" spans="2:8" ht="12.75" customHeight="1">
      <c r="B55" s="1" t="s">
        <v>1498</v>
      </c>
      <c r="C55" s="22" t="s">
        <v>139</v>
      </c>
      <c r="D55" s="41" t="s">
        <v>166</v>
      </c>
      <c r="E55" s="1" t="s">
        <v>313</v>
      </c>
      <c r="F55" s="4">
        <v>6858</v>
      </c>
      <c r="G55" s="4">
        <v>45.57</v>
      </c>
      <c r="H55" s="4">
        <v>0.25</v>
      </c>
    </row>
    <row r="56" spans="2:8" ht="12.75" customHeight="1">
      <c r="B56" s="1" t="s">
        <v>1058</v>
      </c>
      <c r="C56" s="22" t="s">
        <v>139</v>
      </c>
      <c r="D56" s="41" t="s">
        <v>156</v>
      </c>
      <c r="E56" s="1" t="s">
        <v>314</v>
      </c>
      <c r="F56" s="4">
        <v>3500</v>
      </c>
      <c r="G56" s="4">
        <v>44.2</v>
      </c>
      <c r="H56" s="4">
        <v>0.24</v>
      </c>
    </row>
    <row r="57" spans="2:8" ht="12.75" customHeight="1">
      <c r="B57" s="1" t="s">
        <v>1494</v>
      </c>
      <c r="C57" s="22" t="s">
        <v>139</v>
      </c>
      <c r="D57" s="41" t="s">
        <v>164</v>
      </c>
      <c r="E57" s="1" t="s">
        <v>315</v>
      </c>
      <c r="F57" s="4">
        <v>985</v>
      </c>
      <c r="G57" s="4">
        <v>43.2</v>
      </c>
      <c r="H57" s="4">
        <v>0.23</v>
      </c>
    </row>
    <row r="58" spans="2:8" ht="12.75" customHeight="1">
      <c r="B58" s="1" t="s">
        <v>1391</v>
      </c>
      <c r="C58" s="22" t="s">
        <v>139</v>
      </c>
      <c r="D58" s="41" t="s">
        <v>182</v>
      </c>
      <c r="E58" s="1" t="s">
        <v>183</v>
      </c>
      <c r="F58" s="4">
        <v>5240</v>
      </c>
      <c r="G58" s="4">
        <v>41.5</v>
      </c>
      <c r="H58" s="4">
        <v>0.22</v>
      </c>
    </row>
    <row r="59" spans="2:8" ht="12.75" customHeight="1">
      <c r="B59" s="2" t="s">
        <v>218</v>
      </c>
      <c r="C59" s="9"/>
      <c r="D59" s="2"/>
      <c r="E59" s="2"/>
      <c r="F59" s="10"/>
      <c r="G59" s="10">
        <f>SUM(G11:G58)</f>
        <v>5298.1500000000005</v>
      </c>
      <c r="H59" s="10">
        <f>SUM(H11:H58)</f>
        <v>28.650000000000002</v>
      </c>
    </row>
    <row r="60" spans="2:8" ht="12.75" customHeight="1">
      <c r="B60" s="6" t="s">
        <v>101</v>
      </c>
      <c r="C60" s="7" t="s">
        <v>102</v>
      </c>
      <c r="D60" s="6" t="s">
        <v>103</v>
      </c>
      <c r="E60" s="6" t="s">
        <v>104</v>
      </c>
      <c r="F60" s="8" t="s">
        <v>105</v>
      </c>
      <c r="G60" s="8" t="s">
        <v>106</v>
      </c>
      <c r="H60" s="8" t="s">
        <v>107</v>
      </c>
    </row>
    <row r="61" spans="2:8" ht="12.75" customHeight="1">
      <c r="B61" s="2" t="s">
        <v>108</v>
      </c>
      <c r="C61" s="22"/>
    </row>
    <row r="62" spans="2:8" ht="12.75" customHeight="1">
      <c r="B62" s="2" t="s">
        <v>109</v>
      </c>
      <c r="C62" s="22"/>
    </row>
    <row r="63" spans="2:8" ht="12.75" customHeight="1">
      <c r="B63" s="2" t="s">
        <v>110</v>
      </c>
      <c r="C63" s="22"/>
    </row>
    <row r="64" spans="2:8" ht="12.75" customHeight="1">
      <c r="B64" s="1" t="s">
        <v>496</v>
      </c>
      <c r="C64" s="22">
        <v>5.49</v>
      </c>
      <c r="D64" s="1" t="s">
        <v>112</v>
      </c>
      <c r="E64" s="1" t="s">
        <v>497</v>
      </c>
      <c r="F64" s="4">
        <v>2500000</v>
      </c>
      <c r="G64" s="4">
        <v>2574.56</v>
      </c>
      <c r="H64" s="4">
        <v>13.93</v>
      </c>
    </row>
    <row r="65" spans="2:8" ht="12.75" customHeight="1">
      <c r="B65" s="1" t="s">
        <v>320</v>
      </c>
      <c r="C65" s="22">
        <v>6.61</v>
      </c>
      <c r="D65" s="1" t="s">
        <v>112</v>
      </c>
      <c r="E65" s="1" t="s">
        <v>321</v>
      </c>
      <c r="F65" s="4">
        <v>1000000</v>
      </c>
      <c r="G65" s="4">
        <v>1022.58</v>
      </c>
      <c r="H65" s="4">
        <v>5.53</v>
      </c>
    </row>
    <row r="66" spans="2:8" ht="12.75" customHeight="1">
      <c r="B66" s="1" t="s">
        <v>738</v>
      </c>
      <c r="C66" s="22">
        <v>4.57</v>
      </c>
      <c r="D66" s="1" t="s">
        <v>112</v>
      </c>
      <c r="E66" s="1" t="s">
        <v>739</v>
      </c>
      <c r="F66" s="4">
        <v>916800</v>
      </c>
      <c r="G66" s="4">
        <v>929.55</v>
      </c>
      <c r="H66" s="4">
        <v>5.03</v>
      </c>
    </row>
    <row r="67" spans="2:8" ht="12.75" customHeight="1">
      <c r="B67" s="1" t="s">
        <v>1525</v>
      </c>
      <c r="C67" s="22">
        <v>6.79</v>
      </c>
      <c r="D67" s="1" t="s">
        <v>112</v>
      </c>
      <c r="E67" s="1" t="s">
        <v>1524</v>
      </c>
      <c r="F67" s="4">
        <v>550000</v>
      </c>
      <c r="G67" s="4">
        <v>582.15</v>
      </c>
      <c r="H67" s="4">
        <v>3.15</v>
      </c>
    </row>
    <row r="68" spans="2:8" ht="12.75" customHeight="1">
      <c r="B68" s="1" t="s">
        <v>1523</v>
      </c>
      <c r="C68" s="22">
        <v>6.38</v>
      </c>
      <c r="D68" s="1" t="s">
        <v>112</v>
      </c>
      <c r="E68" s="1" t="s">
        <v>1522</v>
      </c>
      <c r="F68" s="4">
        <v>500000</v>
      </c>
      <c r="G68" s="4">
        <v>527.41999999999996</v>
      </c>
      <c r="H68" s="4">
        <v>2.85</v>
      </c>
    </row>
    <row r="69" spans="2:8" ht="12.75" customHeight="1">
      <c r="B69" s="1" t="s">
        <v>1521</v>
      </c>
      <c r="C69" s="22">
        <v>6.01</v>
      </c>
      <c r="D69" s="1" t="s">
        <v>112</v>
      </c>
      <c r="E69" s="1" t="s">
        <v>1520</v>
      </c>
      <c r="F69" s="4">
        <v>350000</v>
      </c>
      <c r="G69" s="4">
        <v>369.95</v>
      </c>
      <c r="H69" s="4">
        <v>2</v>
      </c>
    </row>
    <row r="70" spans="2:8" ht="12.75" customHeight="1">
      <c r="B70" s="2" t="s">
        <v>116</v>
      </c>
      <c r="C70" s="52"/>
      <c r="D70" s="2"/>
      <c r="E70" s="2"/>
      <c r="F70" s="10"/>
      <c r="G70" s="10">
        <f>SUM(G60:G69)</f>
        <v>6006.2099999999991</v>
      </c>
      <c r="H70" s="10">
        <f>SUM(H60:H69)</f>
        <v>32.49</v>
      </c>
    </row>
    <row r="71" spans="2:8" ht="12.75" customHeight="1">
      <c r="B71" s="2" t="s">
        <v>117</v>
      </c>
      <c r="C71" s="22"/>
    </row>
    <row r="72" spans="2:8" ht="12.75" customHeight="1">
      <c r="B72" s="1" t="s">
        <v>338</v>
      </c>
      <c r="C72" s="22">
        <v>6.15</v>
      </c>
      <c r="D72" s="1" t="s">
        <v>118</v>
      </c>
      <c r="E72" s="1" t="s">
        <v>339</v>
      </c>
      <c r="F72" s="4">
        <v>100</v>
      </c>
      <c r="G72" s="4">
        <v>1028.76</v>
      </c>
      <c r="H72" s="4">
        <v>5.57</v>
      </c>
    </row>
    <row r="73" spans="2:8" ht="12.75" customHeight="1">
      <c r="B73" s="1" t="s">
        <v>1353</v>
      </c>
      <c r="C73" s="22">
        <v>6.28</v>
      </c>
      <c r="D73" s="1" t="s">
        <v>118</v>
      </c>
      <c r="E73" s="1" t="s">
        <v>331</v>
      </c>
      <c r="F73" s="4">
        <v>100</v>
      </c>
      <c r="G73" s="4">
        <v>988.78</v>
      </c>
      <c r="H73" s="4">
        <v>5.35</v>
      </c>
    </row>
    <row r="74" spans="2:8" ht="12.75" customHeight="1">
      <c r="B74" s="1" t="s">
        <v>1297</v>
      </c>
      <c r="C74" s="22">
        <v>7.16</v>
      </c>
      <c r="D74" s="1" t="s">
        <v>118</v>
      </c>
      <c r="E74" s="1" t="s">
        <v>332</v>
      </c>
      <c r="F74" s="4">
        <v>100</v>
      </c>
      <c r="G74" s="4">
        <v>971.54</v>
      </c>
      <c r="H74" s="4">
        <v>5.26</v>
      </c>
    </row>
    <row r="75" spans="2:8" ht="12.75" customHeight="1">
      <c r="B75" s="1" t="s">
        <v>1308</v>
      </c>
      <c r="C75" s="22">
        <v>7.27</v>
      </c>
      <c r="D75" s="1" t="s">
        <v>675</v>
      </c>
      <c r="E75" s="1" t="s">
        <v>676</v>
      </c>
      <c r="F75" s="4">
        <v>80</v>
      </c>
      <c r="G75" s="4">
        <v>773.76</v>
      </c>
      <c r="H75" s="4">
        <v>4.1900000000000004</v>
      </c>
    </row>
    <row r="76" spans="2:8" ht="12.75" customHeight="1">
      <c r="B76" s="1" t="s">
        <v>1519</v>
      </c>
      <c r="C76" s="22">
        <v>4.22</v>
      </c>
      <c r="D76" s="1" t="s">
        <v>340</v>
      </c>
      <c r="E76" s="1" t="s">
        <v>1518</v>
      </c>
      <c r="F76" s="4">
        <v>50</v>
      </c>
      <c r="G76" s="4">
        <v>503.43</v>
      </c>
      <c r="H76" s="4">
        <v>2.72</v>
      </c>
    </row>
    <row r="77" spans="2:8" ht="12.75" customHeight="1">
      <c r="B77" s="1" t="s">
        <v>1340</v>
      </c>
      <c r="C77" s="22">
        <v>7.16</v>
      </c>
      <c r="D77" s="1" t="s">
        <v>118</v>
      </c>
      <c r="E77" s="1" t="s">
        <v>333</v>
      </c>
      <c r="F77" s="4">
        <v>50</v>
      </c>
      <c r="G77" s="4">
        <v>482.88</v>
      </c>
      <c r="H77" s="4">
        <v>2.61</v>
      </c>
    </row>
    <row r="78" spans="2:8" ht="12.75" customHeight="1">
      <c r="B78" s="2" t="s">
        <v>120</v>
      </c>
      <c r="C78" s="52"/>
      <c r="D78" s="2"/>
      <c r="E78" s="2"/>
      <c r="F78" s="10"/>
      <c r="G78" s="10">
        <f>SUM(G71:G77)</f>
        <v>4749.1500000000005</v>
      </c>
      <c r="H78" s="10">
        <f>SUM(H71:H77)</f>
        <v>25.7</v>
      </c>
    </row>
    <row r="79" spans="2:8" ht="12.75" customHeight="1">
      <c r="B79" s="2" t="s">
        <v>121</v>
      </c>
      <c r="C79" s="22"/>
    </row>
    <row r="80" spans="2:8" ht="12.75" customHeight="1">
      <c r="B80" s="1" t="s">
        <v>1362</v>
      </c>
      <c r="C80" s="22">
        <v>4.3099999999999996</v>
      </c>
      <c r="D80" s="1" t="s">
        <v>122</v>
      </c>
      <c r="E80" s="1" t="s">
        <v>347</v>
      </c>
      <c r="F80" s="4">
        <v>200</v>
      </c>
      <c r="G80" s="4">
        <v>994.6</v>
      </c>
      <c r="H80" s="4">
        <v>5.38</v>
      </c>
    </row>
    <row r="81" spans="2:8" ht="12.75" customHeight="1">
      <c r="B81" s="1" t="s">
        <v>1322</v>
      </c>
      <c r="C81" s="22">
        <v>4.8499999999999996</v>
      </c>
      <c r="D81" s="1" t="s">
        <v>122</v>
      </c>
      <c r="E81" s="1" t="s">
        <v>348</v>
      </c>
      <c r="F81" s="4">
        <v>100</v>
      </c>
      <c r="G81" s="4">
        <v>492.09</v>
      </c>
      <c r="H81" s="4">
        <v>2.66</v>
      </c>
    </row>
    <row r="82" spans="2:8" ht="12.75" customHeight="1">
      <c r="B82" s="2" t="s">
        <v>123</v>
      </c>
      <c r="C82" s="52"/>
      <c r="D82" s="2"/>
      <c r="E82" s="2"/>
      <c r="F82" s="10"/>
      <c r="G82" s="10">
        <f>SUM(G79:G81)</f>
        <v>1486.69</v>
      </c>
      <c r="H82" s="10">
        <f>SUM(H79:H81)</f>
        <v>8.0399999999999991</v>
      </c>
    </row>
    <row r="83" spans="2:8" ht="12.75" customHeight="1">
      <c r="B83" s="2" t="s">
        <v>1517</v>
      </c>
      <c r="C83" s="9"/>
      <c r="D83" s="2"/>
      <c r="E83" s="2"/>
      <c r="F83" s="10"/>
      <c r="G83" s="10">
        <v>731.94</v>
      </c>
      <c r="H83" s="10">
        <v>3.96</v>
      </c>
    </row>
    <row r="84" spans="2:8" ht="12.75" customHeight="1">
      <c r="B84" s="2" t="s">
        <v>124</v>
      </c>
      <c r="C84" s="9"/>
      <c r="D84" s="2"/>
      <c r="E84" s="2"/>
      <c r="F84" s="10"/>
      <c r="G84" s="10">
        <v>18272.14</v>
      </c>
      <c r="H84" s="10">
        <v>98.86</v>
      </c>
    </row>
    <row r="85" spans="2:8" ht="12.75" customHeight="1">
      <c r="B85" s="2" t="s">
        <v>220</v>
      </c>
      <c r="C85" s="9"/>
      <c r="D85" s="2"/>
      <c r="E85" s="2"/>
      <c r="F85" s="10"/>
      <c r="G85" s="10">
        <v>210.93139329999985</v>
      </c>
      <c r="H85" s="10">
        <v>1.1400000000000006</v>
      </c>
    </row>
    <row r="86" spans="2:8" ht="12.75" customHeight="1">
      <c r="B86" s="2" t="s">
        <v>126</v>
      </c>
      <c r="C86" s="9"/>
      <c r="D86" s="2"/>
      <c r="E86" s="2"/>
      <c r="F86" s="10"/>
      <c r="G86" s="10">
        <v>18483.071393300001</v>
      </c>
      <c r="H86" s="10">
        <v>100</v>
      </c>
    </row>
    <row r="87" spans="2:8" ht="12.75" customHeight="1">
      <c r="B87" s="1" t="s">
        <v>127</v>
      </c>
    </row>
    <row r="88" spans="2:8" ht="12.75" customHeight="1">
      <c r="B88" s="1" t="s">
        <v>128</v>
      </c>
    </row>
    <row r="89" spans="2:8" ht="12.75" customHeight="1">
      <c r="B89" s="24" t="s">
        <v>129</v>
      </c>
      <c r="C89" s="254">
        <v>44681</v>
      </c>
    </row>
    <row r="90" spans="2:8" ht="25.5">
      <c r="B90" s="11" t="s">
        <v>130</v>
      </c>
      <c r="C90" s="9" t="s">
        <v>131</v>
      </c>
    </row>
    <row r="91" spans="2:8" ht="12.75" customHeight="1">
      <c r="B91" s="2"/>
    </row>
    <row r="92" spans="2:8" ht="12.75" customHeight="1">
      <c r="B92" s="2" t="s">
        <v>1516</v>
      </c>
      <c r="C92" s="9" t="s">
        <v>131</v>
      </c>
    </row>
    <row r="93" spans="2:8" ht="12.75" customHeight="1">
      <c r="B93" s="2" t="s">
        <v>1515</v>
      </c>
      <c r="C93" s="9" t="s">
        <v>131</v>
      </c>
    </row>
    <row r="94" spans="2:8" ht="12.75" customHeight="1">
      <c r="B94" s="2" t="s">
        <v>1514</v>
      </c>
      <c r="C94" s="9"/>
    </row>
    <row r="95" spans="2:8" ht="12.75" customHeight="1">
      <c r="B95" s="2" t="s">
        <v>1513</v>
      </c>
      <c r="C95" s="9"/>
    </row>
    <row r="96" spans="2:8" ht="12.75" customHeight="1">
      <c r="B96" s="2" t="s">
        <v>1512</v>
      </c>
      <c r="C96" s="9"/>
    </row>
    <row r="97" spans="2:6" ht="12.75" customHeight="1">
      <c r="B97" s="2" t="s">
        <v>1511</v>
      </c>
      <c r="C97" s="9"/>
    </row>
    <row r="98" spans="2:6" ht="12.75" customHeight="1">
      <c r="B98" s="2" t="s">
        <v>134</v>
      </c>
      <c r="C98" s="9"/>
    </row>
    <row r="99" spans="2:6" ht="12.75" customHeight="1">
      <c r="B99" s="35" t="s">
        <v>1510</v>
      </c>
    </row>
    <row r="100" spans="2:6" ht="12.75" customHeight="1">
      <c r="B100" s="2" t="s">
        <v>135</v>
      </c>
    </row>
    <row r="102" spans="2:6" ht="63" customHeight="1">
      <c r="B102" s="382" t="s">
        <v>1828</v>
      </c>
      <c r="C102" s="382"/>
      <c r="D102" s="382"/>
      <c r="E102" s="382"/>
      <c r="F102" s="382"/>
    </row>
  </sheetData>
  <mergeCells count="4">
    <mergeCell ref="B1:E1"/>
    <mergeCell ref="C3:C5"/>
    <mergeCell ref="D3:D5"/>
    <mergeCell ref="B102:F102"/>
  </mergeCells>
  <hyperlinks>
    <hyperlink ref="A1" location="Index!A1" display="Index" xr:uid="{72BEC2D1-69C5-4CFE-9F8C-E3875E1E9273}"/>
  </hyperlink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0DC32-9FFB-488D-AB24-9BC16FCDDE76}">
  <dimension ref="A1:I145"/>
  <sheetViews>
    <sheetView workbookViewId="0">
      <selection activeCell="B18" sqref="B18"/>
    </sheetView>
  </sheetViews>
  <sheetFormatPr defaultRowHeight="12.75"/>
  <cols>
    <col min="1" max="1" width="5.42578125" style="1" bestFit="1" customWidth="1"/>
    <col min="2" max="2" width="81.140625" style="1" bestFit="1" customWidth="1"/>
    <col min="3" max="3" width="25.7109375" style="5" customWidth="1"/>
    <col min="4" max="4" width="25.7109375" style="1" customWidth="1"/>
    <col min="5" max="5" width="14.5703125" style="1" bestFit="1" customWidth="1"/>
    <col min="6" max="6" width="11.5703125" style="4" bestFit="1" customWidth="1"/>
    <col min="7" max="7" width="18.140625" style="4" bestFit="1" customWidth="1"/>
    <col min="8" max="8" width="9.140625" style="4" bestFit="1" customWidth="1"/>
    <col min="9" max="16384" width="9.140625" style="1"/>
  </cols>
  <sheetData>
    <row r="1" spans="1:5">
      <c r="A1" s="3" t="s">
        <v>0</v>
      </c>
      <c r="B1" s="367" t="s">
        <v>19</v>
      </c>
      <c r="C1" s="367"/>
      <c r="D1" s="367"/>
      <c r="E1" s="367"/>
    </row>
    <row r="2" spans="1:5" ht="13.5" thickBot="1"/>
    <row r="3" spans="1:5" ht="15">
      <c r="B3" s="45" t="s">
        <v>1531</v>
      </c>
      <c r="C3" s="371"/>
      <c r="D3" s="374"/>
      <c r="E3" s="12"/>
    </row>
    <row r="4" spans="1:5" ht="30">
      <c r="B4" s="44" t="s">
        <v>1532</v>
      </c>
      <c r="C4" s="372"/>
      <c r="D4" s="375"/>
      <c r="E4" s="12"/>
    </row>
    <row r="5" spans="1:5" ht="15">
      <c r="B5" s="44"/>
      <c r="C5" s="372"/>
      <c r="D5" s="375"/>
      <c r="E5" s="12"/>
    </row>
    <row r="6" spans="1:5" ht="15">
      <c r="B6" s="44" t="s">
        <v>1529</v>
      </c>
      <c r="C6" s="372"/>
      <c r="D6" s="375"/>
      <c r="E6" s="12"/>
    </row>
    <row r="7" spans="1:5" ht="15">
      <c r="B7" s="44" t="s">
        <v>1533</v>
      </c>
      <c r="C7" s="372"/>
      <c r="D7" s="375"/>
      <c r="E7" s="12"/>
    </row>
    <row r="8" spans="1:5" ht="15.75" thickBot="1">
      <c r="B8" s="43" t="s">
        <v>1534</v>
      </c>
      <c r="C8" s="373"/>
      <c r="D8" s="376"/>
      <c r="E8" s="12"/>
    </row>
    <row r="9" spans="1:5">
      <c r="B9" s="12"/>
      <c r="C9" s="20" t="s">
        <v>1527</v>
      </c>
      <c r="D9" s="20" t="s">
        <v>1526</v>
      </c>
      <c r="E9" s="12"/>
    </row>
    <row r="10" spans="1:5">
      <c r="C10" s="22"/>
    </row>
    <row r="11" spans="1:5" ht="15">
      <c r="B11" s="411"/>
      <c r="C11" s="411"/>
      <c r="D11" s="411"/>
      <c r="E11" s="411"/>
    </row>
    <row r="12" spans="1:5">
      <c r="B12" s="410" t="s">
        <v>1535</v>
      </c>
      <c r="C12" s="410"/>
      <c r="D12" s="410"/>
      <c r="E12" s="410"/>
    </row>
    <row r="13" spans="1:5">
      <c r="B13" s="48" t="s">
        <v>1536</v>
      </c>
      <c r="C13" s="410" t="s">
        <v>1537</v>
      </c>
      <c r="D13" s="410" t="s">
        <v>1538</v>
      </c>
      <c r="E13" s="410" t="s">
        <v>1539</v>
      </c>
    </row>
    <row r="14" spans="1:5">
      <c r="B14" s="48" t="s">
        <v>1540</v>
      </c>
      <c r="C14" s="410"/>
      <c r="D14" s="410"/>
      <c r="E14" s="410"/>
    </row>
    <row r="15" spans="1:5">
      <c r="B15" s="49" t="s">
        <v>1541</v>
      </c>
      <c r="C15" s="50"/>
      <c r="D15" s="50" t="s">
        <v>1542</v>
      </c>
      <c r="E15" s="50"/>
    </row>
    <row r="16" spans="1:5">
      <c r="B16" s="49" t="s">
        <v>1543</v>
      </c>
      <c r="C16" s="50"/>
      <c r="D16" s="50"/>
      <c r="E16" s="50"/>
    </row>
    <row r="17" spans="2:8">
      <c r="B17" s="49" t="s">
        <v>1544</v>
      </c>
      <c r="C17" s="50"/>
      <c r="D17" s="50"/>
      <c r="E17" s="50"/>
    </row>
    <row r="18" spans="2:8">
      <c r="B18" s="51" t="s">
        <v>3123</v>
      </c>
      <c r="C18" s="48"/>
      <c r="D18" s="48"/>
      <c r="E18" s="48"/>
    </row>
    <row r="21" spans="2:8">
      <c r="B21" s="1" t="s">
        <v>100</v>
      </c>
    </row>
    <row r="23" spans="2:8">
      <c r="B23" s="6" t="s">
        <v>101</v>
      </c>
      <c r="C23" s="7" t="s">
        <v>102</v>
      </c>
      <c r="D23" s="6" t="s">
        <v>103</v>
      </c>
      <c r="E23" s="6" t="s">
        <v>104</v>
      </c>
      <c r="F23" s="8" t="s">
        <v>105</v>
      </c>
      <c r="G23" s="8" t="s">
        <v>106</v>
      </c>
      <c r="H23" s="8" t="s">
        <v>107</v>
      </c>
    </row>
    <row r="24" spans="2:8">
      <c r="B24" s="2" t="s">
        <v>108</v>
      </c>
      <c r="C24" s="22"/>
      <c r="D24" s="41"/>
    </row>
    <row r="25" spans="2:8">
      <c r="B25" s="2" t="s">
        <v>109</v>
      </c>
      <c r="C25" s="22"/>
      <c r="D25" s="41"/>
    </row>
    <row r="26" spans="2:8">
      <c r="B26" s="2" t="s">
        <v>110</v>
      </c>
      <c r="C26" s="22"/>
      <c r="D26" s="41"/>
    </row>
    <row r="27" spans="2:8">
      <c r="B27" s="1" t="s">
        <v>738</v>
      </c>
      <c r="C27" s="22">
        <v>4.57</v>
      </c>
      <c r="D27" s="41" t="s">
        <v>112</v>
      </c>
      <c r="E27" s="1" t="s">
        <v>739</v>
      </c>
      <c r="F27" s="4">
        <v>25000000</v>
      </c>
      <c r="G27" s="4">
        <v>25347.75</v>
      </c>
      <c r="H27" s="4">
        <v>2.54</v>
      </c>
    </row>
    <row r="28" spans="2:8">
      <c r="B28" s="1" t="s">
        <v>1545</v>
      </c>
      <c r="C28" s="22">
        <v>4.68</v>
      </c>
      <c r="D28" s="41" t="s">
        <v>112</v>
      </c>
      <c r="E28" s="1" t="s">
        <v>1546</v>
      </c>
      <c r="F28" s="4">
        <v>20000000</v>
      </c>
      <c r="G28" s="4">
        <v>20217.7</v>
      </c>
      <c r="H28" s="4">
        <v>2.0299999999999998</v>
      </c>
    </row>
    <row r="29" spans="2:8">
      <c r="B29" s="1" t="s">
        <v>1547</v>
      </c>
      <c r="C29" s="22">
        <v>4.68</v>
      </c>
      <c r="D29" s="41" t="s">
        <v>112</v>
      </c>
      <c r="E29" s="1" t="s">
        <v>1548</v>
      </c>
      <c r="F29" s="4">
        <v>6000000</v>
      </c>
      <c r="G29" s="4">
        <v>6137.14</v>
      </c>
      <c r="H29" s="4">
        <v>0.62</v>
      </c>
    </row>
    <row r="30" spans="2:8">
      <c r="B30" s="1" t="s">
        <v>1549</v>
      </c>
      <c r="C30" s="22">
        <v>4.74</v>
      </c>
      <c r="D30" s="41" t="s">
        <v>112</v>
      </c>
      <c r="E30" s="1" t="s">
        <v>1550</v>
      </c>
      <c r="F30" s="4">
        <v>5000000</v>
      </c>
      <c r="G30" s="4">
        <v>5119.7299999999996</v>
      </c>
      <c r="H30" s="4">
        <v>0.51</v>
      </c>
    </row>
    <row r="31" spans="2:8">
      <c r="B31" s="1" t="s">
        <v>1551</v>
      </c>
      <c r="C31" s="22">
        <v>4</v>
      </c>
      <c r="D31" s="41" t="s">
        <v>112</v>
      </c>
      <c r="E31" s="1" t="s">
        <v>1552</v>
      </c>
      <c r="F31" s="4">
        <v>2000000</v>
      </c>
      <c r="G31" s="4">
        <v>2006.12</v>
      </c>
      <c r="H31" s="4">
        <v>0.2</v>
      </c>
    </row>
    <row r="32" spans="2:8">
      <c r="B32" s="1" t="s">
        <v>646</v>
      </c>
      <c r="C32" s="22">
        <v>5.03</v>
      </c>
      <c r="D32" s="41" t="s">
        <v>112</v>
      </c>
      <c r="E32" s="1" t="s">
        <v>647</v>
      </c>
      <c r="F32" s="4">
        <v>1500000</v>
      </c>
      <c r="G32" s="4">
        <v>1532.34</v>
      </c>
      <c r="H32" s="4">
        <v>0.15</v>
      </c>
    </row>
    <row r="33" spans="2:8">
      <c r="B33" s="1" t="s">
        <v>1553</v>
      </c>
      <c r="C33" s="22">
        <v>4.74</v>
      </c>
      <c r="D33" s="41" t="s">
        <v>112</v>
      </c>
      <c r="E33" s="1" t="s">
        <v>1554</v>
      </c>
      <c r="F33" s="4">
        <v>1185000</v>
      </c>
      <c r="G33" s="4">
        <v>1212.1199999999999</v>
      </c>
      <c r="H33" s="4">
        <v>0.12</v>
      </c>
    </row>
    <row r="34" spans="2:8">
      <c r="B34" s="1" t="s">
        <v>1555</v>
      </c>
      <c r="C34" s="22">
        <v>4.95</v>
      </c>
      <c r="D34" s="41" t="s">
        <v>112</v>
      </c>
      <c r="E34" s="1" t="s">
        <v>1556</v>
      </c>
      <c r="F34" s="4">
        <v>1000000</v>
      </c>
      <c r="G34" s="4">
        <v>1025.6099999999999</v>
      </c>
      <c r="H34" s="4">
        <v>0.1</v>
      </c>
    </row>
    <row r="35" spans="2:8">
      <c r="B35" s="1" t="s">
        <v>1557</v>
      </c>
      <c r="C35" s="22">
        <v>4.5999999999999996</v>
      </c>
      <c r="D35" s="41" t="s">
        <v>112</v>
      </c>
      <c r="E35" s="1" t="s">
        <v>1558</v>
      </c>
      <c r="F35" s="4">
        <v>1000000</v>
      </c>
      <c r="G35" s="4">
        <v>1019.71</v>
      </c>
      <c r="H35" s="4">
        <v>0.1</v>
      </c>
    </row>
    <row r="36" spans="2:8">
      <c r="B36" s="1" t="s">
        <v>1559</v>
      </c>
      <c r="C36" s="22">
        <v>4.43</v>
      </c>
      <c r="D36" s="41" t="s">
        <v>112</v>
      </c>
      <c r="E36" s="1" t="s">
        <v>1560</v>
      </c>
      <c r="F36" s="4">
        <v>667000</v>
      </c>
      <c r="G36" s="4">
        <v>678.11</v>
      </c>
      <c r="H36" s="4">
        <v>7.0000000000000007E-2</v>
      </c>
    </row>
    <row r="37" spans="2:8">
      <c r="B37" s="1" t="s">
        <v>1561</v>
      </c>
      <c r="C37" s="22">
        <v>4.92</v>
      </c>
      <c r="D37" s="41" t="s">
        <v>112</v>
      </c>
      <c r="E37" s="1" t="s">
        <v>1562</v>
      </c>
      <c r="F37" s="4">
        <v>638000</v>
      </c>
      <c r="G37" s="4">
        <v>654.39</v>
      </c>
      <c r="H37" s="4">
        <v>7.0000000000000007E-2</v>
      </c>
    </row>
    <row r="38" spans="2:8">
      <c r="B38" s="1" t="s">
        <v>1563</v>
      </c>
      <c r="C38" s="22">
        <v>4.74</v>
      </c>
      <c r="D38" s="41" t="s">
        <v>112</v>
      </c>
      <c r="E38" s="1" t="s">
        <v>1564</v>
      </c>
      <c r="F38" s="4">
        <v>604900</v>
      </c>
      <c r="G38" s="4">
        <v>620.34</v>
      </c>
      <c r="H38" s="4">
        <v>0.06</v>
      </c>
    </row>
    <row r="39" spans="2:8">
      <c r="B39" s="1" t="s">
        <v>1565</v>
      </c>
      <c r="C39" s="22">
        <v>4.75</v>
      </c>
      <c r="D39" s="41" t="s">
        <v>112</v>
      </c>
      <c r="E39" s="1" t="s">
        <v>1566</v>
      </c>
      <c r="F39" s="4">
        <v>503000</v>
      </c>
      <c r="G39" s="4">
        <v>515.9</v>
      </c>
      <c r="H39" s="4">
        <v>0.05</v>
      </c>
    </row>
    <row r="40" spans="2:8">
      <c r="B40" s="1" t="s">
        <v>1567</v>
      </c>
      <c r="C40" s="22">
        <v>4.96</v>
      </c>
      <c r="D40" s="41" t="s">
        <v>112</v>
      </c>
      <c r="E40" s="1" t="s">
        <v>1568</v>
      </c>
      <c r="F40" s="4">
        <v>500000</v>
      </c>
      <c r="G40" s="4">
        <v>512.79</v>
      </c>
      <c r="H40" s="4">
        <v>0.05</v>
      </c>
    </row>
    <row r="41" spans="2:8">
      <c r="B41" s="1" t="s">
        <v>1569</v>
      </c>
      <c r="C41" s="22">
        <v>4.74</v>
      </c>
      <c r="D41" s="41" t="s">
        <v>112</v>
      </c>
      <c r="E41" s="1" t="s">
        <v>1570</v>
      </c>
      <c r="F41" s="4">
        <v>500000</v>
      </c>
      <c r="G41" s="4">
        <v>509.31</v>
      </c>
      <c r="H41" s="4">
        <v>0.05</v>
      </c>
    </row>
    <row r="42" spans="2:8">
      <c r="B42" s="1" t="s">
        <v>1571</v>
      </c>
      <c r="C42" s="22">
        <v>4.45</v>
      </c>
      <c r="D42" s="41" t="s">
        <v>112</v>
      </c>
      <c r="E42" s="1" t="s">
        <v>1572</v>
      </c>
      <c r="F42" s="4">
        <v>500000</v>
      </c>
      <c r="G42" s="4">
        <v>508.27</v>
      </c>
      <c r="H42" s="4">
        <v>0.05</v>
      </c>
    </row>
    <row r="43" spans="2:8">
      <c r="B43" s="1" t="s">
        <v>1573</v>
      </c>
      <c r="C43" s="22">
        <v>4.18</v>
      </c>
      <c r="D43" s="41" t="s">
        <v>112</v>
      </c>
      <c r="E43" s="1" t="s">
        <v>1574</v>
      </c>
      <c r="F43" s="4">
        <v>500000</v>
      </c>
      <c r="G43" s="4">
        <v>504</v>
      </c>
      <c r="H43" s="4">
        <v>0.05</v>
      </c>
    </row>
    <row r="44" spans="2:8">
      <c r="B44" s="1" t="s">
        <v>1575</v>
      </c>
      <c r="C44" s="22">
        <v>4.2</v>
      </c>
      <c r="D44" s="41" t="s">
        <v>112</v>
      </c>
      <c r="E44" s="1" t="s">
        <v>1576</v>
      </c>
      <c r="F44" s="4">
        <v>300000</v>
      </c>
      <c r="G44" s="4">
        <v>301.69</v>
      </c>
      <c r="H44" s="4">
        <v>0.03</v>
      </c>
    </row>
    <row r="45" spans="2:8">
      <c r="B45" s="1" t="s">
        <v>1577</v>
      </c>
      <c r="C45" s="22">
        <v>4.3</v>
      </c>
      <c r="D45" s="41" t="s">
        <v>112</v>
      </c>
      <c r="E45" s="1" t="s">
        <v>1578</v>
      </c>
      <c r="F45" s="4">
        <v>200000</v>
      </c>
      <c r="G45" s="4">
        <v>202.4</v>
      </c>
      <c r="H45" s="4">
        <v>0.02</v>
      </c>
    </row>
    <row r="46" spans="2:8">
      <c r="B46" s="1" t="s">
        <v>1579</v>
      </c>
      <c r="C46" s="22">
        <v>4.0199999999999996</v>
      </c>
      <c r="D46" s="41" t="s">
        <v>112</v>
      </c>
      <c r="E46" s="1" t="s">
        <v>1580</v>
      </c>
      <c r="F46" s="4">
        <v>190000</v>
      </c>
      <c r="G46" s="4">
        <v>190.59</v>
      </c>
      <c r="H46" s="4">
        <v>0.02</v>
      </c>
    </row>
    <row r="47" spans="2:8">
      <c r="B47" s="1" t="s">
        <v>1581</v>
      </c>
      <c r="C47" s="22">
        <v>4.76</v>
      </c>
      <c r="D47" s="41" t="s">
        <v>112</v>
      </c>
      <c r="E47" s="1" t="s">
        <v>1582</v>
      </c>
      <c r="F47" s="4">
        <v>100000</v>
      </c>
      <c r="G47" s="4">
        <v>102.54</v>
      </c>
      <c r="H47" s="4">
        <v>0.01</v>
      </c>
    </row>
    <row r="48" spans="2:8">
      <c r="B48" s="1" t="s">
        <v>1583</v>
      </c>
      <c r="C48" s="22">
        <v>3.98</v>
      </c>
      <c r="D48" s="41" t="s">
        <v>112</v>
      </c>
      <c r="E48" s="1" t="s">
        <v>1584</v>
      </c>
      <c r="F48" s="4">
        <v>100000</v>
      </c>
      <c r="G48" s="4">
        <v>100.11</v>
      </c>
      <c r="H48" s="4">
        <v>0.01</v>
      </c>
    </row>
    <row r="49" spans="2:9">
      <c r="B49" s="1" t="s">
        <v>1585</v>
      </c>
      <c r="C49" s="22">
        <v>4.93</v>
      </c>
      <c r="D49" s="41" t="s">
        <v>112</v>
      </c>
      <c r="E49" s="1" t="s">
        <v>1586</v>
      </c>
      <c r="F49" s="4">
        <v>75000</v>
      </c>
      <c r="G49" s="4">
        <v>76.849999999999994</v>
      </c>
      <c r="H49" s="4">
        <v>0.01</v>
      </c>
    </row>
    <row r="50" spans="2:9">
      <c r="B50" s="1" t="s">
        <v>1587</v>
      </c>
      <c r="C50" s="22">
        <v>4.97</v>
      </c>
      <c r="D50" s="41" t="s">
        <v>112</v>
      </c>
      <c r="E50" s="1" t="s">
        <v>1588</v>
      </c>
      <c r="F50" s="4">
        <v>53000</v>
      </c>
      <c r="G50" s="4">
        <v>54.47</v>
      </c>
      <c r="H50" s="4">
        <v>0.01</v>
      </c>
    </row>
    <row r="51" spans="2:9">
      <c r="B51" s="1" t="s">
        <v>1589</v>
      </c>
      <c r="C51" s="22">
        <v>4.42</v>
      </c>
      <c r="D51" s="41" t="s">
        <v>112</v>
      </c>
      <c r="E51" s="1" t="s">
        <v>1590</v>
      </c>
      <c r="F51" s="4">
        <v>36000</v>
      </c>
      <c r="G51" s="4">
        <v>36.54</v>
      </c>
      <c r="H51" s="4">
        <v>0</v>
      </c>
      <c r="I51" s="1" t="s">
        <v>422</v>
      </c>
    </row>
    <row r="52" spans="2:9">
      <c r="B52" s="1" t="s">
        <v>1591</v>
      </c>
      <c r="C52" s="22">
        <v>4.7</v>
      </c>
      <c r="D52" s="41" t="s">
        <v>112</v>
      </c>
      <c r="E52" s="1" t="s">
        <v>1592</v>
      </c>
      <c r="F52" s="4">
        <v>30200</v>
      </c>
      <c r="G52" s="4">
        <v>30.89</v>
      </c>
      <c r="H52" s="4">
        <v>0</v>
      </c>
      <c r="I52" s="1" t="s">
        <v>422</v>
      </c>
    </row>
    <row r="53" spans="2:9">
      <c r="B53" s="1" t="s">
        <v>1593</v>
      </c>
      <c r="C53" s="22">
        <v>4.93</v>
      </c>
      <c r="D53" s="41" t="s">
        <v>112</v>
      </c>
      <c r="E53" s="1" t="s">
        <v>1594</v>
      </c>
      <c r="F53" s="4">
        <v>13400</v>
      </c>
      <c r="G53" s="4">
        <v>13.75</v>
      </c>
      <c r="H53" s="4">
        <v>0</v>
      </c>
      <c r="I53" s="1" t="s">
        <v>422</v>
      </c>
    </row>
    <row r="54" spans="2:9">
      <c r="B54" s="1" t="s">
        <v>111</v>
      </c>
      <c r="C54" s="22">
        <v>3.91</v>
      </c>
      <c r="D54" s="41" t="s">
        <v>112</v>
      </c>
      <c r="E54" s="1" t="s">
        <v>113</v>
      </c>
      <c r="F54" s="4">
        <v>9900</v>
      </c>
      <c r="G54" s="4">
        <v>9.92</v>
      </c>
      <c r="H54" s="4">
        <v>0</v>
      </c>
      <c r="I54" s="1" t="s">
        <v>422</v>
      </c>
    </row>
    <row r="55" spans="2:9">
      <c r="B55" s="2" t="s">
        <v>116</v>
      </c>
      <c r="C55" s="52"/>
      <c r="D55" s="53"/>
      <c r="E55" s="2"/>
      <c r="F55" s="10"/>
      <c r="G55" s="10">
        <f>SUM(G23:G54)</f>
        <v>69241.079999999973</v>
      </c>
      <c r="H55" s="10">
        <f>SUM(H23:H54)</f>
        <v>6.9299999999999979</v>
      </c>
    </row>
    <row r="56" spans="2:9">
      <c r="B56" s="2" t="s">
        <v>121</v>
      </c>
      <c r="C56" s="22"/>
      <c r="D56" s="41"/>
    </row>
    <row r="57" spans="2:9">
      <c r="B57" s="1" t="s">
        <v>1595</v>
      </c>
      <c r="C57" s="22">
        <v>4.01</v>
      </c>
      <c r="D57" s="41" t="s">
        <v>1596</v>
      </c>
      <c r="E57" s="1" t="s">
        <v>1597</v>
      </c>
      <c r="F57" s="4">
        <v>10000</v>
      </c>
      <c r="G57" s="4">
        <v>49677.75</v>
      </c>
      <c r="H57" s="4">
        <v>4.9800000000000004</v>
      </c>
    </row>
    <row r="58" spans="2:9">
      <c r="B58" s="1" t="s">
        <v>1598</v>
      </c>
      <c r="C58" s="22">
        <v>4.6900000000000004</v>
      </c>
      <c r="D58" s="41" t="s">
        <v>122</v>
      </c>
      <c r="E58" s="1" t="s">
        <v>1599</v>
      </c>
      <c r="F58" s="4">
        <v>10000</v>
      </c>
      <c r="G58" s="4">
        <v>49128.85</v>
      </c>
      <c r="H58" s="4">
        <v>4.93</v>
      </c>
    </row>
    <row r="59" spans="2:9">
      <c r="B59" s="1" t="s">
        <v>1600</v>
      </c>
      <c r="C59" s="22">
        <v>4.3</v>
      </c>
      <c r="D59" s="41" t="s">
        <v>122</v>
      </c>
      <c r="E59" s="1" t="s">
        <v>1601</v>
      </c>
      <c r="F59" s="4">
        <v>8000</v>
      </c>
      <c r="G59" s="4">
        <v>39461.040000000001</v>
      </c>
      <c r="H59" s="4">
        <v>3.96</v>
      </c>
    </row>
    <row r="60" spans="2:9">
      <c r="B60" s="1" t="s">
        <v>1602</v>
      </c>
      <c r="C60" s="22">
        <v>4.17</v>
      </c>
      <c r="D60" s="41" t="s">
        <v>112</v>
      </c>
      <c r="E60" s="1" t="s">
        <v>1603</v>
      </c>
      <c r="F60" s="4">
        <v>37500000</v>
      </c>
      <c r="G60" s="4">
        <v>37009.54</v>
      </c>
      <c r="H60" s="4">
        <v>3.71</v>
      </c>
    </row>
    <row r="61" spans="2:9">
      <c r="B61" s="1" t="s">
        <v>1604</v>
      </c>
      <c r="C61" s="22">
        <v>4.2</v>
      </c>
      <c r="D61" s="41" t="s">
        <v>112</v>
      </c>
      <c r="E61" s="1" t="s">
        <v>1605</v>
      </c>
      <c r="F61" s="4">
        <v>32500000</v>
      </c>
      <c r="G61" s="4">
        <v>31995.599999999999</v>
      </c>
      <c r="H61" s="4">
        <v>3.21</v>
      </c>
    </row>
    <row r="62" spans="2:9">
      <c r="B62" s="1" t="s">
        <v>1606</v>
      </c>
      <c r="C62" s="22">
        <v>4.03</v>
      </c>
      <c r="D62" s="41" t="s">
        <v>122</v>
      </c>
      <c r="E62" s="1" t="s">
        <v>1607</v>
      </c>
      <c r="F62" s="4">
        <v>6000</v>
      </c>
      <c r="G62" s="4">
        <v>29960.37</v>
      </c>
      <c r="H62" s="4">
        <v>3.01</v>
      </c>
    </row>
    <row r="63" spans="2:9">
      <c r="B63" s="1" t="s">
        <v>1608</v>
      </c>
      <c r="C63" s="22">
        <v>4</v>
      </c>
      <c r="D63" s="41" t="s">
        <v>1596</v>
      </c>
      <c r="E63" s="1" t="s">
        <v>1609</v>
      </c>
      <c r="F63" s="4">
        <v>6000</v>
      </c>
      <c r="G63" s="4">
        <v>29852.79</v>
      </c>
      <c r="H63" s="4">
        <v>2.99</v>
      </c>
    </row>
    <row r="64" spans="2:9">
      <c r="B64" s="1" t="s">
        <v>1610</v>
      </c>
      <c r="C64" s="22">
        <v>5.05</v>
      </c>
      <c r="D64" s="41" t="s">
        <v>122</v>
      </c>
      <c r="E64" s="1" t="s">
        <v>1611</v>
      </c>
      <c r="F64" s="4">
        <v>6000</v>
      </c>
      <c r="G64" s="4">
        <v>28835.1</v>
      </c>
      <c r="H64" s="4">
        <v>2.89</v>
      </c>
    </row>
    <row r="65" spans="2:8">
      <c r="B65" s="1" t="s">
        <v>1612</v>
      </c>
      <c r="C65" s="22">
        <v>5.0199999999999996</v>
      </c>
      <c r="D65" s="41" t="s">
        <v>122</v>
      </c>
      <c r="E65" s="1" t="s">
        <v>1613</v>
      </c>
      <c r="F65" s="4">
        <v>6000</v>
      </c>
      <c r="G65" s="4">
        <v>28823.79</v>
      </c>
      <c r="H65" s="4">
        <v>2.89</v>
      </c>
    </row>
    <row r="66" spans="2:8">
      <c r="B66" s="1" t="s">
        <v>1614</v>
      </c>
      <c r="C66" s="22">
        <v>5.07</v>
      </c>
      <c r="D66" s="41" t="s">
        <v>122</v>
      </c>
      <c r="E66" s="1" t="s">
        <v>1615</v>
      </c>
      <c r="F66" s="4">
        <v>5000</v>
      </c>
      <c r="G66" s="4">
        <v>24116.5</v>
      </c>
      <c r="H66" s="4">
        <v>2.42</v>
      </c>
    </row>
    <row r="67" spans="2:8">
      <c r="B67" s="1" t="s">
        <v>1616</v>
      </c>
      <c r="C67" s="22">
        <v>4.68</v>
      </c>
      <c r="D67" s="41" t="s">
        <v>1617</v>
      </c>
      <c r="E67" s="1" t="s">
        <v>1618</v>
      </c>
      <c r="F67" s="4">
        <v>4500</v>
      </c>
      <c r="G67" s="4">
        <v>21828.98</v>
      </c>
      <c r="H67" s="4">
        <v>2.19</v>
      </c>
    </row>
    <row r="68" spans="2:8">
      <c r="B68" s="1" t="s">
        <v>1619</v>
      </c>
      <c r="C68" s="22">
        <v>4.0199999999999996</v>
      </c>
      <c r="D68" s="41" t="s">
        <v>122</v>
      </c>
      <c r="E68" s="1" t="s">
        <v>1620</v>
      </c>
      <c r="F68" s="4">
        <v>4000</v>
      </c>
      <c r="G68" s="4">
        <v>19997.8</v>
      </c>
      <c r="H68" s="4">
        <v>2.0099999999999998</v>
      </c>
    </row>
    <row r="69" spans="2:8">
      <c r="B69" s="1" t="s">
        <v>1621</v>
      </c>
      <c r="C69" s="22">
        <v>4.38</v>
      </c>
      <c r="D69" s="41" t="s">
        <v>122</v>
      </c>
      <c r="E69" s="1" t="s">
        <v>1622</v>
      </c>
      <c r="F69" s="4">
        <v>4000</v>
      </c>
      <c r="G69" s="4">
        <v>19723.400000000001</v>
      </c>
      <c r="H69" s="4">
        <v>1.98</v>
      </c>
    </row>
    <row r="70" spans="2:8">
      <c r="B70" s="1" t="s">
        <v>1623</v>
      </c>
      <c r="C70" s="22">
        <v>4.41</v>
      </c>
      <c r="D70" s="41" t="s">
        <v>122</v>
      </c>
      <c r="E70" s="1" t="s">
        <v>1624</v>
      </c>
      <c r="F70" s="4">
        <v>4000</v>
      </c>
      <c r="G70" s="4">
        <v>19644</v>
      </c>
      <c r="H70" s="4">
        <v>1.97</v>
      </c>
    </row>
    <row r="71" spans="2:8">
      <c r="B71" s="1" t="s">
        <v>1625</v>
      </c>
      <c r="C71" s="22">
        <v>4.78</v>
      </c>
      <c r="D71" s="41" t="s">
        <v>122</v>
      </c>
      <c r="E71" s="1" t="s">
        <v>1626</v>
      </c>
      <c r="F71" s="4">
        <v>4000</v>
      </c>
      <c r="G71" s="4">
        <v>19614.7</v>
      </c>
      <c r="H71" s="4">
        <v>1.97</v>
      </c>
    </row>
    <row r="72" spans="2:8">
      <c r="B72" s="1" t="s">
        <v>1627</v>
      </c>
      <c r="C72" s="22">
        <v>4.59</v>
      </c>
      <c r="D72" s="41" t="s">
        <v>1617</v>
      </c>
      <c r="E72" s="1" t="s">
        <v>1628</v>
      </c>
      <c r="F72" s="4">
        <v>4000</v>
      </c>
      <c r="G72" s="4">
        <v>19610.36</v>
      </c>
      <c r="H72" s="4">
        <v>1.97</v>
      </c>
    </row>
    <row r="73" spans="2:8">
      <c r="B73" s="1" t="s">
        <v>1629</v>
      </c>
      <c r="C73" s="22">
        <v>5.99</v>
      </c>
      <c r="D73" s="41" t="s">
        <v>122</v>
      </c>
      <c r="E73" s="1" t="s">
        <v>1630</v>
      </c>
      <c r="F73" s="4">
        <v>4000</v>
      </c>
      <c r="G73" s="4">
        <v>19525.759999999998</v>
      </c>
      <c r="H73" s="4">
        <v>1.96</v>
      </c>
    </row>
    <row r="74" spans="2:8">
      <c r="B74" s="1" t="s">
        <v>1631</v>
      </c>
      <c r="C74" s="22">
        <v>5.14</v>
      </c>
      <c r="D74" s="41" t="s">
        <v>122</v>
      </c>
      <c r="E74" s="1" t="s">
        <v>1632</v>
      </c>
      <c r="F74" s="4">
        <v>4000</v>
      </c>
      <c r="G74" s="4">
        <v>19254.36</v>
      </c>
      <c r="H74" s="4">
        <v>1.93</v>
      </c>
    </row>
    <row r="75" spans="2:8">
      <c r="B75" s="1" t="s">
        <v>1633</v>
      </c>
      <c r="C75" s="22">
        <v>4.22</v>
      </c>
      <c r="D75" s="41" t="s">
        <v>112</v>
      </c>
      <c r="E75" s="1" t="s">
        <v>1634</v>
      </c>
      <c r="F75" s="4">
        <v>19500000</v>
      </c>
      <c r="G75" s="4">
        <v>19165.36</v>
      </c>
      <c r="H75" s="4">
        <v>1.92</v>
      </c>
    </row>
    <row r="76" spans="2:8">
      <c r="B76" s="1" t="s">
        <v>687</v>
      </c>
      <c r="C76" s="22">
        <v>5.03</v>
      </c>
      <c r="D76" s="41" t="s">
        <v>122</v>
      </c>
      <c r="E76" s="1" t="s">
        <v>688</v>
      </c>
      <c r="F76" s="4">
        <v>4000</v>
      </c>
      <c r="G76" s="4">
        <v>19140.939999999999</v>
      </c>
      <c r="H76" s="4">
        <v>1.92</v>
      </c>
    </row>
    <row r="77" spans="2:8">
      <c r="B77" s="1" t="s">
        <v>1635</v>
      </c>
      <c r="C77" s="22">
        <v>4.3</v>
      </c>
      <c r="D77" s="41" t="s">
        <v>122</v>
      </c>
      <c r="E77" s="1" t="s">
        <v>1636</v>
      </c>
      <c r="F77" s="4">
        <v>3500</v>
      </c>
      <c r="G77" s="4">
        <v>17280.150000000001</v>
      </c>
      <c r="H77" s="4">
        <v>1.73</v>
      </c>
    </row>
    <row r="78" spans="2:8">
      <c r="B78" s="1" t="s">
        <v>1637</v>
      </c>
      <c r="C78" s="22">
        <v>5.0999999999999996</v>
      </c>
      <c r="D78" s="41" t="s">
        <v>122</v>
      </c>
      <c r="E78" s="1" t="s">
        <v>1638</v>
      </c>
      <c r="F78" s="4">
        <v>3500</v>
      </c>
      <c r="G78" s="4">
        <v>17126.689999999999</v>
      </c>
      <c r="H78" s="4">
        <v>1.72</v>
      </c>
    </row>
    <row r="79" spans="2:8">
      <c r="B79" s="1" t="s">
        <v>1639</v>
      </c>
      <c r="C79" s="22">
        <v>4.6500000000000004</v>
      </c>
      <c r="D79" s="41" t="s">
        <v>122</v>
      </c>
      <c r="E79" s="1" t="s">
        <v>1640</v>
      </c>
      <c r="F79" s="4">
        <v>3500</v>
      </c>
      <c r="G79" s="4">
        <v>17077.919999999998</v>
      </c>
      <c r="H79" s="4">
        <v>1.71</v>
      </c>
    </row>
    <row r="80" spans="2:8">
      <c r="B80" s="1" t="s">
        <v>1641</v>
      </c>
      <c r="C80" s="22">
        <v>5.33</v>
      </c>
      <c r="D80" s="41" t="s">
        <v>122</v>
      </c>
      <c r="E80" s="1" t="s">
        <v>1642</v>
      </c>
      <c r="F80" s="4">
        <v>3500</v>
      </c>
      <c r="G80" s="4">
        <v>16993.78</v>
      </c>
      <c r="H80" s="4">
        <v>1.7</v>
      </c>
    </row>
    <row r="81" spans="2:8">
      <c r="B81" s="1" t="s">
        <v>1643</v>
      </c>
      <c r="C81" s="22">
        <v>5.71</v>
      </c>
      <c r="D81" s="41" t="s">
        <v>122</v>
      </c>
      <c r="E81" s="1" t="s">
        <v>1644</v>
      </c>
      <c r="F81" s="4">
        <v>3500</v>
      </c>
      <c r="G81" s="4">
        <v>16718.68</v>
      </c>
      <c r="H81" s="4">
        <v>1.68</v>
      </c>
    </row>
    <row r="82" spans="2:8">
      <c r="B82" s="1" t="s">
        <v>1645</v>
      </c>
      <c r="C82" s="22">
        <v>4.71</v>
      </c>
      <c r="D82" s="41" t="s">
        <v>122</v>
      </c>
      <c r="E82" s="1" t="s">
        <v>1646</v>
      </c>
      <c r="F82" s="4">
        <v>3000</v>
      </c>
      <c r="G82" s="4">
        <v>14829.69</v>
      </c>
      <c r="H82" s="4">
        <v>1.49</v>
      </c>
    </row>
    <row r="83" spans="2:8">
      <c r="B83" s="1" t="s">
        <v>1647</v>
      </c>
      <c r="C83" s="22">
        <v>5.68</v>
      </c>
      <c r="D83" s="41" t="s">
        <v>122</v>
      </c>
      <c r="E83" s="1" t="s">
        <v>1648</v>
      </c>
      <c r="F83" s="4">
        <v>3000</v>
      </c>
      <c r="G83" s="4">
        <v>14802.09</v>
      </c>
      <c r="H83" s="4">
        <v>1.48</v>
      </c>
    </row>
    <row r="84" spans="2:8">
      <c r="B84" s="1" t="s">
        <v>1649</v>
      </c>
      <c r="C84" s="22">
        <v>5.14</v>
      </c>
      <c r="D84" s="41" t="s">
        <v>122</v>
      </c>
      <c r="E84" s="1" t="s">
        <v>1650</v>
      </c>
      <c r="F84" s="4">
        <v>2500</v>
      </c>
      <c r="G84" s="4">
        <v>12068.34</v>
      </c>
      <c r="H84" s="4">
        <v>1.21</v>
      </c>
    </row>
    <row r="85" spans="2:8">
      <c r="B85" s="1" t="s">
        <v>1651</v>
      </c>
      <c r="C85" s="22">
        <v>5.73</v>
      </c>
      <c r="D85" s="41" t="s">
        <v>122</v>
      </c>
      <c r="E85" s="1" t="s">
        <v>1652</v>
      </c>
      <c r="F85" s="4">
        <v>2500</v>
      </c>
      <c r="G85" s="4">
        <v>11914.56</v>
      </c>
      <c r="H85" s="4">
        <v>1.2</v>
      </c>
    </row>
    <row r="86" spans="2:8">
      <c r="B86" s="1" t="s">
        <v>1653</v>
      </c>
      <c r="C86" s="22">
        <v>3.95</v>
      </c>
      <c r="D86" s="41" t="s">
        <v>112</v>
      </c>
      <c r="E86" s="1" t="s">
        <v>1654</v>
      </c>
      <c r="F86" s="4">
        <v>10000000</v>
      </c>
      <c r="G86" s="4">
        <v>9913.1</v>
      </c>
      <c r="H86" s="4">
        <v>0.99</v>
      </c>
    </row>
    <row r="87" spans="2:8">
      <c r="B87" s="1" t="s">
        <v>1655</v>
      </c>
      <c r="C87" s="22">
        <v>4.3</v>
      </c>
      <c r="D87" s="41" t="s">
        <v>1656</v>
      </c>
      <c r="E87" s="1" t="s">
        <v>1657</v>
      </c>
      <c r="F87" s="4">
        <v>2000</v>
      </c>
      <c r="G87" s="4">
        <v>9900.86</v>
      </c>
      <c r="H87" s="4">
        <v>0.99</v>
      </c>
    </row>
    <row r="88" spans="2:8">
      <c r="B88" s="1" t="s">
        <v>1658</v>
      </c>
      <c r="C88" s="22">
        <v>4.04</v>
      </c>
      <c r="D88" s="41" t="s">
        <v>112</v>
      </c>
      <c r="E88" s="1" t="s">
        <v>1659</v>
      </c>
      <c r="F88" s="4">
        <v>10000000</v>
      </c>
      <c r="G88" s="4">
        <v>9888.36</v>
      </c>
      <c r="H88" s="4">
        <v>0.99</v>
      </c>
    </row>
    <row r="89" spans="2:8">
      <c r="B89" s="1" t="s">
        <v>1660</v>
      </c>
      <c r="C89" s="22">
        <v>4.84</v>
      </c>
      <c r="D89" s="41" t="s">
        <v>1656</v>
      </c>
      <c r="E89" s="1" t="s">
        <v>1661</v>
      </c>
      <c r="F89" s="4">
        <v>2000</v>
      </c>
      <c r="G89" s="4">
        <v>9886.07</v>
      </c>
      <c r="H89" s="4">
        <v>0.99</v>
      </c>
    </row>
    <row r="90" spans="2:8">
      <c r="B90" s="1" t="s">
        <v>1662</v>
      </c>
      <c r="C90" s="22">
        <v>4.55</v>
      </c>
      <c r="D90" s="41" t="s">
        <v>122</v>
      </c>
      <c r="E90" s="1" t="s">
        <v>1663</v>
      </c>
      <c r="F90" s="4">
        <v>2000</v>
      </c>
      <c r="G90" s="4">
        <v>9852.5400000000009</v>
      </c>
      <c r="H90" s="4">
        <v>0.99</v>
      </c>
    </row>
    <row r="91" spans="2:8">
      <c r="B91" s="1" t="s">
        <v>507</v>
      </c>
      <c r="C91" s="22">
        <v>4.22</v>
      </c>
      <c r="D91" s="41" t="s">
        <v>112</v>
      </c>
      <c r="E91" s="1" t="s">
        <v>508</v>
      </c>
      <c r="F91" s="4">
        <v>10000000</v>
      </c>
      <c r="G91" s="4">
        <v>9836.24</v>
      </c>
      <c r="H91" s="4">
        <v>0.99</v>
      </c>
    </row>
    <row r="92" spans="2:8">
      <c r="B92" s="1" t="s">
        <v>1664</v>
      </c>
      <c r="C92" s="22">
        <v>4.46</v>
      </c>
      <c r="D92" s="41" t="s">
        <v>122</v>
      </c>
      <c r="E92" s="1" t="s">
        <v>1665</v>
      </c>
      <c r="F92" s="4">
        <v>2000</v>
      </c>
      <c r="G92" s="4">
        <v>9830.6299999999992</v>
      </c>
      <c r="H92" s="4">
        <v>0.99</v>
      </c>
    </row>
    <row r="93" spans="2:8">
      <c r="B93" s="1" t="s">
        <v>1666</v>
      </c>
      <c r="C93" s="22">
        <v>5.41</v>
      </c>
      <c r="D93" s="41" t="s">
        <v>122</v>
      </c>
      <c r="E93" s="1" t="s">
        <v>1667</v>
      </c>
      <c r="F93" s="4">
        <v>2000</v>
      </c>
      <c r="G93" s="4">
        <v>9820.9599999999991</v>
      </c>
      <c r="H93" s="4">
        <v>0.99</v>
      </c>
    </row>
    <row r="94" spans="2:8">
      <c r="B94" s="1" t="s">
        <v>1668</v>
      </c>
      <c r="C94" s="22">
        <v>5.07</v>
      </c>
      <c r="D94" s="41" t="s">
        <v>1656</v>
      </c>
      <c r="E94" s="1" t="s">
        <v>1669</v>
      </c>
      <c r="F94" s="4">
        <v>2000</v>
      </c>
      <c r="G94" s="4">
        <v>9803.9</v>
      </c>
      <c r="H94" s="4">
        <v>0.98</v>
      </c>
    </row>
    <row r="95" spans="2:8">
      <c r="B95" s="1" t="s">
        <v>1670</v>
      </c>
      <c r="C95" s="22">
        <v>5.47</v>
      </c>
      <c r="D95" s="41" t="s">
        <v>122</v>
      </c>
      <c r="E95" s="1" t="s">
        <v>1671</v>
      </c>
      <c r="F95" s="4">
        <v>2000</v>
      </c>
      <c r="G95" s="4">
        <v>9798.82</v>
      </c>
      <c r="H95" s="4">
        <v>0.98</v>
      </c>
    </row>
    <row r="96" spans="2:8">
      <c r="B96" s="1" t="s">
        <v>1672</v>
      </c>
      <c r="C96" s="22">
        <v>5.4</v>
      </c>
      <c r="D96" s="41" t="s">
        <v>122</v>
      </c>
      <c r="E96" s="1" t="s">
        <v>1673</v>
      </c>
      <c r="F96" s="4">
        <v>2000</v>
      </c>
      <c r="G96" s="4">
        <v>9754.66</v>
      </c>
      <c r="H96" s="4">
        <v>0.98</v>
      </c>
    </row>
    <row r="97" spans="2:8">
      <c r="B97" s="1" t="s">
        <v>1674</v>
      </c>
      <c r="C97" s="22">
        <v>4.68</v>
      </c>
      <c r="D97" s="41" t="s">
        <v>122</v>
      </c>
      <c r="E97" s="1" t="s">
        <v>1675</v>
      </c>
      <c r="F97" s="4">
        <v>2000</v>
      </c>
      <c r="G97" s="4">
        <v>9724.44</v>
      </c>
      <c r="H97" s="4">
        <v>0.98</v>
      </c>
    </row>
    <row r="98" spans="2:8">
      <c r="B98" s="1" t="s">
        <v>1676</v>
      </c>
      <c r="C98" s="22">
        <v>5.09</v>
      </c>
      <c r="D98" s="41" t="s">
        <v>122</v>
      </c>
      <c r="E98" s="1" t="s">
        <v>1677</v>
      </c>
      <c r="F98" s="4">
        <v>2000</v>
      </c>
      <c r="G98" s="4">
        <v>9638.44</v>
      </c>
      <c r="H98" s="4">
        <v>0.97</v>
      </c>
    </row>
    <row r="99" spans="2:8">
      <c r="B99" s="1" t="s">
        <v>1678</v>
      </c>
      <c r="C99" s="22">
        <v>4.9800000000000004</v>
      </c>
      <c r="D99" s="41" t="s">
        <v>1596</v>
      </c>
      <c r="E99" s="1" t="s">
        <v>1679</v>
      </c>
      <c r="F99" s="4">
        <v>2000</v>
      </c>
      <c r="G99" s="4">
        <v>9620.65</v>
      </c>
      <c r="H99" s="4">
        <v>0.97</v>
      </c>
    </row>
    <row r="100" spans="2:8">
      <c r="B100" s="1" t="s">
        <v>1680</v>
      </c>
      <c r="C100" s="22">
        <v>5.05</v>
      </c>
      <c r="D100" s="41" t="s">
        <v>122</v>
      </c>
      <c r="E100" s="1" t="s">
        <v>1681</v>
      </c>
      <c r="F100" s="4">
        <v>2000</v>
      </c>
      <c r="G100" s="4">
        <v>9615.5300000000007</v>
      </c>
      <c r="H100" s="4">
        <v>0.96</v>
      </c>
    </row>
    <row r="101" spans="2:8">
      <c r="B101" s="1" t="s">
        <v>1682</v>
      </c>
      <c r="C101" s="22">
        <v>5.0599999999999996</v>
      </c>
      <c r="D101" s="41" t="s">
        <v>1617</v>
      </c>
      <c r="E101" s="1" t="s">
        <v>1683</v>
      </c>
      <c r="F101" s="4">
        <v>2000</v>
      </c>
      <c r="G101" s="4">
        <v>9589.23</v>
      </c>
      <c r="H101" s="4">
        <v>0.96</v>
      </c>
    </row>
    <row r="102" spans="2:8">
      <c r="B102" s="1" t="s">
        <v>1684</v>
      </c>
      <c r="C102" s="22">
        <v>5.92</v>
      </c>
      <c r="D102" s="41" t="s">
        <v>122</v>
      </c>
      <c r="E102" s="1" t="s">
        <v>1685</v>
      </c>
      <c r="F102" s="4">
        <v>2000</v>
      </c>
      <c r="G102" s="4">
        <v>9562.6299999999992</v>
      </c>
      <c r="H102" s="4">
        <v>0.96</v>
      </c>
    </row>
    <row r="103" spans="2:8">
      <c r="B103" s="1" t="s">
        <v>1686</v>
      </c>
      <c r="C103" s="22">
        <v>4.2</v>
      </c>
      <c r="D103" s="41" t="s">
        <v>112</v>
      </c>
      <c r="E103" s="1" t="s">
        <v>1687</v>
      </c>
      <c r="F103" s="4">
        <v>7500000</v>
      </c>
      <c r="G103" s="4">
        <v>7395.33</v>
      </c>
      <c r="H103" s="4">
        <v>0.74</v>
      </c>
    </row>
    <row r="104" spans="2:8">
      <c r="B104" s="1" t="s">
        <v>1688</v>
      </c>
      <c r="C104" s="22">
        <v>5.72</v>
      </c>
      <c r="D104" s="41" t="s">
        <v>122</v>
      </c>
      <c r="E104" s="1" t="s">
        <v>1689</v>
      </c>
      <c r="F104" s="4">
        <v>1300</v>
      </c>
      <c r="G104" s="4">
        <v>6330.51</v>
      </c>
      <c r="H104" s="4">
        <v>0.63</v>
      </c>
    </row>
    <row r="105" spans="2:8">
      <c r="B105" s="1" t="s">
        <v>1690</v>
      </c>
      <c r="C105" s="22">
        <v>4.5</v>
      </c>
      <c r="D105" s="41" t="s">
        <v>122</v>
      </c>
      <c r="E105" s="1" t="s">
        <v>1691</v>
      </c>
      <c r="F105" s="4">
        <v>1000</v>
      </c>
      <c r="G105" s="4">
        <v>4989.55</v>
      </c>
      <c r="H105" s="4">
        <v>0.5</v>
      </c>
    </row>
    <row r="106" spans="2:8">
      <c r="B106" s="1" t="s">
        <v>1692</v>
      </c>
      <c r="C106" s="22">
        <v>3.95</v>
      </c>
      <c r="D106" s="41" t="s">
        <v>112</v>
      </c>
      <c r="E106" s="1" t="s">
        <v>1693</v>
      </c>
      <c r="F106" s="4">
        <v>5000000</v>
      </c>
      <c r="G106" s="4">
        <v>4956.55</v>
      </c>
      <c r="H106" s="4">
        <v>0.5</v>
      </c>
    </row>
    <row r="107" spans="2:8">
      <c r="B107" s="1" t="s">
        <v>1694</v>
      </c>
      <c r="C107" s="22">
        <v>5.41</v>
      </c>
      <c r="D107" s="41" t="s">
        <v>122</v>
      </c>
      <c r="E107" s="1" t="s">
        <v>1695</v>
      </c>
      <c r="F107" s="4">
        <v>1000</v>
      </c>
      <c r="G107" s="4">
        <v>4910.4799999999996</v>
      </c>
      <c r="H107" s="4">
        <v>0.49</v>
      </c>
    </row>
    <row r="108" spans="2:8">
      <c r="B108" s="1" t="s">
        <v>1696</v>
      </c>
      <c r="C108" s="22">
        <v>5.22</v>
      </c>
      <c r="D108" s="41" t="s">
        <v>122</v>
      </c>
      <c r="E108" s="1" t="s">
        <v>1697</v>
      </c>
      <c r="F108" s="4">
        <v>1000</v>
      </c>
      <c r="G108" s="4">
        <v>4910.12</v>
      </c>
      <c r="H108" s="4">
        <v>0.49</v>
      </c>
    </row>
    <row r="109" spans="2:8">
      <c r="B109" s="1" t="s">
        <v>1698</v>
      </c>
      <c r="C109" s="22">
        <v>4.6500000000000004</v>
      </c>
      <c r="D109" s="41" t="s">
        <v>1656</v>
      </c>
      <c r="E109" s="1" t="s">
        <v>1699</v>
      </c>
      <c r="F109" s="4">
        <v>1000</v>
      </c>
      <c r="G109" s="4">
        <v>4906.8599999999997</v>
      </c>
      <c r="H109" s="4">
        <v>0.49</v>
      </c>
    </row>
    <row r="110" spans="2:8">
      <c r="B110" s="1" t="s">
        <v>1700</v>
      </c>
      <c r="C110" s="22">
        <v>4.59</v>
      </c>
      <c r="D110" s="41" t="s">
        <v>122</v>
      </c>
      <c r="E110" s="1" t="s">
        <v>1701</v>
      </c>
      <c r="F110" s="4">
        <v>1000</v>
      </c>
      <c r="G110" s="4">
        <v>4904.41</v>
      </c>
      <c r="H110" s="4">
        <v>0.49</v>
      </c>
    </row>
    <row r="111" spans="2:8">
      <c r="B111" s="1" t="s">
        <v>1702</v>
      </c>
      <c r="C111" s="22">
        <v>5.0999999999999996</v>
      </c>
      <c r="D111" s="41" t="s">
        <v>122</v>
      </c>
      <c r="E111" s="1" t="s">
        <v>1703</v>
      </c>
      <c r="F111" s="4">
        <v>1000</v>
      </c>
      <c r="G111" s="4">
        <v>4792.42</v>
      </c>
      <c r="H111" s="4">
        <v>0.48</v>
      </c>
    </row>
    <row r="112" spans="2:8">
      <c r="B112" s="1" t="s">
        <v>1704</v>
      </c>
      <c r="C112" s="22">
        <v>4.5599999999999996</v>
      </c>
      <c r="D112" s="41" t="s">
        <v>122</v>
      </c>
      <c r="E112" s="1" t="s">
        <v>1705</v>
      </c>
      <c r="F112" s="4">
        <v>900</v>
      </c>
      <c r="G112" s="4">
        <v>4481.51</v>
      </c>
      <c r="H112" s="4">
        <v>0.45</v>
      </c>
    </row>
    <row r="113" spans="2:8">
      <c r="B113" s="2" t="s">
        <v>123</v>
      </c>
      <c r="C113" s="9"/>
      <c r="D113" s="53"/>
      <c r="E113" s="2"/>
      <c r="F113" s="10"/>
      <c r="G113" s="10">
        <f>SUM(G56:G112)</f>
        <v>903793.68999999983</v>
      </c>
      <c r="H113" s="10">
        <f>SUM(H56:H112)</f>
        <v>90.649999999999935</v>
      </c>
    </row>
    <row r="114" spans="2:8">
      <c r="B114" s="2" t="s">
        <v>349</v>
      </c>
      <c r="C114" s="9"/>
      <c r="D114" s="2"/>
      <c r="E114" s="2"/>
      <c r="F114" s="10"/>
      <c r="G114" s="10">
        <v>17998.060000000001</v>
      </c>
      <c r="H114" s="10">
        <v>1.81</v>
      </c>
    </row>
    <row r="115" spans="2:8">
      <c r="B115" s="2" t="s">
        <v>350</v>
      </c>
      <c r="C115" s="9"/>
      <c r="D115" s="2"/>
      <c r="E115" s="2"/>
      <c r="F115" s="10"/>
      <c r="G115" s="10">
        <v>9618.9</v>
      </c>
      <c r="H115" s="10">
        <v>0.96</v>
      </c>
    </row>
    <row r="116" spans="2:8">
      <c r="B116" s="2" t="s">
        <v>124</v>
      </c>
      <c r="C116" s="9"/>
      <c r="D116" s="2"/>
      <c r="E116" s="2"/>
      <c r="F116" s="10"/>
      <c r="G116" s="10">
        <v>1000651.73</v>
      </c>
      <c r="H116" s="10">
        <v>100.37</v>
      </c>
    </row>
    <row r="117" spans="2:8">
      <c r="B117" s="2" t="s">
        <v>125</v>
      </c>
      <c r="C117" s="9"/>
      <c r="D117" s="2"/>
      <c r="E117" s="2"/>
      <c r="F117" s="10"/>
      <c r="G117" s="10">
        <v>-3707.9422315700594</v>
      </c>
      <c r="H117" s="10">
        <v>-0.37000000000000455</v>
      </c>
    </row>
    <row r="118" spans="2:8">
      <c r="B118" s="2" t="s">
        <v>126</v>
      </c>
      <c r="C118" s="9"/>
      <c r="D118" s="2"/>
      <c r="E118" s="2"/>
      <c r="F118" s="10"/>
      <c r="G118" s="10">
        <v>996943.78776842996</v>
      </c>
      <c r="H118" s="10">
        <v>100</v>
      </c>
    </row>
    <row r="119" spans="2:8">
      <c r="B119" s="1" t="s">
        <v>127</v>
      </c>
    </row>
    <row r="120" spans="2:8">
      <c r="B120" s="1" t="s">
        <v>128</v>
      </c>
    </row>
    <row r="121" spans="2:8">
      <c r="B121" s="24" t="s">
        <v>129</v>
      </c>
      <c r="C121" s="254">
        <v>44681</v>
      </c>
    </row>
    <row r="122" spans="2:8" ht="25.5">
      <c r="B122" s="11" t="s">
        <v>130</v>
      </c>
      <c r="C122" s="9" t="s">
        <v>131</v>
      </c>
    </row>
    <row r="123" spans="2:8">
      <c r="B123" s="2"/>
    </row>
    <row r="124" spans="2:8">
      <c r="B124" s="35" t="s">
        <v>1516</v>
      </c>
      <c r="C124" s="2" t="s">
        <v>1706</v>
      </c>
    </row>
    <row r="125" spans="2:8">
      <c r="B125" s="2" t="s">
        <v>1515</v>
      </c>
      <c r="C125" s="9" t="s">
        <v>131</v>
      </c>
    </row>
    <row r="126" spans="2:8">
      <c r="B126" s="2" t="s">
        <v>1707</v>
      </c>
      <c r="C126" s="9"/>
    </row>
    <row r="127" spans="2:8">
      <c r="B127" s="2" t="s">
        <v>1708</v>
      </c>
      <c r="C127" s="9"/>
    </row>
    <row r="128" spans="2:8">
      <c r="B128" s="2" t="s">
        <v>1709</v>
      </c>
      <c r="C128" s="9"/>
    </row>
    <row r="129" spans="2:7">
      <c r="B129" s="2" t="s">
        <v>1710</v>
      </c>
      <c r="C129" s="9"/>
    </row>
    <row r="130" spans="2:7">
      <c r="B130" s="2" t="s">
        <v>1711</v>
      </c>
      <c r="C130" s="9"/>
    </row>
    <row r="131" spans="2:7">
      <c r="B131" s="2" t="s">
        <v>1712</v>
      </c>
      <c r="C131" s="9"/>
    </row>
    <row r="132" spans="2:7">
      <c r="B132" s="2" t="s">
        <v>1713</v>
      </c>
      <c r="C132" s="9"/>
    </row>
    <row r="133" spans="2:7">
      <c r="B133" s="2" t="s">
        <v>1714</v>
      </c>
      <c r="C133" s="9"/>
    </row>
    <row r="134" spans="2:7">
      <c r="B134" s="35" t="s">
        <v>1715</v>
      </c>
      <c r="C134" s="9"/>
    </row>
    <row r="135" spans="2:7">
      <c r="B135" s="35" t="s">
        <v>1716</v>
      </c>
    </row>
    <row r="137" spans="2:7">
      <c r="B137" s="35" t="s">
        <v>1717</v>
      </c>
      <c r="C137" s="54"/>
      <c r="D137" s="36"/>
      <c r="E137" s="36"/>
      <c r="F137" s="55"/>
      <c r="G137" s="55"/>
    </row>
    <row r="138" spans="2:7" ht="128.25">
      <c r="B138" s="56" t="s">
        <v>1718</v>
      </c>
      <c r="C138" s="57" t="s">
        <v>1719</v>
      </c>
      <c r="D138" s="58" t="s">
        <v>1720</v>
      </c>
      <c r="E138" s="58" t="s">
        <v>1721</v>
      </c>
      <c r="F138" s="59" t="s">
        <v>1722</v>
      </c>
      <c r="G138" s="55"/>
    </row>
    <row r="139" spans="2:7">
      <c r="B139" s="60" t="s">
        <v>1723</v>
      </c>
      <c r="C139" s="61" t="s">
        <v>1724</v>
      </c>
      <c r="D139" s="62" t="s">
        <v>1725</v>
      </c>
      <c r="E139" s="62" t="s">
        <v>1726</v>
      </c>
      <c r="F139" s="63">
        <v>5000</v>
      </c>
      <c r="G139" s="55" t="s">
        <v>1727</v>
      </c>
    </row>
    <row r="140" spans="2:7">
      <c r="B140" s="36"/>
      <c r="C140" s="54"/>
      <c r="D140" s="36"/>
      <c r="E140" s="36"/>
      <c r="F140" s="55"/>
      <c r="G140" s="55"/>
    </row>
    <row r="141" spans="2:7">
      <c r="B141" s="36" t="s">
        <v>1728</v>
      </c>
      <c r="C141" s="54"/>
      <c r="D141" s="36"/>
      <c r="E141" s="36"/>
      <c r="F141" s="55"/>
      <c r="G141" s="55"/>
    </row>
    <row r="143" spans="2:7">
      <c r="B143" s="26" t="s">
        <v>987</v>
      </c>
      <c r="C143" s="27"/>
      <c r="D143" s="28"/>
    </row>
    <row r="144" spans="2:7" ht="30">
      <c r="B144" s="29" t="s">
        <v>988</v>
      </c>
      <c r="C144" s="30" t="s">
        <v>989</v>
      </c>
      <c r="D144" s="29" t="s">
        <v>990</v>
      </c>
    </row>
    <row r="145" spans="2:6">
      <c r="B145" s="37" t="s">
        <v>1729</v>
      </c>
      <c r="C145" s="64">
        <v>745.1</v>
      </c>
      <c r="D145" s="65">
        <v>7.41</v>
      </c>
      <c r="F145" s="66"/>
    </row>
  </sheetData>
  <mergeCells count="8">
    <mergeCell ref="C13:C14"/>
    <mergeCell ref="D13:D14"/>
    <mergeCell ref="E13:E14"/>
    <mergeCell ref="B1:E1"/>
    <mergeCell ref="C3:C8"/>
    <mergeCell ref="D3:D8"/>
    <mergeCell ref="B11:E11"/>
    <mergeCell ref="B12:E12"/>
  </mergeCells>
  <hyperlinks>
    <hyperlink ref="A1" location="Index!A1" display="Index" xr:uid="{A428358C-E999-4ABD-A0BF-A5A69E5397C6}"/>
  </hyperlink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EB0DD-6A57-4F32-BCD4-87231D1F1E6C}">
  <dimension ref="A1:I186"/>
  <sheetViews>
    <sheetView workbookViewId="0">
      <selection activeCell="B18" sqref="B18"/>
    </sheetView>
  </sheetViews>
  <sheetFormatPr defaultRowHeight="12.75"/>
  <cols>
    <col min="1" max="1" width="5.42578125" style="1" bestFit="1" customWidth="1"/>
    <col min="2" max="2" width="81.140625" style="1" bestFit="1" customWidth="1"/>
    <col min="3" max="3" width="25.7109375" style="5" customWidth="1"/>
    <col min="4" max="4" width="25.7109375" style="1" customWidth="1"/>
    <col min="5" max="5" width="14.85546875" style="1" bestFit="1" customWidth="1"/>
    <col min="6" max="6" width="10.5703125" style="4" bestFit="1" customWidth="1"/>
    <col min="7" max="7" width="18.140625" style="4" bestFit="1" customWidth="1"/>
    <col min="8" max="8" width="9.140625" style="4" bestFit="1" customWidth="1"/>
    <col min="9" max="16384" width="9.140625" style="1"/>
  </cols>
  <sheetData>
    <row r="1" spans="1:5">
      <c r="A1" s="3" t="s">
        <v>0</v>
      </c>
      <c r="B1" s="367" t="s">
        <v>1730</v>
      </c>
      <c r="C1" s="367"/>
      <c r="D1" s="367"/>
      <c r="E1" s="367"/>
    </row>
    <row r="2" spans="1:5" ht="13.5" thickBot="1"/>
    <row r="3" spans="1:5" ht="15">
      <c r="B3" s="45" t="s">
        <v>1731</v>
      </c>
      <c r="C3" s="371"/>
      <c r="D3" s="374"/>
      <c r="E3" s="12"/>
    </row>
    <row r="4" spans="1:5" ht="45">
      <c r="B4" s="44" t="s">
        <v>1732</v>
      </c>
      <c r="C4" s="372"/>
      <c r="D4" s="375"/>
      <c r="E4" s="12"/>
    </row>
    <row r="5" spans="1:5" ht="15">
      <c r="B5" s="44" t="s">
        <v>1529</v>
      </c>
      <c r="C5" s="372"/>
      <c r="D5" s="375"/>
      <c r="E5" s="12"/>
    </row>
    <row r="6" spans="1:5" ht="15">
      <c r="B6" s="44" t="s">
        <v>1733</v>
      </c>
      <c r="C6" s="372"/>
      <c r="D6" s="375"/>
      <c r="E6" s="12"/>
    </row>
    <row r="7" spans="1:5" ht="15.75" thickBot="1">
      <c r="B7" s="43" t="s">
        <v>1734</v>
      </c>
      <c r="C7" s="373"/>
      <c r="D7" s="376"/>
      <c r="E7" s="12"/>
    </row>
    <row r="8" spans="1:5">
      <c r="B8" s="12"/>
      <c r="C8" s="20" t="s">
        <v>1527</v>
      </c>
      <c r="D8" s="20" t="s">
        <v>1526</v>
      </c>
      <c r="E8" s="12"/>
    </row>
    <row r="9" spans="1:5">
      <c r="C9" s="22"/>
    </row>
    <row r="10" spans="1:5" ht="15">
      <c r="B10" s="411"/>
      <c r="C10" s="411"/>
      <c r="D10" s="411"/>
      <c r="E10" s="411"/>
    </row>
    <row r="11" spans="1:5">
      <c r="B11" s="410" t="s">
        <v>1535</v>
      </c>
      <c r="C11" s="410"/>
      <c r="D11" s="410"/>
      <c r="E11" s="410"/>
    </row>
    <row r="12" spans="1:5">
      <c r="B12" s="48" t="s">
        <v>1536</v>
      </c>
      <c r="C12" s="410" t="s">
        <v>1537</v>
      </c>
      <c r="D12" s="410" t="s">
        <v>1538</v>
      </c>
      <c r="E12" s="410" t="s">
        <v>1539</v>
      </c>
    </row>
    <row r="13" spans="1:5">
      <c r="B13" s="48" t="s">
        <v>1735</v>
      </c>
      <c r="C13" s="410"/>
      <c r="D13" s="410"/>
      <c r="E13" s="410"/>
    </row>
    <row r="14" spans="1:5">
      <c r="B14" s="48" t="s">
        <v>1736</v>
      </c>
      <c r="C14" s="410"/>
      <c r="D14" s="410"/>
      <c r="E14" s="410"/>
    </row>
    <row r="15" spans="1:5">
      <c r="B15" s="49" t="s">
        <v>1541</v>
      </c>
      <c r="C15" s="50"/>
      <c r="D15" s="50"/>
      <c r="E15" s="50"/>
    </row>
    <row r="16" spans="1:5">
      <c r="B16" s="49" t="s">
        <v>1543</v>
      </c>
      <c r="C16" s="50"/>
      <c r="D16" s="50"/>
      <c r="E16" s="50"/>
    </row>
    <row r="17" spans="2:8">
      <c r="B17" s="49" t="s">
        <v>1544</v>
      </c>
      <c r="C17" s="50"/>
      <c r="D17" s="50" t="s">
        <v>1737</v>
      </c>
      <c r="E17" s="50"/>
    </row>
    <row r="18" spans="2:8">
      <c r="B18" s="51" t="s">
        <v>3123</v>
      </c>
      <c r="C18" s="48"/>
      <c r="D18" s="48"/>
      <c r="E18" s="48"/>
    </row>
    <row r="21" spans="2:8">
      <c r="B21" s="1" t="s">
        <v>100</v>
      </c>
    </row>
    <row r="23" spans="2:8">
      <c r="B23" s="6" t="s">
        <v>101</v>
      </c>
      <c r="C23" s="7" t="s">
        <v>102</v>
      </c>
      <c r="D23" s="6" t="s">
        <v>103</v>
      </c>
      <c r="E23" s="6" t="s">
        <v>104</v>
      </c>
      <c r="F23" s="8" t="s">
        <v>105</v>
      </c>
      <c r="G23" s="8" t="s">
        <v>106</v>
      </c>
      <c r="H23" s="8" t="s">
        <v>107</v>
      </c>
    </row>
    <row r="24" spans="2:8">
      <c r="B24" s="2" t="s">
        <v>108</v>
      </c>
      <c r="C24" s="22"/>
      <c r="D24" s="41"/>
    </row>
    <row r="25" spans="2:8">
      <c r="B25" s="2" t="s">
        <v>109</v>
      </c>
      <c r="C25" s="22"/>
      <c r="D25" s="41"/>
    </row>
    <row r="26" spans="2:8">
      <c r="B26" s="2" t="s">
        <v>110</v>
      </c>
      <c r="C26" s="22"/>
      <c r="D26" s="41"/>
    </row>
    <row r="27" spans="2:8">
      <c r="B27" s="1" t="s">
        <v>494</v>
      </c>
      <c r="C27" s="22">
        <v>6.49</v>
      </c>
      <c r="D27" s="41" t="s">
        <v>112</v>
      </c>
      <c r="E27" s="1" t="s">
        <v>495</v>
      </c>
      <c r="F27" s="4">
        <v>9500000</v>
      </c>
      <c r="G27" s="4">
        <v>9217.74</v>
      </c>
      <c r="H27" s="4">
        <v>3.85</v>
      </c>
    </row>
    <row r="28" spans="2:8">
      <c r="B28" s="1" t="s">
        <v>1738</v>
      </c>
      <c r="C28" s="22">
        <v>5.49</v>
      </c>
      <c r="D28" s="41" t="s">
        <v>112</v>
      </c>
      <c r="E28" s="1" t="s">
        <v>1739</v>
      </c>
      <c r="F28" s="4">
        <v>5000000</v>
      </c>
      <c r="G28" s="4">
        <v>5075.7700000000004</v>
      </c>
      <c r="H28" s="4">
        <v>2.12</v>
      </c>
    </row>
    <row r="29" spans="2:8">
      <c r="B29" s="1" t="s">
        <v>1740</v>
      </c>
      <c r="C29" s="22">
        <v>5.62</v>
      </c>
      <c r="D29" s="41" t="s">
        <v>112</v>
      </c>
      <c r="E29" s="1" t="s">
        <v>1741</v>
      </c>
      <c r="F29" s="4">
        <v>3500000</v>
      </c>
      <c r="G29" s="4">
        <v>3485.71</v>
      </c>
      <c r="H29" s="4">
        <v>1.45</v>
      </c>
    </row>
    <row r="30" spans="2:8">
      <c r="B30" s="1" t="s">
        <v>646</v>
      </c>
      <c r="C30" s="22">
        <v>5.03</v>
      </c>
      <c r="D30" s="41" t="s">
        <v>112</v>
      </c>
      <c r="E30" s="1" t="s">
        <v>647</v>
      </c>
      <c r="F30" s="4">
        <v>2500000</v>
      </c>
      <c r="G30" s="4">
        <v>2553.91</v>
      </c>
      <c r="H30" s="4">
        <v>1.07</v>
      </c>
    </row>
    <row r="31" spans="2:8">
      <c r="B31" s="1" t="s">
        <v>1742</v>
      </c>
      <c r="C31" s="22">
        <v>6.96</v>
      </c>
      <c r="D31" s="41" t="s">
        <v>112</v>
      </c>
      <c r="E31" s="1" t="s">
        <v>1743</v>
      </c>
      <c r="F31" s="4">
        <v>1000000</v>
      </c>
      <c r="G31" s="4">
        <v>1009.04</v>
      </c>
      <c r="H31" s="4">
        <v>0.42</v>
      </c>
    </row>
    <row r="32" spans="2:8">
      <c r="B32" s="1" t="s">
        <v>840</v>
      </c>
      <c r="C32" s="22">
        <v>6.22</v>
      </c>
      <c r="D32" s="41" t="s">
        <v>112</v>
      </c>
      <c r="E32" s="1" t="s">
        <v>841</v>
      </c>
      <c r="F32" s="4">
        <v>1000000</v>
      </c>
      <c r="G32" s="4">
        <v>971.95</v>
      </c>
      <c r="H32" s="4">
        <v>0.41</v>
      </c>
    </row>
    <row r="33" spans="2:9">
      <c r="B33" s="1" t="s">
        <v>654</v>
      </c>
      <c r="C33" s="22">
        <v>5.44</v>
      </c>
      <c r="D33" s="41" t="s">
        <v>112</v>
      </c>
      <c r="E33" s="1" t="s">
        <v>655</v>
      </c>
      <c r="F33" s="4">
        <v>568400</v>
      </c>
      <c r="G33" s="4">
        <v>587.89</v>
      </c>
      <c r="H33" s="4">
        <v>0.25</v>
      </c>
    </row>
    <row r="34" spans="2:9">
      <c r="B34" s="1" t="s">
        <v>496</v>
      </c>
      <c r="C34" s="22">
        <v>5.49</v>
      </c>
      <c r="D34" s="41" t="s">
        <v>112</v>
      </c>
      <c r="E34" s="1" t="s">
        <v>497</v>
      </c>
      <c r="F34" s="4">
        <v>558200</v>
      </c>
      <c r="G34" s="4">
        <v>574.85</v>
      </c>
      <c r="H34" s="4">
        <v>0.24</v>
      </c>
    </row>
    <row r="35" spans="2:9">
      <c r="B35" s="1" t="s">
        <v>326</v>
      </c>
      <c r="C35" s="22">
        <v>7.05</v>
      </c>
      <c r="D35" s="41" t="s">
        <v>112</v>
      </c>
      <c r="E35" s="1" t="s">
        <v>327</v>
      </c>
      <c r="F35" s="4">
        <v>525500</v>
      </c>
      <c r="G35" s="4">
        <v>531.30999999999995</v>
      </c>
      <c r="H35" s="4">
        <v>0.22</v>
      </c>
    </row>
    <row r="36" spans="2:9">
      <c r="B36" s="1" t="s">
        <v>320</v>
      </c>
      <c r="C36" s="22">
        <v>6.61</v>
      </c>
      <c r="D36" s="41" t="s">
        <v>112</v>
      </c>
      <c r="E36" s="1" t="s">
        <v>321</v>
      </c>
      <c r="F36" s="4">
        <v>480500</v>
      </c>
      <c r="G36" s="4">
        <v>491.35</v>
      </c>
      <c r="H36" s="4">
        <v>0.21</v>
      </c>
    </row>
    <row r="37" spans="2:9">
      <c r="B37" s="1" t="s">
        <v>738</v>
      </c>
      <c r="C37" s="22">
        <v>4.57</v>
      </c>
      <c r="D37" s="41" t="s">
        <v>112</v>
      </c>
      <c r="E37" s="1" t="s">
        <v>739</v>
      </c>
      <c r="F37" s="4">
        <v>300000</v>
      </c>
      <c r="G37" s="4">
        <v>304.17</v>
      </c>
      <c r="H37" s="4">
        <v>0.13</v>
      </c>
    </row>
    <row r="38" spans="2:9">
      <c r="B38" s="1" t="s">
        <v>1744</v>
      </c>
      <c r="C38" s="22">
        <v>7.09</v>
      </c>
      <c r="D38" s="41" t="s">
        <v>112</v>
      </c>
      <c r="E38" s="1" t="s">
        <v>1745</v>
      </c>
      <c r="F38" s="4">
        <v>205500</v>
      </c>
      <c r="G38" s="4">
        <v>189.39</v>
      </c>
      <c r="H38" s="4">
        <v>0.08</v>
      </c>
    </row>
    <row r="39" spans="2:9">
      <c r="B39" s="1" t="s">
        <v>498</v>
      </c>
      <c r="C39" s="22">
        <v>7.09</v>
      </c>
      <c r="D39" s="41" t="s">
        <v>112</v>
      </c>
      <c r="E39" s="1" t="s">
        <v>499</v>
      </c>
      <c r="F39" s="4">
        <v>60900</v>
      </c>
      <c r="G39" s="4">
        <v>55.94</v>
      </c>
      <c r="H39" s="4">
        <v>0.02</v>
      </c>
    </row>
    <row r="40" spans="2:9">
      <c r="B40" s="1" t="s">
        <v>658</v>
      </c>
      <c r="C40" s="22">
        <v>7.28</v>
      </c>
      <c r="D40" s="41" t="s">
        <v>112</v>
      </c>
      <c r="E40" s="1" t="s">
        <v>659</v>
      </c>
      <c r="F40" s="4">
        <v>38500</v>
      </c>
      <c r="G40" s="4">
        <v>35.119999999999997</v>
      </c>
      <c r="H40" s="4">
        <v>0.01</v>
      </c>
    </row>
    <row r="41" spans="2:9">
      <c r="B41" s="1" t="s">
        <v>1746</v>
      </c>
      <c r="C41" s="22">
        <v>7.17</v>
      </c>
      <c r="D41" s="41" t="s">
        <v>112</v>
      </c>
      <c r="E41" s="1" t="s">
        <v>1747</v>
      </c>
      <c r="F41" s="4">
        <v>400</v>
      </c>
      <c r="G41" s="4">
        <v>0.42</v>
      </c>
      <c r="H41" s="4">
        <v>0</v>
      </c>
      <c r="I41" s="1" t="s">
        <v>422</v>
      </c>
    </row>
    <row r="42" spans="2:9">
      <c r="B42" s="2" t="s">
        <v>116</v>
      </c>
      <c r="C42" s="52"/>
      <c r="D42" s="53"/>
      <c r="E42" s="2"/>
      <c r="F42" s="10"/>
      <c r="G42" s="10">
        <f>SUM(G27:G41)</f>
        <v>25084.559999999994</v>
      </c>
      <c r="H42" s="10">
        <f>SUM(H27:H41)</f>
        <v>10.480000000000002</v>
      </c>
    </row>
    <row r="43" spans="2:9">
      <c r="B43" s="2" t="s">
        <v>117</v>
      </c>
      <c r="C43" s="22"/>
      <c r="D43" s="41"/>
    </row>
    <row r="44" spans="2:9">
      <c r="B44" s="1" t="s">
        <v>1748</v>
      </c>
      <c r="C44" s="22">
        <v>4.7300000000000004</v>
      </c>
      <c r="D44" s="41" t="s">
        <v>118</v>
      </c>
      <c r="E44" s="1" t="s">
        <v>1749</v>
      </c>
      <c r="F44" s="4">
        <v>1350</v>
      </c>
      <c r="G44" s="4">
        <v>13526.77</v>
      </c>
      <c r="H44" s="4">
        <v>5.65</v>
      </c>
    </row>
    <row r="45" spans="2:9">
      <c r="B45" s="1" t="s">
        <v>1750</v>
      </c>
      <c r="C45" s="22">
        <v>4.8600000000000003</v>
      </c>
      <c r="D45" s="41" t="s">
        <v>118</v>
      </c>
      <c r="E45" s="1" t="s">
        <v>1751</v>
      </c>
      <c r="F45" s="4">
        <v>750</v>
      </c>
      <c r="G45" s="4">
        <v>7610.16</v>
      </c>
      <c r="H45" s="4">
        <v>3.18</v>
      </c>
    </row>
    <row r="46" spans="2:9">
      <c r="B46" s="1" t="s">
        <v>1752</v>
      </c>
      <c r="C46" s="22">
        <v>5.41</v>
      </c>
      <c r="D46" s="41" t="s">
        <v>340</v>
      </c>
      <c r="E46" s="1" t="s">
        <v>1753</v>
      </c>
      <c r="F46" s="4">
        <v>700</v>
      </c>
      <c r="G46" s="4">
        <v>7259.34</v>
      </c>
      <c r="H46" s="4">
        <v>3.03</v>
      </c>
    </row>
    <row r="47" spans="2:9">
      <c r="B47" s="1" t="s">
        <v>1754</v>
      </c>
      <c r="C47" s="22">
        <v>5.37</v>
      </c>
      <c r="D47" s="41" t="s">
        <v>118</v>
      </c>
      <c r="E47" s="1" t="s">
        <v>1755</v>
      </c>
      <c r="F47" s="4">
        <v>650</v>
      </c>
      <c r="G47" s="4">
        <v>6574.74</v>
      </c>
      <c r="H47" s="4">
        <v>2.74</v>
      </c>
    </row>
    <row r="48" spans="2:9">
      <c r="B48" s="1" t="s">
        <v>1756</v>
      </c>
      <c r="C48" s="22">
        <v>5.76</v>
      </c>
      <c r="D48" s="41" t="s">
        <v>118</v>
      </c>
      <c r="E48" s="1" t="s">
        <v>1757</v>
      </c>
      <c r="F48" s="4">
        <v>500</v>
      </c>
      <c r="G48" s="4">
        <v>5210.5600000000004</v>
      </c>
      <c r="H48" s="4">
        <v>2.17</v>
      </c>
    </row>
    <row r="49" spans="2:8">
      <c r="B49" s="1" t="s">
        <v>1758</v>
      </c>
      <c r="C49" s="22">
        <v>5.68</v>
      </c>
      <c r="D49" s="41" t="s">
        <v>118</v>
      </c>
      <c r="E49" s="1" t="s">
        <v>1759</v>
      </c>
      <c r="F49" s="4">
        <v>500</v>
      </c>
      <c r="G49" s="4">
        <v>5167.71</v>
      </c>
      <c r="H49" s="4">
        <v>2.16</v>
      </c>
    </row>
    <row r="50" spans="2:8">
      <c r="B50" s="1" t="s">
        <v>1303</v>
      </c>
      <c r="C50" s="22">
        <v>5.33</v>
      </c>
      <c r="D50" s="41" t="s">
        <v>118</v>
      </c>
      <c r="E50" s="1" t="s">
        <v>857</v>
      </c>
      <c r="F50" s="4">
        <v>500</v>
      </c>
      <c r="G50" s="4">
        <v>5076.3999999999996</v>
      </c>
      <c r="H50" s="4">
        <v>2.12</v>
      </c>
    </row>
    <row r="51" spans="2:8">
      <c r="B51" s="1" t="s">
        <v>1760</v>
      </c>
      <c r="C51" s="22">
        <v>4.5599999999999996</v>
      </c>
      <c r="D51" s="41" t="s">
        <v>118</v>
      </c>
      <c r="E51" s="1" t="s">
        <v>1761</v>
      </c>
      <c r="F51" s="4">
        <v>500</v>
      </c>
      <c r="G51" s="4">
        <v>5060.05</v>
      </c>
      <c r="H51" s="4">
        <v>2.11</v>
      </c>
    </row>
    <row r="52" spans="2:8">
      <c r="B52" s="1" t="s">
        <v>1762</v>
      </c>
      <c r="C52" s="22">
        <v>4.25</v>
      </c>
      <c r="D52" s="41" t="s">
        <v>118</v>
      </c>
      <c r="E52" s="1" t="s">
        <v>1763</v>
      </c>
      <c r="F52" s="4">
        <v>500</v>
      </c>
      <c r="G52" s="4">
        <v>5029.83</v>
      </c>
      <c r="H52" s="4">
        <v>2.1</v>
      </c>
    </row>
    <row r="53" spans="2:8">
      <c r="B53" s="1" t="s">
        <v>1297</v>
      </c>
      <c r="C53" s="22">
        <v>7.16</v>
      </c>
      <c r="D53" s="41" t="s">
        <v>118</v>
      </c>
      <c r="E53" s="1" t="s">
        <v>332</v>
      </c>
      <c r="F53" s="4">
        <v>500</v>
      </c>
      <c r="G53" s="4">
        <v>4857.71</v>
      </c>
      <c r="H53" s="4">
        <v>2.0299999999999998</v>
      </c>
    </row>
    <row r="54" spans="2:8">
      <c r="B54" s="1" t="s">
        <v>1312</v>
      </c>
      <c r="C54" s="22">
        <v>7.13</v>
      </c>
      <c r="D54" s="41" t="s">
        <v>118</v>
      </c>
      <c r="E54" s="1" t="s">
        <v>334</v>
      </c>
      <c r="F54" s="4">
        <v>500</v>
      </c>
      <c r="G54" s="4">
        <v>4768.2299999999996</v>
      </c>
      <c r="H54" s="4">
        <v>1.99</v>
      </c>
    </row>
    <row r="55" spans="2:8">
      <c r="B55" s="1" t="s">
        <v>1764</v>
      </c>
      <c r="C55" s="22">
        <v>4.8499999999999996</v>
      </c>
      <c r="D55" s="41" t="s">
        <v>118</v>
      </c>
      <c r="E55" s="1" t="s">
        <v>1765</v>
      </c>
      <c r="F55" s="4">
        <v>350</v>
      </c>
      <c r="G55" s="4">
        <v>3544.38</v>
      </c>
      <c r="H55" s="4">
        <v>1.48</v>
      </c>
    </row>
    <row r="56" spans="2:8">
      <c r="B56" s="1" t="s">
        <v>1306</v>
      </c>
      <c r="C56" s="22">
        <v>6.39</v>
      </c>
      <c r="D56" s="41" t="s">
        <v>118</v>
      </c>
      <c r="E56" s="1" t="s">
        <v>862</v>
      </c>
      <c r="F56" s="4">
        <v>350</v>
      </c>
      <c r="G56" s="4">
        <v>3504.2</v>
      </c>
      <c r="H56" s="4">
        <v>1.46</v>
      </c>
    </row>
    <row r="57" spans="2:8">
      <c r="B57" s="1" t="s">
        <v>1766</v>
      </c>
      <c r="C57" s="22">
        <v>6.35</v>
      </c>
      <c r="D57" s="41" t="s">
        <v>118</v>
      </c>
      <c r="E57" s="1" t="s">
        <v>1767</v>
      </c>
      <c r="F57" s="4">
        <v>300</v>
      </c>
      <c r="G57" s="4">
        <v>3065.29</v>
      </c>
      <c r="H57" s="4">
        <v>1.28</v>
      </c>
    </row>
    <row r="58" spans="2:8">
      <c r="B58" s="1" t="s">
        <v>1768</v>
      </c>
      <c r="C58" s="22">
        <v>4.6900000000000004</v>
      </c>
      <c r="D58" s="41" t="s">
        <v>340</v>
      </c>
      <c r="E58" s="1" t="s">
        <v>1769</v>
      </c>
      <c r="F58" s="4">
        <v>250</v>
      </c>
      <c r="G58" s="4">
        <v>2524.17</v>
      </c>
      <c r="H58" s="4">
        <v>1.05</v>
      </c>
    </row>
    <row r="59" spans="2:8">
      <c r="B59" s="1" t="s">
        <v>1770</v>
      </c>
      <c r="C59" s="22">
        <v>4.7300000000000004</v>
      </c>
      <c r="D59" s="41" t="s">
        <v>118</v>
      </c>
      <c r="E59" s="1" t="s">
        <v>1771</v>
      </c>
      <c r="F59" s="4">
        <v>250</v>
      </c>
      <c r="G59" s="4">
        <v>2523.61</v>
      </c>
      <c r="H59" s="4">
        <v>1.05</v>
      </c>
    </row>
    <row r="60" spans="2:8">
      <c r="B60" s="1" t="s">
        <v>1352</v>
      </c>
      <c r="C60" s="22">
        <v>6.09</v>
      </c>
      <c r="D60" s="41" t="s">
        <v>118</v>
      </c>
      <c r="E60" s="1" t="s">
        <v>670</v>
      </c>
      <c r="F60" s="4">
        <v>250</v>
      </c>
      <c r="G60" s="4">
        <v>2522.3000000000002</v>
      </c>
      <c r="H60" s="4">
        <v>1.05</v>
      </c>
    </row>
    <row r="61" spans="2:8">
      <c r="B61" s="1" t="s">
        <v>1339</v>
      </c>
      <c r="C61" s="22">
        <v>6.3</v>
      </c>
      <c r="D61" s="41" t="s">
        <v>118</v>
      </c>
      <c r="E61" s="1" t="s">
        <v>500</v>
      </c>
      <c r="F61" s="4">
        <v>250</v>
      </c>
      <c r="G61" s="4">
        <v>2513.9299999999998</v>
      </c>
      <c r="H61" s="4">
        <v>1.05</v>
      </c>
    </row>
    <row r="62" spans="2:8">
      <c r="B62" s="1" t="s">
        <v>1772</v>
      </c>
      <c r="C62" s="22">
        <v>4.07</v>
      </c>
      <c r="D62" s="41" t="s">
        <v>118</v>
      </c>
      <c r="E62" s="1" t="s">
        <v>1773</v>
      </c>
      <c r="F62" s="4">
        <v>250</v>
      </c>
      <c r="G62" s="4">
        <v>2510.6</v>
      </c>
      <c r="H62" s="4">
        <v>1.05</v>
      </c>
    </row>
    <row r="63" spans="2:8">
      <c r="B63" s="1" t="s">
        <v>1302</v>
      </c>
      <c r="C63" s="22">
        <v>5.57</v>
      </c>
      <c r="D63" s="41" t="s">
        <v>118</v>
      </c>
      <c r="E63" s="1" t="s">
        <v>671</v>
      </c>
      <c r="F63" s="4">
        <v>250</v>
      </c>
      <c r="G63" s="4">
        <v>2503.04</v>
      </c>
      <c r="H63" s="4">
        <v>1.04</v>
      </c>
    </row>
    <row r="64" spans="2:8">
      <c r="B64" s="1" t="s">
        <v>1272</v>
      </c>
      <c r="C64" s="22">
        <v>4.55</v>
      </c>
      <c r="D64" s="41" t="s">
        <v>118</v>
      </c>
      <c r="E64" s="1" t="s">
        <v>950</v>
      </c>
      <c r="F64" s="4">
        <v>250</v>
      </c>
      <c r="G64" s="4">
        <v>2502.2600000000002</v>
      </c>
      <c r="H64" s="4">
        <v>1.04</v>
      </c>
    </row>
    <row r="65" spans="2:8">
      <c r="B65" s="1" t="s">
        <v>1774</v>
      </c>
      <c r="C65" s="22">
        <v>5.84</v>
      </c>
      <c r="D65" s="41" t="s">
        <v>118</v>
      </c>
      <c r="E65" s="1" t="s">
        <v>1775</v>
      </c>
      <c r="F65" s="4">
        <v>250</v>
      </c>
      <c r="G65" s="4">
        <v>2499.91</v>
      </c>
      <c r="H65" s="4">
        <v>1.04</v>
      </c>
    </row>
    <row r="66" spans="2:8">
      <c r="B66" s="1" t="s">
        <v>847</v>
      </c>
      <c r="C66" s="22">
        <v>5.2</v>
      </c>
      <c r="D66" s="41" t="s">
        <v>118</v>
      </c>
      <c r="E66" s="1" t="s">
        <v>848</v>
      </c>
      <c r="F66" s="4">
        <v>250</v>
      </c>
      <c r="G66" s="4">
        <v>2495.14</v>
      </c>
      <c r="H66" s="4">
        <v>1.04</v>
      </c>
    </row>
    <row r="67" spans="2:8">
      <c r="B67" s="1" t="s">
        <v>1353</v>
      </c>
      <c r="C67" s="22">
        <v>6.28</v>
      </c>
      <c r="D67" s="41" t="s">
        <v>118</v>
      </c>
      <c r="E67" s="1" t="s">
        <v>331</v>
      </c>
      <c r="F67" s="4">
        <v>250</v>
      </c>
      <c r="G67" s="4">
        <v>2471.94</v>
      </c>
      <c r="H67" s="4">
        <v>1.03</v>
      </c>
    </row>
    <row r="68" spans="2:8">
      <c r="B68" s="1" t="s">
        <v>866</v>
      </c>
      <c r="C68" s="22">
        <v>5.83</v>
      </c>
      <c r="D68" s="41" t="s">
        <v>118</v>
      </c>
      <c r="E68" s="1" t="s">
        <v>867</v>
      </c>
      <c r="F68" s="4">
        <v>250</v>
      </c>
      <c r="G68" s="4">
        <v>2471.35</v>
      </c>
      <c r="H68" s="4">
        <v>1.03</v>
      </c>
    </row>
    <row r="69" spans="2:8">
      <c r="B69" s="1" t="s">
        <v>1776</v>
      </c>
      <c r="C69" s="22">
        <v>6.06</v>
      </c>
      <c r="D69" s="41" t="s">
        <v>118</v>
      </c>
      <c r="E69" s="1" t="s">
        <v>1777</v>
      </c>
      <c r="F69" s="4">
        <v>250</v>
      </c>
      <c r="G69" s="4">
        <v>2459.54</v>
      </c>
      <c r="H69" s="4">
        <v>1.03</v>
      </c>
    </row>
    <row r="70" spans="2:8">
      <c r="B70" s="1" t="s">
        <v>1778</v>
      </c>
      <c r="C70" s="22">
        <v>7.13</v>
      </c>
      <c r="D70" s="41" t="s">
        <v>118</v>
      </c>
      <c r="E70" s="1" t="s">
        <v>1779</v>
      </c>
      <c r="F70" s="4">
        <v>250</v>
      </c>
      <c r="G70" s="4">
        <v>2394.19</v>
      </c>
      <c r="H70" s="4">
        <v>1</v>
      </c>
    </row>
    <row r="71" spans="2:8">
      <c r="B71" s="1" t="s">
        <v>1780</v>
      </c>
      <c r="C71" s="22">
        <v>6.85</v>
      </c>
      <c r="D71" s="41" t="s">
        <v>118</v>
      </c>
      <c r="E71" s="1" t="s">
        <v>1781</v>
      </c>
      <c r="F71" s="4">
        <v>240</v>
      </c>
      <c r="G71" s="4">
        <v>2376.5700000000002</v>
      </c>
      <c r="H71" s="4">
        <v>0.99</v>
      </c>
    </row>
    <row r="72" spans="2:8">
      <c r="B72" s="1" t="s">
        <v>1782</v>
      </c>
      <c r="C72" s="22">
        <v>5.39</v>
      </c>
      <c r="D72" s="41" t="s">
        <v>118</v>
      </c>
      <c r="E72" s="1" t="s">
        <v>1783</v>
      </c>
      <c r="F72" s="4">
        <v>230000</v>
      </c>
      <c r="G72" s="4">
        <v>2340.44</v>
      </c>
      <c r="H72" s="4">
        <v>0.98</v>
      </c>
    </row>
    <row r="73" spans="2:8">
      <c r="B73" s="1" t="s">
        <v>1784</v>
      </c>
      <c r="C73" s="22">
        <v>5.51</v>
      </c>
      <c r="D73" s="41" t="s">
        <v>118</v>
      </c>
      <c r="E73" s="1" t="s">
        <v>1785</v>
      </c>
      <c r="F73" s="4">
        <v>220</v>
      </c>
      <c r="G73" s="4">
        <v>2239.08</v>
      </c>
      <c r="H73" s="4">
        <v>0.93</v>
      </c>
    </row>
    <row r="74" spans="2:8">
      <c r="B74" s="1" t="s">
        <v>1786</v>
      </c>
      <c r="C74" s="22">
        <v>6.45</v>
      </c>
      <c r="D74" s="41" t="s">
        <v>118</v>
      </c>
      <c r="E74" s="1" t="s">
        <v>1787</v>
      </c>
      <c r="F74" s="4">
        <v>200</v>
      </c>
      <c r="G74" s="4">
        <v>2043.74</v>
      </c>
      <c r="H74" s="4">
        <v>0.85</v>
      </c>
    </row>
    <row r="75" spans="2:8">
      <c r="B75" s="1" t="s">
        <v>1788</v>
      </c>
      <c r="C75" s="22">
        <v>6.52</v>
      </c>
      <c r="D75" s="41" t="s">
        <v>340</v>
      </c>
      <c r="E75" s="1" t="s">
        <v>1789</v>
      </c>
      <c r="F75" s="4">
        <v>750</v>
      </c>
      <c r="G75" s="4">
        <v>1554.21</v>
      </c>
      <c r="H75" s="4">
        <v>0.65</v>
      </c>
    </row>
    <row r="76" spans="2:8">
      <c r="B76" s="1" t="s">
        <v>503</v>
      </c>
      <c r="C76" s="22">
        <v>5.46</v>
      </c>
      <c r="D76" s="41" t="s">
        <v>118</v>
      </c>
      <c r="E76" s="1" t="s">
        <v>504</v>
      </c>
      <c r="F76" s="4">
        <v>150</v>
      </c>
      <c r="G76" s="4">
        <v>1516.2</v>
      </c>
      <c r="H76" s="4">
        <v>0.63</v>
      </c>
    </row>
    <row r="77" spans="2:8">
      <c r="B77" s="1" t="s">
        <v>1790</v>
      </c>
      <c r="C77" s="22">
        <v>5.81</v>
      </c>
      <c r="D77" s="41" t="s">
        <v>340</v>
      </c>
      <c r="E77" s="1" t="s">
        <v>1791</v>
      </c>
      <c r="F77" s="4">
        <v>100</v>
      </c>
      <c r="G77" s="4">
        <v>982.49</v>
      </c>
      <c r="H77" s="4">
        <v>0.41</v>
      </c>
    </row>
    <row r="78" spans="2:8">
      <c r="B78" s="1" t="s">
        <v>1792</v>
      </c>
      <c r="C78" s="22">
        <v>5.14</v>
      </c>
      <c r="D78" s="41" t="s">
        <v>118</v>
      </c>
      <c r="E78" s="1" t="s">
        <v>1793</v>
      </c>
      <c r="F78" s="4">
        <v>50</v>
      </c>
      <c r="G78" s="4">
        <v>503.82</v>
      </c>
      <c r="H78" s="4">
        <v>0.21</v>
      </c>
    </row>
    <row r="79" spans="2:8">
      <c r="B79" s="1" t="s">
        <v>1794</v>
      </c>
      <c r="C79" s="22">
        <v>6.03</v>
      </c>
      <c r="D79" s="41" t="s">
        <v>118</v>
      </c>
      <c r="E79" s="1" t="s">
        <v>1795</v>
      </c>
      <c r="F79" s="4">
        <v>33</v>
      </c>
      <c r="G79" s="4">
        <v>341.22</v>
      </c>
      <c r="H79" s="4">
        <v>0.14000000000000001</v>
      </c>
    </row>
    <row r="80" spans="2:8">
      <c r="B80" s="1" t="s">
        <v>501</v>
      </c>
      <c r="C80" s="22">
        <v>5.09</v>
      </c>
      <c r="D80" s="41" t="s">
        <v>118</v>
      </c>
      <c r="E80" s="1" t="s">
        <v>502</v>
      </c>
      <c r="F80" s="4">
        <v>10</v>
      </c>
      <c r="G80" s="4">
        <v>102.4</v>
      </c>
      <c r="H80" s="4">
        <v>0.04</v>
      </c>
    </row>
    <row r="81" spans="2:8">
      <c r="B81" s="1" t="s">
        <v>1796</v>
      </c>
      <c r="C81" s="22">
        <v>5.86</v>
      </c>
      <c r="D81" s="41" t="s">
        <v>118</v>
      </c>
      <c r="E81" s="1" t="s">
        <v>1797</v>
      </c>
      <c r="F81" s="4">
        <v>10</v>
      </c>
      <c r="G81" s="4">
        <v>101.95</v>
      </c>
      <c r="H81" s="4">
        <v>0.04</v>
      </c>
    </row>
    <row r="82" spans="2:8">
      <c r="B82" s="1" t="s">
        <v>1278</v>
      </c>
      <c r="C82" s="22">
        <v>5.45</v>
      </c>
      <c r="D82" s="41" t="s">
        <v>118</v>
      </c>
      <c r="E82" s="1" t="s">
        <v>679</v>
      </c>
      <c r="F82" s="4">
        <v>8</v>
      </c>
      <c r="G82" s="4">
        <v>80.87</v>
      </c>
      <c r="H82" s="4">
        <v>0.03</v>
      </c>
    </row>
    <row r="83" spans="2:8">
      <c r="B83" s="1" t="s">
        <v>1798</v>
      </c>
      <c r="C83" s="22">
        <v>7.24</v>
      </c>
      <c r="D83" s="41" t="s">
        <v>118</v>
      </c>
      <c r="E83" s="1" t="s">
        <v>1799</v>
      </c>
      <c r="F83" s="4">
        <v>3</v>
      </c>
      <c r="G83" s="4">
        <v>31.64</v>
      </c>
      <c r="H83" s="4">
        <v>0.01</v>
      </c>
    </row>
    <row r="84" spans="2:8">
      <c r="B84" s="2" t="s">
        <v>120</v>
      </c>
      <c r="C84" s="52"/>
      <c r="D84" s="53"/>
      <c r="E84" s="2"/>
      <c r="F84" s="10"/>
      <c r="G84" s="10">
        <f>SUM(G44:G83)</f>
        <v>126861.98000000001</v>
      </c>
      <c r="H84" s="10">
        <f>SUM(H44:H83)</f>
        <v>52.909999999999982</v>
      </c>
    </row>
    <row r="85" spans="2:8">
      <c r="B85" s="2" t="s">
        <v>344</v>
      </c>
      <c r="C85" s="22"/>
      <c r="D85" s="41"/>
    </row>
    <row r="86" spans="2:8">
      <c r="B86" s="1" t="s">
        <v>1800</v>
      </c>
      <c r="C86" s="22">
        <v>6.46</v>
      </c>
      <c r="D86" s="41" t="s">
        <v>118</v>
      </c>
      <c r="E86" s="1" t="s">
        <v>1801</v>
      </c>
      <c r="F86" s="4">
        <v>860</v>
      </c>
      <c r="G86" s="4">
        <v>8754.4699999999993</v>
      </c>
      <c r="H86" s="4">
        <v>3.65</v>
      </c>
    </row>
    <row r="87" spans="2:8">
      <c r="B87" s="1" t="s">
        <v>1503</v>
      </c>
      <c r="C87" s="22">
        <v>6.7249999999999996</v>
      </c>
      <c r="D87" s="41" t="s">
        <v>118</v>
      </c>
      <c r="E87" s="1" t="s">
        <v>345</v>
      </c>
      <c r="F87" s="4">
        <v>652</v>
      </c>
      <c r="G87" s="4">
        <v>6637.13</v>
      </c>
      <c r="H87" s="4">
        <v>2.77</v>
      </c>
    </row>
    <row r="88" spans="2:8">
      <c r="B88" s="2" t="s">
        <v>346</v>
      </c>
      <c r="C88" s="52"/>
      <c r="D88" s="53"/>
      <c r="E88" s="2"/>
      <c r="F88" s="10"/>
      <c r="G88" s="10">
        <f>SUM(G86:G87)</f>
        <v>15391.599999999999</v>
      </c>
      <c r="H88" s="10">
        <f>SUM(H86:H87)</f>
        <v>6.42</v>
      </c>
    </row>
    <row r="89" spans="2:8">
      <c r="B89" s="2" t="s">
        <v>121</v>
      </c>
      <c r="C89" s="22"/>
      <c r="D89" s="41"/>
    </row>
    <row r="90" spans="2:8">
      <c r="B90" s="1" t="s">
        <v>1678</v>
      </c>
      <c r="C90" s="22">
        <v>4.9800000000000004</v>
      </c>
      <c r="D90" s="41" t="s">
        <v>1596</v>
      </c>
      <c r="E90" s="1" t="s">
        <v>1679</v>
      </c>
      <c r="F90" s="4">
        <v>3000</v>
      </c>
      <c r="G90" s="4">
        <v>14430.98</v>
      </c>
      <c r="H90" s="4">
        <v>6.02</v>
      </c>
    </row>
    <row r="91" spans="2:8">
      <c r="B91" s="1" t="s">
        <v>892</v>
      </c>
      <c r="C91" s="22">
        <v>5.05</v>
      </c>
      <c r="D91" s="41" t="s">
        <v>122</v>
      </c>
      <c r="E91" s="1" t="s">
        <v>893</v>
      </c>
      <c r="F91" s="4">
        <v>2000</v>
      </c>
      <c r="G91" s="4">
        <v>9623.2099999999991</v>
      </c>
      <c r="H91" s="4">
        <v>4.0199999999999996</v>
      </c>
    </row>
    <row r="92" spans="2:8">
      <c r="B92" s="1" t="s">
        <v>1802</v>
      </c>
      <c r="C92" s="22">
        <v>4.3499999999999996</v>
      </c>
      <c r="D92" s="41" t="s">
        <v>112</v>
      </c>
      <c r="E92" s="1" t="s">
        <v>1803</v>
      </c>
      <c r="F92" s="4">
        <v>5000000</v>
      </c>
      <c r="G92" s="4">
        <v>4904.1499999999996</v>
      </c>
      <c r="H92" s="4">
        <v>2.0499999999999998</v>
      </c>
    </row>
    <row r="93" spans="2:8">
      <c r="B93" s="1" t="s">
        <v>1804</v>
      </c>
      <c r="C93" s="22">
        <v>5.09</v>
      </c>
      <c r="D93" s="41" t="s">
        <v>122</v>
      </c>
      <c r="E93" s="1" t="s">
        <v>1805</v>
      </c>
      <c r="F93" s="4">
        <v>1000</v>
      </c>
      <c r="G93" s="4">
        <v>4808.88</v>
      </c>
      <c r="H93" s="4">
        <v>2.0099999999999998</v>
      </c>
    </row>
    <row r="94" spans="2:8">
      <c r="B94" s="1" t="s">
        <v>1702</v>
      </c>
      <c r="C94" s="22">
        <v>5.0999999999999996</v>
      </c>
      <c r="D94" s="41" t="s">
        <v>122</v>
      </c>
      <c r="E94" s="1" t="s">
        <v>1703</v>
      </c>
      <c r="F94" s="4">
        <v>1000</v>
      </c>
      <c r="G94" s="4">
        <v>4792.42</v>
      </c>
      <c r="H94" s="4">
        <v>2</v>
      </c>
    </row>
    <row r="95" spans="2:8">
      <c r="B95" s="1" t="s">
        <v>687</v>
      </c>
      <c r="C95" s="22">
        <v>5.03</v>
      </c>
      <c r="D95" s="41" t="s">
        <v>122</v>
      </c>
      <c r="E95" s="1" t="s">
        <v>688</v>
      </c>
      <c r="F95" s="4">
        <v>1000</v>
      </c>
      <c r="G95" s="4">
        <v>4785.24</v>
      </c>
      <c r="H95" s="4">
        <v>2</v>
      </c>
    </row>
    <row r="96" spans="2:8">
      <c r="B96" s="1" t="s">
        <v>1322</v>
      </c>
      <c r="C96" s="22">
        <v>4.8499999999999996</v>
      </c>
      <c r="D96" s="41" t="s">
        <v>122</v>
      </c>
      <c r="E96" s="1" t="s">
        <v>348</v>
      </c>
      <c r="F96" s="4">
        <v>600</v>
      </c>
      <c r="G96" s="4">
        <v>2952.53</v>
      </c>
      <c r="H96" s="4">
        <v>1.23</v>
      </c>
    </row>
    <row r="97" spans="2:8">
      <c r="B97" s="2" t="s">
        <v>123</v>
      </c>
      <c r="C97" s="9"/>
      <c r="D97" s="53"/>
      <c r="E97" s="2"/>
      <c r="F97" s="10"/>
      <c r="G97" s="10">
        <f>SUM(G90:G96)</f>
        <v>46297.409999999989</v>
      </c>
      <c r="H97" s="10">
        <f>SUM(H90:H96)</f>
        <v>19.330000000000002</v>
      </c>
    </row>
    <row r="98" spans="2:8">
      <c r="B98" s="2" t="s">
        <v>349</v>
      </c>
      <c r="C98" s="9"/>
      <c r="D98" s="53"/>
      <c r="E98" s="2"/>
      <c r="F98" s="10"/>
      <c r="G98" s="10">
        <v>23797.46</v>
      </c>
      <c r="H98" s="10">
        <v>9.93</v>
      </c>
    </row>
    <row r="99" spans="2:8">
      <c r="B99" s="2" t="s">
        <v>350</v>
      </c>
      <c r="C99" s="9"/>
      <c r="D99" s="2"/>
      <c r="E99" s="2"/>
      <c r="F99" s="10"/>
      <c r="G99" s="10">
        <v>647.11</v>
      </c>
      <c r="H99" s="10">
        <v>0.27</v>
      </c>
    </row>
    <row r="100" spans="2:8">
      <c r="B100" s="2" t="s">
        <v>124</v>
      </c>
      <c r="C100" s="9"/>
      <c r="D100" s="2"/>
      <c r="E100" s="2"/>
      <c r="F100" s="10"/>
      <c r="G100" s="10">
        <f>+G42+G84+G88+G97+G98+G99</f>
        <v>238080.11999999997</v>
      </c>
      <c r="H100" s="10">
        <f>+H42+H84+H88+H97+H98+H99</f>
        <v>99.339999999999989</v>
      </c>
    </row>
    <row r="101" spans="2:8">
      <c r="B101" s="2" t="s">
        <v>125</v>
      </c>
      <c r="C101" s="9"/>
      <c r="D101" s="2"/>
      <c r="E101" s="2"/>
      <c r="F101" s="10"/>
      <c r="G101" s="10">
        <f>+G102-G100</f>
        <v>1488.4032639000216</v>
      </c>
      <c r="H101" s="10">
        <f>+H102-H100</f>
        <v>0.6600000000000108</v>
      </c>
    </row>
    <row r="102" spans="2:8">
      <c r="B102" s="2" t="s">
        <v>126</v>
      </c>
      <c r="C102" s="9"/>
      <c r="D102" s="2"/>
      <c r="E102" s="2"/>
      <c r="F102" s="10"/>
      <c r="G102" s="10">
        <v>239568.52326389999</v>
      </c>
      <c r="H102" s="10">
        <v>100</v>
      </c>
    </row>
    <row r="103" spans="2:8">
      <c r="B103" s="1" t="s">
        <v>127</v>
      </c>
    </row>
    <row r="104" spans="2:8">
      <c r="B104" s="1" t="s">
        <v>128</v>
      </c>
    </row>
    <row r="105" spans="2:8">
      <c r="B105" s="24" t="s">
        <v>129</v>
      </c>
      <c r="C105" s="254">
        <v>44681</v>
      </c>
    </row>
    <row r="106" spans="2:8" ht="25.5">
      <c r="B106" s="11" t="s">
        <v>130</v>
      </c>
      <c r="C106" s="9" t="s">
        <v>131</v>
      </c>
    </row>
    <row r="107" spans="2:8">
      <c r="B107" s="2"/>
    </row>
    <row r="108" spans="2:8">
      <c r="B108" s="35" t="s">
        <v>1516</v>
      </c>
      <c r="C108" s="2" t="s">
        <v>1706</v>
      </c>
    </row>
    <row r="109" spans="2:8">
      <c r="B109" s="2" t="s">
        <v>1515</v>
      </c>
      <c r="C109" s="9" t="s">
        <v>131</v>
      </c>
    </row>
    <row r="110" spans="2:8">
      <c r="B110" s="2" t="s">
        <v>1806</v>
      </c>
      <c r="C110" s="9"/>
    </row>
    <row r="111" spans="2:8">
      <c r="B111" s="2" t="s">
        <v>1807</v>
      </c>
      <c r="C111" s="9"/>
    </row>
    <row r="112" spans="2:8">
      <c r="B112" s="2" t="s">
        <v>1808</v>
      </c>
      <c r="C112" s="9"/>
    </row>
    <row r="113" spans="2:9">
      <c r="B113" s="2" t="s">
        <v>1809</v>
      </c>
      <c r="C113" s="9"/>
    </row>
    <row r="114" spans="2:9">
      <c r="B114" s="2" t="s">
        <v>1810</v>
      </c>
      <c r="C114" s="9"/>
    </row>
    <row r="115" spans="2:9">
      <c r="B115" s="2" t="s">
        <v>1811</v>
      </c>
      <c r="C115" s="9"/>
    </row>
    <row r="116" spans="2:9">
      <c r="B116" s="2" t="s">
        <v>1812</v>
      </c>
      <c r="C116" s="9"/>
    </row>
    <row r="117" spans="2:9">
      <c r="B117" s="2" t="s">
        <v>1813</v>
      </c>
      <c r="C117" s="9"/>
    </row>
    <row r="118" spans="2:9">
      <c r="B118" s="2" t="s">
        <v>1814</v>
      </c>
      <c r="C118" s="9"/>
    </row>
    <row r="119" spans="2:9">
      <c r="B119" s="2" t="s">
        <v>1815</v>
      </c>
      <c r="C119" s="9"/>
    </row>
    <row r="120" spans="2:9">
      <c r="B120" s="2" t="s">
        <v>1816</v>
      </c>
      <c r="C120" s="9"/>
    </row>
    <row r="121" spans="2:9">
      <c r="B121" s="2" t="s">
        <v>1817</v>
      </c>
      <c r="C121" s="9"/>
    </row>
    <row r="122" spans="2:9">
      <c r="B122" s="2" t="s">
        <v>134</v>
      </c>
      <c r="C122" s="9"/>
    </row>
    <row r="123" spans="2:9">
      <c r="B123" s="35" t="s">
        <v>1818</v>
      </c>
    </row>
    <row r="125" spans="2:9" ht="15">
      <c r="B125" s="67" t="s">
        <v>1819</v>
      </c>
      <c r="C125" s="22"/>
    </row>
    <row r="126" spans="2:9">
      <c r="C126" s="22"/>
    </row>
    <row r="127" spans="2:9">
      <c r="B127" s="35" t="s">
        <v>1820</v>
      </c>
      <c r="C127" s="22"/>
    </row>
    <row r="128" spans="2:9">
      <c r="B128" s="412" t="s">
        <v>1821</v>
      </c>
      <c r="C128" s="414" t="s">
        <v>1822</v>
      </c>
      <c r="D128" s="414"/>
      <c r="E128" s="415" t="s">
        <v>1823</v>
      </c>
      <c r="F128" s="414" t="s">
        <v>1824</v>
      </c>
      <c r="I128" s="4"/>
    </row>
    <row r="129" spans="2:9" ht="21" customHeight="1">
      <c r="B129" s="413"/>
      <c r="C129" s="414"/>
      <c r="D129" s="414"/>
      <c r="E129" s="416"/>
      <c r="F129" s="414"/>
      <c r="I129" s="68"/>
    </row>
    <row r="130" spans="2:9" ht="15">
      <c r="B130" s="69" t="s">
        <v>1825</v>
      </c>
      <c r="C130" s="417" t="s">
        <v>1826</v>
      </c>
      <c r="D130" s="417"/>
      <c r="E130" s="70">
        <v>250000000</v>
      </c>
      <c r="F130" s="71">
        <v>1.03</v>
      </c>
    </row>
    <row r="131" spans="2:9" ht="15">
      <c r="B131" s="69" t="s">
        <v>1827</v>
      </c>
      <c r="C131" s="417" t="s">
        <v>1826</v>
      </c>
      <c r="D131" s="417"/>
      <c r="E131" s="70">
        <v>250000000</v>
      </c>
      <c r="F131" s="71">
        <v>1.03</v>
      </c>
    </row>
    <row r="132" spans="2:9">
      <c r="C132" s="22"/>
    </row>
    <row r="133" spans="2:9" ht="63" customHeight="1">
      <c r="B133" s="382" t="s">
        <v>1828</v>
      </c>
      <c r="C133" s="382"/>
      <c r="D133" s="382"/>
      <c r="E133" s="382"/>
      <c r="F133" s="382"/>
    </row>
    <row r="134" spans="2:9">
      <c r="C134" s="22"/>
    </row>
    <row r="135" spans="2:9">
      <c r="C135" s="22"/>
    </row>
    <row r="136" spans="2:9">
      <c r="C136" s="22"/>
    </row>
    <row r="138" spans="2:9">
      <c r="B138" s="35" t="s">
        <v>1717</v>
      </c>
      <c r="C138" s="54"/>
      <c r="D138" s="36"/>
      <c r="E138" s="36"/>
      <c r="F138" s="55"/>
      <c r="G138" s="55"/>
    </row>
    <row r="139" spans="2:9" ht="128.25">
      <c r="B139" s="56" t="s">
        <v>1718</v>
      </c>
      <c r="C139" s="57" t="s">
        <v>1719</v>
      </c>
      <c r="D139" s="58" t="s">
        <v>1720</v>
      </c>
      <c r="E139" s="58" t="s">
        <v>1721</v>
      </c>
      <c r="F139" s="59" t="s">
        <v>1722</v>
      </c>
      <c r="G139" s="55"/>
    </row>
    <row r="140" spans="2:9">
      <c r="B140" s="60" t="s">
        <v>1829</v>
      </c>
      <c r="C140" s="61" t="s">
        <v>1830</v>
      </c>
      <c r="D140" s="62" t="s">
        <v>1725</v>
      </c>
      <c r="E140" s="62" t="s">
        <v>1726</v>
      </c>
      <c r="F140" s="63">
        <v>2500</v>
      </c>
      <c r="G140" s="55" t="s">
        <v>1727</v>
      </c>
    </row>
    <row r="141" spans="2:9">
      <c r="B141" s="60" t="s">
        <v>1831</v>
      </c>
      <c r="C141" s="61" t="s">
        <v>1832</v>
      </c>
      <c r="D141" s="62" t="s">
        <v>1725</v>
      </c>
      <c r="E141" s="62" t="s">
        <v>1726</v>
      </c>
      <c r="F141" s="72">
        <v>14500</v>
      </c>
      <c r="G141" s="55" t="s">
        <v>1833</v>
      </c>
    </row>
    <row r="142" spans="2:9">
      <c r="B142" s="60" t="s">
        <v>1834</v>
      </c>
      <c r="C142" s="61" t="s">
        <v>1835</v>
      </c>
      <c r="D142" s="62" t="s">
        <v>1725</v>
      </c>
      <c r="E142" s="62" t="s">
        <v>1726</v>
      </c>
      <c r="F142" s="72">
        <v>2766.5839900000001</v>
      </c>
      <c r="G142" s="55" t="s">
        <v>1836</v>
      </c>
    </row>
    <row r="143" spans="2:9">
      <c r="B143" s="36"/>
      <c r="C143" s="54"/>
      <c r="D143" s="36"/>
      <c r="E143" s="36"/>
      <c r="F143" s="55"/>
      <c r="G143" s="55"/>
    </row>
    <row r="144" spans="2:9">
      <c r="B144" s="36"/>
      <c r="C144" s="54"/>
      <c r="D144" s="36"/>
      <c r="E144" s="36"/>
      <c r="F144" s="55"/>
      <c r="G144" s="55"/>
    </row>
    <row r="145" spans="1:8">
      <c r="B145" s="36" t="s">
        <v>1837</v>
      </c>
      <c r="C145" s="54"/>
      <c r="D145" s="36"/>
      <c r="E145" s="36"/>
      <c r="F145" s="55"/>
      <c r="G145" s="55"/>
    </row>
    <row r="146" spans="1:8">
      <c r="B146" s="36" t="s">
        <v>1838</v>
      </c>
      <c r="C146" s="54"/>
      <c r="D146" s="36"/>
      <c r="E146" s="36"/>
      <c r="F146" s="55"/>
      <c r="G146" s="55"/>
    </row>
    <row r="147" spans="1:8">
      <c r="B147" s="36" t="s">
        <v>1839</v>
      </c>
      <c r="C147" s="54"/>
      <c r="D147" s="36"/>
      <c r="E147" s="36"/>
      <c r="F147" s="55"/>
      <c r="G147" s="55"/>
    </row>
    <row r="149" spans="1:8">
      <c r="B149" s="26" t="s">
        <v>987</v>
      </c>
      <c r="C149" s="27"/>
      <c r="D149" s="28"/>
    </row>
    <row r="150" spans="1:8" ht="30">
      <c r="B150" s="29" t="s">
        <v>988</v>
      </c>
      <c r="C150" s="30" t="s">
        <v>989</v>
      </c>
      <c r="D150" s="29" t="s">
        <v>990</v>
      </c>
    </row>
    <row r="151" spans="1:8">
      <c r="B151" s="73" t="s">
        <v>1840</v>
      </c>
      <c r="C151" s="64">
        <v>2</v>
      </c>
      <c r="D151" s="65">
        <v>1.1499999999999999</v>
      </c>
    </row>
    <row r="152" spans="1:8">
      <c r="B152" s="74"/>
      <c r="C152" s="75"/>
      <c r="D152" s="76"/>
    </row>
    <row r="154" spans="1:8">
      <c r="A154" s="3" t="s">
        <v>0</v>
      </c>
      <c r="B154" s="367" t="s">
        <v>1841</v>
      </c>
      <c r="C154" s="367"/>
      <c r="D154" s="367"/>
      <c r="E154" s="367"/>
    </row>
    <row r="158" spans="1:8">
      <c r="B158" s="1" t="s">
        <v>100</v>
      </c>
    </row>
    <row r="160" spans="1:8">
      <c r="B160" s="6" t="s">
        <v>101</v>
      </c>
      <c r="C160" s="7" t="s">
        <v>102</v>
      </c>
      <c r="D160" s="6" t="s">
        <v>103</v>
      </c>
      <c r="E160" s="6" t="s">
        <v>104</v>
      </c>
      <c r="F160" s="8" t="s">
        <v>105</v>
      </c>
      <c r="G160" s="8" t="s">
        <v>106</v>
      </c>
      <c r="H160" s="8" t="s">
        <v>107</v>
      </c>
    </row>
    <row r="161" spans="2:8">
      <c r="B161" s="2"/>
      <c r="C161" s="9"/>
      <c r="D161" s="2"/>
      <c r="E161" s="2"/>
      <c r="F161" s="10"/>
      <c r="G161" s="10"/>
      <c r="H161" s="10"/>
    </row>
    <row r="162" spans="2:8" ht="15.75">
      <c r="B162" s="77" t="s">
        <v>1842</v>
      </c>
      <c r="C162" s="9"/>
      <c r="D162" s="2"/>
      <c r="E162" s="2"/>
      <c r="F162" s="10"/>
      <c r="G162" s="10"/>
      <c r="H162" s="10"/>
    </row>
    <row r="163" spans="2:8" s="78" customFormat="1">
      <c r="C163" s="79"/>
      <c r="F163" s="80"/>
      <c r="G163" s="80"/>
      <c r="H163" s="80"/>
    </row>
    <row r="164" spans="2:8" s="78" customFormat="1">
      <c r="B164" s="81" t="s">
        <v>1843</v>
      </c>
      <c r="C164" s="82"/>
      <c r="F164" s="80"/>
      <c r="G164" s="80"/>
      <c r="H164" s="80"/>
    </row>
    <row r="165" spans="2:8" s="78" customFormat="1">
      <c r="B165"/>
      <c r="C165" s="82"/>
      <c r="F165" s="80"/>
      <c r="G165" s="80"/>
      <c r="H165" s="80"/>
    </row>
    <row r="166" spans="2:8" s="78" customFormat="1">
      <c r="B166"/>
      <c r="C166" s="82"/>
      <c r="F166" s="80"/>
      <c r="G166" s="80"/>
      <c r="H166" s="80"/>
    </row>
    <row r="167" spans="2:8" s="78" customFormat="1">
      <c r="B167" t="s">
        <v>1844</v>
      </c>
      <c r="C167" s="83">
        <v>577958246.57000005</v>
      </c>
      <c r="F167" s="80"/>
      <c r="G167" s="84"/>
      <c r="H167" s="80"/>
    </row>
    <row r="168" spans="2:8" s="78" customFormat="1">
      <c r="B168"/>
      <c r="C168" s="85"/>
      <c r="F168" s="80"/>
      <c r="G168" s="84"/>
      <c r="H168" s="80"/>
    </row>
    <row r="169" spans="2:8" s="78" customFormat="1">
      <c r="B169" t="s">
        <v>1845</v>
      </c>
      <c r="C169" s="83">
        <v>465538246.57000005</v>
      </c>
      <c r="F169" s="80"/>
      <c r="G169" s="84"/>
      <c r="H169" s="80"/>
    </row>
    <row r="170" spans="2:8" s="78" customFormat="1">
      <c r="B170"/>
      <c r="C170" s="85"/>
      <c r="F170" s="80"/>
      <c r="G170" s="84"/>
      <c r="H170" s="80"/>
    </row>
    <row r="171" spans="2:8" s="78" customFormat="1">
      <c r="B171" t="s">
        <v>1846</v>
      </c>
      <c r="C171" s="85">
        <v>112420000</v>
      </c>
      <c r="F171" s="80"/>
      <c r="G171" s="84"/>
      <c r="H171" s="80"/>
    </row>
    <row r="172" spans="2:8" s="78" customFormat="1">
      <c r="B172"/>
      <c r="C172" s="85"/>
      <c r="F172" s="80"/>
      <c r="G172" s="84"/>
      <c r="H172" s="80"/>
    </row>
    <row r="173" spans="2:8" s="78" customFormat="1">
      <c r="B173" s="81" t="s">
        <v>1847</v>
      </c>
      <c r="C173" s="86">
        <v>256691020</v>
      </c>
      <c r="F173" s="80"/>
      <c r="G173" s="84"/>
      <c r="H173" s="80"/>
    </row>
    <row r="174" spans="2:8" s="78" customFormat="1">
      <c r="B174"/>
      <c r="C174" s="85"/>
      <c r="F174" s="80"/>
      <c r="G174" s="84"/>
      <c r="H174" s="80"/>
    </row>
    <row r="175" spans="2:8" s="78" customFormat="1">
      <c r="B175" t="s">
        <v>1848</v>
      </c>
      <c r="C175" s="83">
        <v>116603020</v>
      </c>
      <c r="F175" s="80"/>
      <c r="G175" s="84"/>
      <c r="H175" s="80"/>
    </row>
    <row r="176" spans="2:8" s="78" customFormat="1">
      <c r="B176"/>
      <c r="C176" s="85"/>
      <c r="F176" s="80"/>
      <c r="G176" s="84"/>
      <c r="H176" s="80"/>
    </row>
    <row r="177" spans="2:8" s="78" customFormat="1" ht="25.5">
      <c r="B177" s="87" t="s">
        <v>1849</v>
      </c>
      <c r="C177" s="83">
        <v>140088000</v>
      </c>
      <c r="F177" s="80"/>
      <c r="G177" s="84"/>
      <c r="H177" s="80"/>
    </row>
    <row r="178" spans="2:8" s="78" customFormat="1">
      <c r="B178"/>
      <c r="C178" s="85"/>
      <c r="F178" s="80"/>
      <c r="G178" s="84"/>
      <c r="H178" s="80"/>
    </row>
    <row r="179" spans="2:8" s="78" customFormat="1" ht="25.5">
      <c r="B179" s="87" t="s">
        <v>1850</v>
      </c>
      <c r="C179" s="83">
        <v>120303511.78</v>
      </c>
      <c r="F179" s="80"/>
      <c r="G179" s="84"/>
      <c r="H179" s="80"/>
    </row>
    <row r="180" spans="2:8" s="78" customFormat="1">
      <c r="B180"/>
      <c r="C180" s="85"/>
      <c r="F180" s="80"/>
      <c r="G180" s="84"/>
      <c r="H180" s="80"/>
    </row>
    <row r="181" spans="2:8" s="78" customFormat="1">
      <c r="B181" s="81" t="s">
        <v>1851</v>
      </c>
      <c r="C181" s="86">
        <v>236906531.78</v>
      </c>
      <c r="F181" s="80"/>
      <c r="G181" s="84"/>
      <c r="H181" s="80"/>
    </row>
    <row r="182" spans="2:8" s="78" customFormat="1">
      <c r="B182" s="88"/>
      <c r="C182" s="22"/>
      <c r="F182" s="80"/>
      <c r="G182" s="80"/>
      <c r="H182" s="80"/>
    </row>
    <row r="183" spans="2:8" s="78" customFormat="1">
      <c r="B183" s="1" t="s">
        <v>1852</v>
      </c>
      <c r="C183" s="83"/>
      <c r="F183" s="80"/>
      <c r="G183" s="80"/>
    </row>
    <row r="184" spans="2:8" s="78" customFormat="1">
      <c r="B184" s="2"/>
      <c r="C184" s="22"/>
      <c r="F184" s="80"/>
      <c r="G184" s="80"/>
      <c r="H184" s="80"/>
    </row>
    <row r="185" spans="2:8" s="78" customFormat="1">
      <c r="B185" s="2"/>
      <c r="C185" s="22"/>
      <c r="F185" s="80"/>
      <c r="G185" s="80"/>
      <c r="H185" s="80"/>
    </row>
    <row r="186" spans="2:8" s="78" customFormat="1" ht="38.25">
      <c r="B186" s="11" t="s">
        <v>1853</v>
      </c>
      <c r="C186" s="5"/>
      <c r="F186" s="80"/>
      <c r="G186" s="80"/>
      <c r="H186" s="80"/>
    </row>
  </sheetData>
  <mergeCells count="16">
    <mergeCell ref="C12:C14"/>
    <mergeCell ref="D12:D14"/>
    <mergeCell ref="E12:E14"/>
    <mergeCell ref="B1:E1"/>
    <mergeCell ref="C3:C7"/>
    <mergeCell ref="D3:D7"/>
    <mergeCell ref="B10:E10"/>
    <mergeCell ref="B11:E11"/>
    <mergeCell ref="B133:F133"/>
    <mergeCell ref="B154:E154"/>
    <mergeCell ref="B128:B129"/>
    <mergeCell ref="C128:D129"/>
    <mergeCell ref="E128:E129"/>
    <mergeCell ref="F128:F129"/>
    <mergeCell ref="C130:D130"/>
    <mergeCell ref="C131:D131"/>
  </mergeCells>
  <hyperlinks>
    <hyperlink ref="A1" location="Index!A1" display="Index" xr:uid="{E1E7290C-578F-45C8-86D3-ABF93A10AFAB}"/>
  </hyperlink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ACA4A-9DA1-4C6E-99DA-8FB508E9FD8D}">
  <dimension ref="A1:I176"/>
  <sheetViews>
    <sheetView workbookViewId="0">
      <selection activeCell="D3" sqref="D3:D7"/>
    </sheetView>
  </sheetViews>
  <sheetFormatPr defaultRowHeight="12.75"/>
  <cols>
    <col min="1" max="1" width="5.42578125" style="1" bestFit="1" customWidth="1"/>
    <col min="2" max="2" width="81.140625" style="1" bestFit="1" customWidth="1"/>
    <col min="3" max="3" width="25.7109375" style="5" customWidth="1"/>
    <col min="4" max="4" width="25.7109375" style="1" customWidth="1"/>
    <col min="5" max="5" width="14.85546875" style="1" bestFit="1" customWidth="1"/>
    <col min="6" max="6" width="11.5703125" style="4" bestFit="1" customWidth="1"/>
    <col min="7" max="7" width="18.140625" style="4" bestFit="1" customWidth="1"/>
    <col min="8" max="8" width="9.140625" style="4" bestFit="1" customWidth="1"/>
    <col min="9" max="16384" width="9.140625" style="1"/>
  </cols>
  <sheetData>
    <row r="1" spans="1:5">
      <c r="A1" s="3" t="s">
        <v>0</v>
      </c>
      <c r="B1" s="367" t="s">
        <v>1854</v>
      </c>
      <c r="C1" s="367"/>
      <c r="D1" s="367"/>
      <c r="E1" s="367"/>
    </row>
    <row r="2" spans="1:5" ht="13.5" thickBot="1"/>
    <row r="3" spans="1:5" ht="15">
      <c r="B3" s="45" t="s">
        <v>1855</v>
      </c>
      <c r="C3" s="371"/>
      <c r="D3" s="374"/>
      <c r="E3" s="12"/>
    </row>
    <row r="4" spans="1:5" ht="60">
      <c r="B4" s="44" t="s">
        <v>1856</v>
      </c>
      <c r="C4" s="372"/>
      <c r="D4" s="375"/>
      <c r="E4" s="12"/>
    </row>
    <row r="5" spans="1:5" ht="15">
      <c r="B5" s="44" t="s">
        <v>1529</v>
      </c>
      <c r="C5" s="372"/>
      <c r="D5" s="375"/>
      <c r="E5" s="12"/>
    </row>
    <row r="6" spans="1:5" ht="15">
      <c r="B6" s="44" t="s">
        <v>1857</v>
      </c>
      <c r="C6" s="372"/>
      <c r="D6" s="375"/>
      <c r="E6" s="12"/>
    </row>
    <row r="7" spans="1:5" ht="15.75" thickBot="1">
      <c r="B7" s="43" t="s">
        <v>1858</v>
      </c>
      <c r="C7" s="373"/>
      <c r="D7" s="376"/>
      <c r="E7" s="12"/>
    </row>
    <row r="8" spans="1:5">
      <c r="B8" s="12"/>
      <c r="C8" s="20" t="s">
        <v>1527</v>
      </c>
      <c r="D8" s="20" t="s">
        <v>1526</v>
      </c>
      <c r="E8" s="12"/>
    </row>
    <row r="9" spans="1:5">
      <c r="B9" s="12"/>
      <c r="C9" s="20"/>
      <c r="D9" s="20"/>
      <c r="E9" s="12"/>
    </row>
    <row r="10" spans="1:5" ht="15">
      <c r="B10" s="411"/>
      <c r="C10" s="411"/>
      <c r="D10" s="411"/>
      <c r="E10" s="411"/>
    </row>
    <row r="11" spans="1:5">
      <c r="B11" s="410" t="s">
        <v>1535</v>
      </c>
      <c r="C11" s="410"/>
      <c r="D11" s="410"/>
      <c r="E11" s="410"/>
    </row>
    <row r="12" spans="1:5">
      <c r="B12" s="48" t="s">
        <v>1536</v>
      </c>
      <c r="C12" s="410" t="s">
        <v>1537</v>
      </c>
      <c r="D12" s="410" t="s">
        <v>1538</v>
      </c>
      <c r="E12" s="410" t="s">
        <v>1539</v>
      </c>
    </row>
    <row r="13" spans="1:5">
      <c r="B13" s="48" t="s">
        <v>1540</v>
      </c>
      <c r="C13" s="410"/>
      <c r="D13" s="410"/>
      <c r="E13" s="410"/>
    </row>
    <row r="14" spans="1:5">
      <c r="B14" s="49" t="s">
        <v>1541</v>
      </c>
      <c r="C14" s="50"/>
      <c r="D14" s="50"/>
      <c r="E14" s="50"/>
    </row>
    <row r="15" spans="1:5">
      <c r="B15" s="49" t="s">
        <v>1543</v>
      </c>
      <c r="C15" s="50"/>
      <c r="D15" s="50" t="s">
        <v>1859</v>
      </c>
      <c r="E15" s="50"/>
    </row>
    <row r="16" spans="1:5">
      <c r="B16" s="49" t="s">
        <v>1544</v>
      </c>
      <c r="C16" s="50"/>
      <c r="D16" s="50"/>
      <c r="E16" s="50"/>
    </row>
    <row r="17" spans="2:8">
      <c r="B17" s="51" t="s">
        <v>3123</v>
      </c>
      <c r="C17" s="48"/>
      <c r="D17" s="48"/>
      <c r="E17" s="48"/>
    </row>
    <row r="20" spans="2:8">
      <c r="B20" s="1" t="s">
        <v>100</v>
      </c>
    </row>
    <row r="22" spans="2:8">
      <c r="B22" s="6" t="s">
        <v>101</v>
      </c>
      <c r="C22" s="7" t="s">
        <v>102</v>
      </c>
      <c r="D22" s="6" t="s">
        <v>103</v>
      </c>
      <c r="E22" s="6" t="s">
        <v>104</v>
      </c>
      <c r="F22" s="8" t="s">
        <v>105</v>
      </c>
      <c r="G22" s="8" t="s">
        <v>106</v>
      </c>
      <c r="H22" s="8" t="s">
        <v>107</v>
      </c>
    </row>
    <row r="23" spans="2:8">
      <c r="B23" s="2" t="s">
        <v>108</v>
      </c>
      <c r="C23" s="22"/>
      <c r="D23" s="41"/>
    </row>
    <row r="24" spans="2:8">
      <c r="B24" s="2" t="s">
        <v>109</v>
      </c>
      <c r="C24" s="22"/>
      <c r="D24" s="41"/>
    </row>
    <row r="25" spans="2:8">
      <c r="B25" s="2" t="s">
        <v>110</v>
      </c>
      <c r="C25" s="22"/>
      <c r="D25" s="41"/>
    </row>
    <row r="26" spans="2:8">
      <c r="B26" s="1" t="s">
        <v>738</v>
      </c>
      <c r="C26" s="22">
        <v>4.57</v>
      </c>
      <c r="D26" s="41" t="s">
        <v>112</v>
      </c>
      <c r="E26" s="1" t="s">
        <v>739</v>
      </c>
      <c r="F26" s="4">
        <v>10000000</v>
      </c>
      <c r="G26" s="4">
        <v>10139.1</v>
      </c>
      <c r="H26" s="4">
        <v>4.03</v>
      </c>
    </row>
    <row r="27" spans="2:8">
      <c r="B27" s="1" t="s">
        <v>1860</v>
      </c>
      <c r="C27" s="22">
        <v>6.28</v>
      </c>
      <c r="D27" s="41" t="s">
        <v>112</v>
      </c>
      <c r="E27" s="1" t="s">
        <v>1861</v>
      </c>
      <c r="F27" s="4">
        <v>3500000</v>
      </c>
      <c r="G27" s="4">
        <v>3657.99</v>
      </c>
      <c r="H27" s="4">
        <v>1.45</v>
      </c>
    </row>
    <row r="28" spans="2:8">
      <c r="B28" s="1" t="s">
        <v>1862</v>
      </c>
      <c r="C28" s="22">
        <v>6.27</v>
      </c>
      <c r="D28" s="41" t="s">
        <v>112</v>
      </c>
      <c r="E28" s="1" t="s">
        <v>1863</v>
      </c>
      <c r="F28" s="4">
        <v>2500000</v>
      </c>
      <c r="G28" s="4">
        <v>2612.9299999999998</v>
      </c>
      <c r="H28" s="4">
        <v>1.04</v>
      </c>
    </row>
    <row r="29" spans="2:8">
      <c r="B29" s="1" t="s">
        <v>1864</v>
      </c>
      <c r="C29" s="22">
        <v>4.96</v>
      </c>
      <c r="D29" s="41" t="s">
        <v>112</v>
      </c>
      <c r="E29" s="1" t="s">
        <v>1865</v>
      </c>
      <c r="F29" s="4">
        <v>2500000</v>
      </c>
      <c r="G29" s="4">
        <v>2570.89</v>
      </c>
      <c r="H29" s="4">
        <v>1.02</v>
      </c>
    </row>
    <row r="30" spans="2:8">
      <c r="B30" s="1" t="s">
        <v>1866</v>
      </c>
      <c r="C30" s="22">
        <v>3.98</v>
      </c>
      <c r="D30" s="41" t="s">
        <v>112</v>
      </c>
      <c r="E30" s="1" t="s">
        <v>1867</v>
      </c>
      <c r="F30" s="4">
        <v>2500000</v>
      </c>
      <c r="G30" s="4">
        <v>2500.92</v>
      </c>
      <c r="H30" s="4">
        <v>0.99</v>
      </c>
    </row>
    <row r="31" spans="2:8">
      <c r="B31" s="1" t="s">
        <v>1868</v>
      </c>
      <c r="C31" s="22">
        <v>5.6</v>
      </c>
      <c r="D31" s="41" t="s">
        <v>112</v>
      </c>
      <c r="E31" s="1" t="s">
        <v>1869</v>
      </c>
      <c r="F31" s="4">
        <v>1171000</v>
      </c>
      <c r="G31" s="4">
        <v>1237.29</v>
      </c>
      <c r="H31" s="4">
        <v>0.49</v>
      </c>
    </row>
    <row r="32" spans="2:8">
      <c r="B32" s="1" t="s">
        <v>1870</v>
      </c>
      <c r="C32" s="22">
        <v>5.58</v>
      </c>
      <c r="D32" s="41" t="s">
        <v>112</v>
      </c>
      <c r="E32" s="1" t="s">
        <v>1871</v>
      </c>
      <c r="F32" s="4">
        <v>991000</v>
      </c>
      <c r="G32" s="4">
        <v>1040.49</v>
      </c>
      <c r="H32" s="4">
        <v>0.41</v>
      </c>
    </row>
    <row r="33" spans="2:8">
      <c r="B33" s="1" t="s">
        <v>1872</v>
      </c>
      <c r="C33" s="22">
        <v>4.9800000000000004</v>
      </c>
      <c r="D33" s="41" t="s">
        <v>112</v>
      </c>
      <c r="E33" s="1" t="s">
        <v>1873</v>
      </c>
      <c r="F33" s="4">
        <v>1000000</v>
      </c>
      <c r="G33" s="4">
        <v>1029.79</v>
      </c>
      <c r="H33" s="4">
        <v>0.41</v>
      </c>
    </row>
    <row r="34" spans="2:8">
      <c r="B34" s="1" t="s">
        <v>1551</v>
      </c>
      <c r="C34" s="22">
        <v>4</v>
      </c>
      <c r="D34" s="41" t="s">
        <v>112</v>
      </c>
      <c r="E34" s="1" t="s">
        <v>1552</v>
      </c>
      <c r="F34" s="4">
        <v>1000000</v>
      </c>
      <c r="G34" s="4">
        <v>1003.06</v>
      </c>
      <c r="H34" s="4">
        <v>0.4</v>
      </c>
    </row>
    <row r="35" spans="2:8">
      <c r="B35" s="1" t="s">
        <v>1874</v>
      </c>
      <c r="C35" s="22">
        <v>4.9800000000000004</v>
      </c>
      <c r="D35" s="41" t="s">
        <v>112</v>
      </c>
      <c r="E35" s="1" t="s">
        <v>1875</v>
      </c>
      <c r="F35" s="4">
        <v>1000000</v>
      </c>
      <c r="G35" s="4">
        <v>998.12</v>
      </c>
      <c r="H35" s="4">
        <v>0.4</v>
      </c>
    </row>
    <row r="36" spans="2:8">
      <c r="B36" s="1" t="s">
        <v>1876</v>
      </c>
      <c r="C36" s="22">
        <v>5.65</v>
      </c>
      <c r="D36" s="41" t="s">
        <v>112</v>
      </c>
      <c r="E36" s="1" t="s">
        <v>1877</v>
      </c>
      <c r="F36" s="4">
        <v>943000</v>
      </c>
      <c r="G36" s="4">
        <v>997.2</v>
      </c>
      <c r="H36" s="4">
        <v>0.4</v>
      </c>
    </row>
    <row r="37" spans="2:8">
      <c r="B37" s="1" t="s">
        <v>1878</v>
      </c>
      <c r="C37" s="22">
        <v>5.67</v>
      </c>
      <c r="D37" s="41" t="s">
        <v>112</v>
      </c>
      <c r="E37" s="1" t="s">
        <v>1879</v>
      </c>
      <c r="F37" s="4">
        <v>890000</v>
      </c>
      <c r="G37" s="4">
        <v>944.53</v>
      </c>
      <c r="H37" s="4">
        <v>0.38</v>
      </c>
    </row>
    <row r="38" spans="2:8">
      <c r="B38" s="1" t="s">
        <v>1880</v>
      </c>
      <c r="C38" s="22">
        <v>5.69</v>
      </c>
      <c r="D38" s="41" t="s">
        <v>112</v>
      </c>
      <c r="E38" s="1" t="s">
        <v>1881</v>
      </c>
      <c r="F38" s="4">
        <v>547000</v>
      </c>
      <c r="G38" s="4">
        <v>585.29999999999995</v>
      </c>
      <c r="H38" s="4">
        <v>0.23</v>
      </c>
    </row>
    <row r="39" spans="2:8">
      <c r="B39" s="1" t="s">
        <v>842</v>
      </c>
      <c r="C39" s="22">
        <v>5.58</v>
      </c>
      <c r="D39" s="41" t="s">
        <v>112</v>
      </c>
      <c r="E39" s="1" t="s">
        <v>843</v>
      </c>
      <c r="F39" s="4">
        <v>550000</v>
      </c>
      <c r="G39" s="4">
        <v>580.69000000000005</v>
      </c>
      <c r="H39" s="4">
        <v>0.23</v>
      </c>
    </row>
    <row r="40" spans="2:8">
      <c r="B40" s="1" t="s">
        <v>1882</v>
      </c>
      <c r="C40" s="22">
        <v>5.01</v>
      </c>
      <c r="D40" s="41" t="s">
        <v>112</v>
      </c>
      <c r="E40" s="1" t="s">
        <v>1883</v>
      </c>
      <c r="F40" s="4">
        <v>500000</v>
      </c>
      <c r="G40" s="4">
        <v>511.16</v>
      </c>
      <c r="H40" s="4">
        <v>0.2</v>
      </c>
    </row>
    <row r="41" spans="2:8">
      <c r="B41" s="1" t="s">
        <v>1884</v>
      </c>
      <c r="C41" s="22">
        <v>5</v>
      </c>
      <c r="D41" s="41" t="s">
        <v>112</v>
      </c>
      <c r="E41" s="1" t="s">
        <v>1885</v>
      </c>
      <c r="F41" s="4">
        <v>500000</v>
      </c>
      <c r="G41" s="4">
        <v>511.1</v>
      </c>
      <c r="H41" s="4">
        <v>0.2</v>
      </c>
    </row>
    <row r="42" spans="2:8">
      <c r="B42" s="1" t="s">
        <v>1886</v>
      </c>
      <c r="C42" s="22">
        <v>5.67</v>
      </c>
      <c r="D42" s="41" t="s">
        <v>112</v>
      </c>
      <c r="E42" s="1" t="s">
        <v>1887</v>
      </c>
      <c r="F42" s="4">
        <v>420000</v>
      </c>
      <c r="G42" s="4">
        <v>448.39</v>
      </c>
      <c r="H42" s="4">
        <v>0.18</v>
      </c>
    </row>
    <row r="43" spans="2:8">
      <c r="B43" s="1" t="s">
        <v>1888</v>
      </c>
      <c r="C43" s="22">
        <v>5.69</v>
      </c>
      <c r="D43" s="41" t="s">
        <v>112</v>
      </c>
      <c r="E43" s="1" t="s">
        <v>1889</v>
      </c>
      <c r="F43" s="4">
        <v>397000</v>
      </c>
      <c r="G43" s="4">
        <v>424.8</v>
      </c>
      <c r="H43" s="4">
        <v>0.17</v>
      </c>
    </row>
    <row r="44" spans="2:8">
      <c r="B44" s="1" t="s">
        <v>1890</v>
      </c>
      <c r="C44" s="22">
        <v>5.71</v>
      </c>
      <c r="D44" s="41" t="s">
        <v>112</v>
      </c>
      <c r="E44" s="1" t="s">
        <v>1891</v>
      </c>
      <c r="F44" s="4">
        <v>183000</v>
      </c>
      <c r="G44" s="4">
        <v>194.05</v>
      </c>
      <c r="H44" s="4">
        <v>0.08</v>
      </c>
    </row>
    <row r="45" spans="2:8">
      <c r="B45" s="1" t="s">
        <v>1892</v>
      </c>
      <c r="C45" s="22">
        <v>5.66</v>
      </c>
      <c r="D45" s="41" t="s">
        <v>112</v>
      </c>
      <c r="E45" s="1" t="s">
        <v>1893</v>
      </c>
      <c r="F45" s="4">
        <v>155000</v>
      </c>
      <c r="G45" s="4">
        <v>165.26</v>
      </c>
      <c r="H45" s="4">
        <v>7.0000000000000007E-2</v>
      </c>
    </row>
    <row r="46" spans="2:8">
      <c r="B46" s="1" t="s">
        <v>1894</v>
      </c>
      <c r="C46" s="22">
        <v>5.68</v>
      </c>
      <c r="D46" s="41" t="s">
        <v>112</v>
      </c>
      <c r="E46" s="1" t="s">
        <v>1895</v>
      </c>
      <c r="F46" s="4">
        <v>100000</v>
      </c>
      <c r="G46" s="4">
        <v>106.93</v>
      </c>
      <c r="H46" s="4">
        <v>0.04</v>
      </c>
    </row>
    <row r="47" spans="2:8">
      <c r="B47" s="2" t="s">
        <v>116</v>
      </c>
      <c r="C47" s="52"/>
      <c r="D47" s="53"/>
      <c r="E47" s="2"/>
      <c r="F47" s="10"/>
      <c r="G47" s="10">
        <f>SUM(G26:G46)</f>
        <v>32259.989999999998</v>
      </c>
      <c r="H47" s="10">
        <f>SUM(H26:H46)</f>
        <v>12.820000000000002</v>
      </c>
    </row>
    <row r="48" spans="2:8">
      <c r="B48" s="2" t="s">
        <v>117</v>
      </c>
      <c r="C48" s="22"/>
      <c r="D48" s="41"/>
    </row>
    <row r="49" spans="2:8">
      <c r="B49" s="1" t="s">
        <v>870</v>
      </c>
      <c r="C49" s="22">
        <v>4.68</v>
      </c>
      <c r="D49" s="41" t="s">
        <v>118</v>
      </c>
      <c r="E49" s="1" t="s">
        <v>871</v>
      </c>
      <c r="F49" s="4">
        <v>750</v>
      </c>
      <c r="G49" s="4">
        <v>7591.31</v>
      </c>
      <c r="H49" s="4">
        <v>3.02</v>
      </c>
    </row>
    <row r="50" spans="2:8">
      <c r="B50" s="1" t="s">
        <v>1896</v>
      </c>
      <c r="C50" s="22">
        <v>5.01</v>
      </c>
      <c r="D50" s="41" t="s">
        <v>118</v>
      </c>
      <c r="E50" s="1" t="s">
        <v>1897</v>
      </c>
      <c r="F50" s="4">
        <v>750</v>
      </c>
      <c r="G50" s="4">
        <v>7587.75</v>
      </c>
      <c r="H50" s="4">
        <v>3.02</v>
      </c>
    </row>
    <row r="51" spans="2:8">
      <c r="B51" s="1" t="s">
        <v>1352</v>
      </c>
      <c r="C51" s="22">
        <v>6.09</v>
      </c>
      <c r="D51" s="41" t="s">
        <v>118</v>
      </c>
      <c r="E51" s="1" t="s">
        <v>670</v>
      </c>
      <c r="F51" s="4">
        <v>750</v>
      </c>
      <c r="G51" s="4">
        <v>7566.9</v>
      </c>
      <c r="H51" s="4">
        <v>3.01</v>
      </c>
    </row>
    <row r="52" spans="2:8">
      <c r="B52" s="1" t="s">
        <v>1898</v>
      </c>
      <c r="C52" s="22">
        <v>5.27</v>
      </c>
      <c r="D52" s="41" t="s">
        <v>118</v>
      </c>
      <c r="E52" s="1" t="s">
        <v>1899</v>
      </c>
      <c r="F52" s="4">
        <v>750</v>
      </c>
      <c r="G52" s="4">
        <v>7499.31</v>
      </c>
      <c r="H52" s="4">
        <v>2.98</v>
      </c>
    </row>
    <row r="53" spans="2:8">
      <c r="B53" s="1" t="s">
        <v>847</v>
      </c>
      <c r="C53" s="22">
        <v>5.2</v>
      </c>
      <c r="D53" s="41" t="s">
        <v>118</v>
      </c>
      <c r="E53" s="1" t="s">
        <v>848</v>
      </c>
      <c r="F53" s="4">
        <v>650</v>
      </c>
      <c r="G53" s="4">
        <v>6487.35</v>
      </c>
      <c r="H53" s="4">
        <v>2.58</v>
      </c>
    </row>
    <row r="54" spans="2:8">
      <c r="B54" s="1" t="s">
        <v>1748</v>
      </c>
      <c r="C54" s="22">
        <v>4.7300000000000004</v>
      </c>
      <c r="D54" s="41" t="s">
        <v>118</v>
      </c>
      <c r="E54" s="1" t="s">
        <v>1749</v>
      </c>
      <c r="F54" s="4">
        <v>600</v>
      </c>
      <c r="G54" s="4">
        <v>6011.9</v>
      </c>
      <c r="H54" s="4">
        <v>2.39</v>
      </c>
    </row>
    <row r="55" spans="2:8">
      <c r="B55" s="1" t="s">
        <v>1764</v>
      </c>
      <c r="C55" s="22">
        <v>4.8499999999999996</v>
      </c>
      <c r="D55" s="41" t="s">
        <v>118</v>
      </c>
      <c r="E55" s="1" t="s">
        <v>1765</v>
      </c>
      <c r="F55" s="4">
        <v>550</v>
      </c>
      <c r="G55" s="4">
        <v>5569.73</v>
      </c>
      <c r="H55" s="4">
        <v>2.21</v>
      </c>
    </row>
    <row r="56" spans="2:8">
      <c r="B56" s="1" t="s">
        <v>1784</v>
      </c>
      <c r="C56" s="22">
        <v>5.51</v>
      </c>
      <c r="D56" s="41" t="s">
        <v>118</v>
      </c>
      <c r="E56" s="1" t="s">
        <v>1785</v>
      </c>
      <c r="F56" s="4">
        <v>500</v>
      </c>
      <c r="G56" s="4">
        <v>5088.8100000000004</v>
      </c>
      <c r="H56" s="4">
        <v>2.02</v>
      </c>
    </row>
    <row r="57" spans="2:8">
      <c r="B57" s="1" t="s">
        <v>1900</v>
      </c>
      <c r="C57" s="22">
        <v>5.71</v>
      </c>
      <c r="D57" s="41" t="s">
        <v>118</v>
      </c>
      <c r="E57" s="1" t="s">
        <v>1901</v>
      </c>
      <c r="F57" s="4">
        <v>500</v>
      </c>
      <c r="G57" s="4">
        <v>5085.88</v>
      </c>
      <c r="H57" s="4">
        <v>2.02</v>
      </c>
    </row>
    <row r="58" spans="2:8">
      <c r="B58" s="1" t="s">
        <v>1303</v>
      </c>
      <c r="C58" s="22">
        <v>5.33</v>
      </c>
      <c r="D58" s="41" t="s">
        <v>118</v>
      </c>
      <c r="E58" s="1" t="s">
        <v>857</v>
      </c>
      <c r="F58" s="4">
        <v>500</v>
      </c>
      <c r="G58" s="4">
        <v>5076.3999999999996</v>
      </c>
      <c r="H58" s="4">
        <v>2.02</v>
      </c>
    </row>
    <row r="59" spans="2:8">
      <c r="B59" s="1" t="s">
        <v>1902</v>
      </c>
      <c r="C59" s="22">
        <v>5.03</v>
      </c>
      <c r="D59" s="41" t="s">
        <v>118</v>
      </c>
      <c r="E59" s="1" t="s">
        <v>1903</v>
      </c>
      <c r="F59" s="4">
        <v>500</v>
      </c>
      <c r="G59" s="4">
        <v>5055.4399999999996</v>
      </c>
      <c r="H59" s="4">
        <v>2.0099999999999998</v>
      </c>
    </row>
    <row r="60" spans="2:8">
      <c r="B60" s="1" t="s">
        <v>1904</v>
      </c>
      <c r="C60" s="22">
        <v>4.96</v>
      </c>
      <c r="D60" s="41" t="s">
        <v>118</v>
      </c>
      <c r="E60" s="1" t="s">
        <v>1905</v>
      </c>
      <c r="F60" s="4">
        <v>500</v>
      </c>
      <c r="G60" s="4">
        <v>5051.95</v>
      </c>
      <c r="H60" s="4">
        <v>2.0099999999999998</v>
      </c>
    </row>
    <row r="61" spans="2:8">
      <c r="B61" s="1" t="s">
        <v>1906</v>
      </c>
      <c r="C61" s="22">
        <v>5.4</v>
      </c>
      <c r="D61" s="41" t="s">
        <v>118</v>
      </c>
      <c r="E61" s="1" t="s">
        <v>1907</v>
      </c>
      <c r="F61" s="4">
        <v>500</v>
      </c>
      <c r="G61" s="4">
        <v>4982</v>
      </c>
      <c r="H61" s="4">
        <v>1.98</v>
      </c>
    </row>
    <row r="62" spans="2:8">
      <c r="B62" s="1" t="s">
        <v>1780</v>
      </c>
      <c r="C62" s="22">
        <v>6.85</v>
      </c>
      <c r="D62" s="41" t="s">
        <v>118</v>
      </c>
      <c r="E62" s="1" t="s">
        <v>1781</v>
      </c>
      <c r="F62" s="4">
        <v>450</v>
      </c>
      <c r="G62" s="4">
        <v>4456.08</v>
      </c>
      <c r="H62" s="4">
        <v>1.77</v>
      </c>
    </row>
    <row r="63" spans="2:8">
      <c r="B63" s="1" t="s">
        <v>1908</v>
      </c>
      <c r="C63" s="22">
        <v>5.21</v>
      </c>
      <c r="D63" s="41" t="s">
        <v>118</v>
      </c>
      <c r="E63" s="1" t="s">
        <v>1909</v>
      </c>
      <c r="F63" s="4">
        <v>250</v>
      </c>
      <c r="G63" s="4">
        <v>2553.0300000000002</v>
      </c>
      <c r="H63" s="4">
        <v>1.01</v>
      </c>
    </row>
    <row r="64" spans="2:8">
      <c r="B64" s="1" t="s">
        <v>1910</v>
      </c>
      <c r="C64" s="22">
        <v>5.16</v>
      </c>
      <c r="D64" s="41" t="s">
        <v>118</v>
      </c>
      <c r="E64" s="1" t="s">
        <v>1911</v>
      </c>
      <c r="F64" s="4">
        <v>250</v>
      </c>
      <c r="G64" s="4">
        <v>2531.52</v>
      </c>
      <c r="H64" s="4">
        <v>1.01</v>
      </c>
    </row>
    <row r="65" spans="2:8">
      <c r="B65" s="1" t="s">
        <v>872</v>
      </c>
      <c r="C65" s="22">
        <v>5.94</v>
      </c>
      <c r="D65" s="41" t="s">
        <v>118</v>
      </c>
      <c r="E65" s="1" t="s">
        <v>873</v>
      </c>
      <c r="F65" s="4">
        <v>250</v>
      </c>
      <c r="G65" s="4">
        <v>2520.58</v>
      </c>
      <c r="H65" s="4">
        <v>1</v>
      </c>
    </row>
    <row r="66" spans="2:8">
      <c r="B66" s="1" t="s">
        <v>1912</v>
      </c>
      <c r="C66" s="22">
        <v>6.45</v>
      </c>
      <c r="D66" s="41" t="s">
        <v>118</v>
      </c>
      <c r="E66" s="1" t="s">
        <v>1913</v>
      </c>
      <c r="F66" s="4">
        <v>250</v>
      </c>
      <c r="G66" s="4">
        <v>2508.8000000000002</v>
      </c>
      <c r="H66" s="4">
        <v>1</v>
      </c>
    </row>
    <row r="67" spans="2:8">
      <c r="B67" s="1" t="s">
        <v>1914</v>
      </c>
      <c r="C67" s="22">
        <v>5.19</v>
      </c>
      <c r="D67" s="41" t="s">
        <v>118</v>
      </c>
      <c r="E67" s="1" t="s">
        <v>1915</v>
      </c>
      <c r="F67" s="4">
        <v>250</v>
      </c>
      <c r="G67" s="4">
        <v>2497.0700000000002</v>
      </c>
      <c r="H67" s="4">
        <v>0.99</v>
      </c>
    </row>
    <row r="68" spans="2:8">
      <c r="B68" s="1" t="s">
        <v>1916</v>
      </c>
      <c r="C68" s="22">
        <v>5.83</v>
      </c>
      <c r="D68" s="41" t="s">
        <v>118</v>
      </c>
      <c r="E68" s="1" t="s">
        <v>1917</v>
      </c>
      <c r="F68" s="4">
        <v>250</v>
      </c>
      <c r="G68" s="4">
        <v>2486.85</v>
      </c>
      <c r="H68" s="4">
        <v>0.99</v>
      </c>
    </row>
    <row r="69" spans="2:8">
      <c r="B69" s="1" t="s">
        <v>1918</v>
      </c>
      <c r="C69" s="22">
        <v>5.78</v>
      </c>
      <c r="D69" s="41" t="s">
        <v>118</v>
      </c>
      <c r="E69" s="1" t="s">
        <v>1919</v>
      </c>
      <c r="F69" s="4">
        <v>150</v>
      </c>
      <c r="G69" s="4">
        <v>1570.23</v>
      </c>
      <c r="H69" s="4">
        <v>0.62</v>
      </c>
    </row>
    <row r="70" spans="2:8">
      <c r="B70" s="1" t="s">
        <v>1920</v>
      </c>
      <c r="C70" s="22">
        <v>4.96</v>
      </c>
      <c r="D70" s="41" t="s">
        <v>118</v>
      </c>
      <c r="E70" s="1" t="s">
        <v>1921</v>
      </c>
      <c r="F70" s="4">
        <v>150</v>
      </c>
      <c r="G70" s="4">
        <v>1520.27</v>
      </c>
      <c r="H70" s="4">
        <v>0.6</v>
      </c>
    </row>
    <row r="71" spans="2:8">
      <c r="B71" s="1" t="s">
        <v>1922</v>
      </c>
      <c r="C71" s="22">
        <v>4.72</v>
      </c>
      <c r="D71" s="41" t="s">
        <v>118</v>
      </c>
      <c r="E71" s="1" t="s">
        <v>1923</v>
      </c>
      <c r="F71" s="4">
        <v>150</v>
      </c>
      <c r="G71" s="4">
        <v>1514.92</v>
      </c>
      <c r="H71" s="4">
        <v>0.6</v>
      </c>
    </row>
    <row r="72" spans="2:8">
      <c r="B72" s="1" t="s">
        <v>1924</v>
      </c>
      <c r="C72" s="22">
        <v>4.3600000000000003</v>
      </c>
      <c r="D72" s="41" t="s">
        <v>118</v>
      </c>
      <c r="E72" s="1" t="s">
        <v>1925</v>
      </c>
      <c r="F72" s="4">
        <v>150</v>
      </c>
      <c r="G72" s="4">
        <v>1510.13</v>
      </c>
      <c r="H72" s="4">
        <v>0.6</v>
      </c>
    </row>
    <row r="73" spans="2:8">
      <c r="B73" s="1" t="s">
        <v>1276</v>
      </c>
      <c r="C73" s="22">
        <v>4.17</v>
      </c>
      <c r="D73" s="41" t="s">
        <v>340</v>
      </c>
      <c r="E73" s="1" t="s">
        <v>958</v>
      </c>
      <c r="F73" s="4">
        <v>150</v>
      </c>
      <c r="G73" s="4">
        <v>1509.79</v>
      </c>
      <c r="H73" s="4">
        <v>0.6</v>
      </c>
    </row>
    <row r="74" spans="2:8">
      <c r="B74" s="1" t="s">
        <v>1926</v>
      </c>
      <c r="C74" s="22">
        <v>5.03</v>
      </c>
      <c r="D74" s="41" t="s">
        <v>118</v>
      </c>
      <c r="E74" s="1" t="s">
        <v>1927</v>
      </c>
      <c r="F74" s="4">
        <v>150</v>
      </c>
      <c r="G74" s="4">
        <v>1496.03</v>
      </c>
      <c r="H74" s="4">
        <v>0.59</v>
      </c>
    </row>
    <row r="75" spans="2:8">
      <c r="B75" s="1" t="s">
        <v>1928</v>
      </c>
      <c r="C75" s="22">
        <v>5.12</v>
      </c>
      <c r="D75" s="41" t="s">
        <v>118</v>
      </c>
      <c r="E75" s="1" t="s">
        <v>1929</v>
      </c>
      <c r="F75" s="4">
        <v>100</v>
      </c>
      <c r="G75" s="4">
        <v>1031.75</v>
      </c>
      <c r="H75" s="4">
        <v>0.41</v>
      </c>
    </row>
    <row r="76" spans="2:8">
      <c r="B76" s="1" t="s">
        <v>1930</v>
      </c>
      <c r="C76" s="22">
        <v>4.43</v>
      </c>
      <c r="D76" s="41" t="s">
        <v>118</v>
      </c>
      <c r="E76" s="1" t="s">
        <v>1931</v>
      </c>
      <c r="F76" s="4">
        <v>100</v>
      </c>
      <c r="G76" s="4">
        <v>1007.8</v>
      </c>
      <c r="H76" s="4">
        <v>0.4</v>
      </c>
    </row>
    <row r="77" spans="2:8">
      <c r="B77" s="1" t="s">
        <v>1932</v>
      </c>
      <c r="C77" s="22">
        <v>6.91</v>
      </c>
      <c r="D77" s="41" t="s">
        <v>118</v>
      </c>
      <c r="E77" s="1" t="s">
        <v>1933</v>
      </c>
      <c r="F77" s="4">
        <v>100</v>
      </c>
      <c r="G77" s="4">
        <v>1002.45</v>
      </c>
      <c r="H77" s="4">
        <v>0.4</v>
      </c>
    </row>
    <row r="78" spans="2:8">
      <c r="B78" s="1" t="s">
        <v>876</v>
      </c>
      <c r="C78" s="22">
        <v>5.23</v>
      </c>
      <c r="D78" s="41" t="s">
        <v>118</v>
      </c>
      <c r="E78" s="1" t="s">
        <v>877</v>
      </c>
      <c r="F78" s="4">
        <v>50</v>
      </c>
      <c r="G78" s="4">
        <v>505.78</v>
      </c>
      <c r="H78" s="4">
        <v>0.2</v>
      </c>
    </row>
    <row r="79" spans="2:8">
      <c r="B79" s="1" t="s">
        <v>1934</v>
      </c>
      <c r="C79" s="22">
        <v>4.0999999999999996</v>
      </c>
      <c r="D79" s="41" t="s">
        <v>340</v>
      </c>
      <c r="E79" s="1" t="s">
        <v>1935</v>
      </c>
      <c r="F79" s="4">
        <v>500</v>
      </c>
      <c r="G79" s="4">
        <v>504.14</v>
      </c>
      <c r="H79" s="4">
        <v>0.2</v>
      </c>
    </row>
    <row r="80" spans="2:8">
      <c r="B80" s="1" t="s">
        <v>1936</v>
      </c>
      <c r="C80" s="22">
        <v>4.22</v>
      </c>
      <c r="D80" s="41" t="s">
        <v>340</v>
      </c>
      <c r="E80" s="1" t="s">
        <v>1937</v>
      </c>
      <c r="F80" s="4">
        <v>50</v>
      </c>
      <c r="G80" s="4">
        <v>503.54</v>
      </c>
      <c r="H80" s="4">
        <v>0.2</v>
      </c>
    </row>
    <row r="81" spans="2:8">
      <c r="B81" s="2" t="s">
        <v>120</v>
      </c>
      <c r="C81" s="52"/>
      <c r="D81" s="53"/>
      <c r="E81" s="2"/>
      <c r="F81" s="10"/>
      <c r="G81" s="10">
        <f>SUM(G49:G80)</f>
        <v>111885.49</v>
      </c>
      <c r="H81" s="10">
        <f>SUM(H49:H80)</f>
        <v>44.460000000000008</v>
      </c>
    </row>
    <row r="82" spans="2:8">
      <c r="B82" s="2" t="s">
        <v>121</v>
      </c>
      <c r="C82" s="22"/>
      <c r="D82" s="41"/>
    </row>
    <row r="83" spans="2:8">
      <c r="B83" s="1" t="s">
        <v>507</v>
      </c>
      <c r="C83" s="22">
        <v>4.22</v>
      </c>
      <c r="D83" s="41" t="s">
        <v>112</v>
      </c>
      <c r="E83" s="1" t="s">
        <v>508</v>
      </c>
      <c r="F83" s="4">
        <v>8500000</v>
      </c>
      <c r="G83" s="4">
        <v>8360.7999999999993</v>
      </c>
      <c r="H83" s="4">
        <v>3.32</v>
      </c>
    </row>
    <row r="84" spans="2:8">
      <c r="B84" s="1" t="s">
        <v>1938</v>
      </c>
      <c r="C84" s="22">
        <v>4</v>
      </c>
      <c r="D84" s="41" t="s">
        <v>122</v>
      </c>
      <c r="E84" s="1" t="s">
        <v>1939</v>
      </c>
      <c r="F84" s="4">
        <v>1000</v>
      </c>
      <c r="G84" s="4">
        <v>4997.26</v>
      </c>
      <c r="H84" s="4">
        <v>1.99</v>
      </c>
    </row>
    <row r="85" spans="2:8">
      <c r="B85" s="1" t="s">
        <v>1940</v>
      </c>
      <c r="C85" s="22">
        <v>3.65</v>
      </c>
      <c r="D85" s="41" t="s">
        <v>112</v>
      </c>
      <c r="E85" s="1" t="s">
        <v>1941</v>
      </c>
      <c r="F85" s="4">
        <v>5000000</v>
      </c>
      <c r="G85" s="4">
        <v>4994.51</v>
      </c>
      <c r="H85" s="4">
        <v>1.99</v>
      </c>
    </row>
    <row r="86" spans="2:8">
      <c r="B86" s="1" t="s">
        <v>1645</v>
      </c>
      <c r="C86" s="22">
        <v>4.71</v>
      </c>
      <c r="D86" s="41" t="s">
        <v>122</v>
      </c>
      <c r="E86" s="1" t="s">
        <v>1646</v>
      </c>
      <c r="F86" s="4">
        <v>1000</v>
      </c>
      <c r="G86" s="4">
        <v>4943.2299999999996</v>
      </c>
      <c r="H86" s="4">
        <v>1.97</v>
      </c>
    </row>
    <row r="87" spans="2:8">
      <c r="B87" s="1" t="s">
        <v>1942</v>
      </c>
      <c r="C87" s="22">
        <v>4.41</v>
      </c>
      <c r="D87" s="41" t="s">
        <v>122</v>
      </c>
      <c r="E87" s="1" t="s">
        <v>1943</v>
      </c>
      <c r="F87" s="4">
        <v>1000</v>
      </c>
      <c r="G87" s="4">
        <v>4909.83</v>
      </c>
      <c r="H87" s="4">
        <v>1.95</v>
      </c>
    </row>
    <row r="88" spans="2:8">
      <c r="B88" s="1" t="s">
        <v>1668</v>
      </c>
      <c r="C88" s="22">
        <v>5.07</v>
      </c>
      <c r="D88" s="41" t="s">
        <v>1656</v>
      </c>
      <c r="E88" s="1" t="s">
        <v>1669</v>
      </c>
      <c r="F88" s="4">
        <v>1000</v>
      </c>
      <c r="G88" s="4">
        <v>4901.95</v>
      </c>
      <c r="H88" s="4">
        <v>1.95</v>
      </c>
    </row>
    <row r="89" spans="2:8">
      <c r="B89" s="1" t="s">
        <v>1944</v>
      </c>
      <c r="C89" s="22">
        <v>4.68</v>
      </c>
      <c r="D89" s="41" t="s">
        <v>122</v>
      </c>
      <c r="E89" s="1" t="s">
        <v>1945</v>
      </c>
      <c r="F89" s="4">
        <v>1000</v>
      </c>
      <c r="G89" s="4">
        <v>4861.62</v>
      </c>
      <c r="H89" s="4">
        <v>1.93</v>
      </c>
    </row>
    <row r="90" spans="2:8">
      <c r="B90" s="1" t="s">
        <v>1946</v>
      </c>
      <c r="C90" s="22">
        <v>5.33</v>
      </c>
      <c r="D90" s="41" t="s">
        <v>122</v>
      </c>
      <c r="E90" s="1" t="s">
        <v>1947</v>
      </c>
      <c r="F90" s="4">
        <v>1000</v>
      </c>
      <c r="G90" s="4">
        <v>4855.37</v>
      </c>
      <c r="H90" s="4">
        <v>1.93</v>
      </c>
    </row>
    <row r="91" spans="2:8">
      <c r="B91" s="1" t="s">
        <v>687</v>
      </c>
      <c r="C91" s="22">
        <v>5.03</v>
      </c>
      <c r="D91" s="41" t="s">
        <v>122</v>
      </c>
      <c r="E91" s="1" t="s">
        <v>688</v>
      </c>
      <c r="F91" s="4">
        <v>1000</v>
      </c>
      <c r="G91" s="4">
        <v>4785.24</v>
      </c>
      <c r="H91" s="4">
        <v>1.9</v>
      </c>
    </row>
    <row r="92" spans="2:8">
      <c r="B92" s="1" t="s">
        <v>1948</v>
      </c>
      <c r="C92" s="22">
        <v>4.91</v>
      </c>
      <c r="D92" s="41" t="s">
        <v>122</v>
      </c>
      <c r="E92" s="1" t="s">
        <v>1949</v>
      </c>
      <c r="F92" s="4">
        <v>500</v>
      </c>
      <c r="G92" s="4">
        <v>2485.2800000000002</v>
      </c>
      <c r="H92" s="4">
        <v>0.99</v>
      </c>
    </row>
    <row r="93" spans="2:8">
      <c r="B93" s="1" t="s">
        <v>1950</v>
      </c>
      <c r="C93" s="22">
        <v>4.84</v>
      </c>
      <c r="D93" s="41" t="s">
        <v>122</v>
      </c>
      <c r="E93" s="1" t="s">
        <v>1951</v>
      </c>
      <c r="F93" s="4">
        <v>500</v>
      </c>
      <c r="G93" s="4">
        <v>2475.4</v>
      </c>
      <c r="H93" s="4">
        <v>0.98</v>
      </c>
    </row>
    <row r="94" spans="2:8">
      <c r="B94" s="1" t="s">
        <v>1602</v>
      </c>
      <c r="C94" s="22">
        <v>4.17</v>
      </c>
      <c r="D94" s="41" t="s">
        <v>112</v>
      </c>
      <c r="E94" s="1" t="s">
        <v>1603</v>
      </c>
      <c r="F94" s="4">
        <v>2500000</v>
      </c>
      <c r="G94" s="4">
        <v>2467.3000000000002</v>
      </c>
      <c r="H94" s="4">
        <v>0.98</v>
      </c>
    </row>
    <row r="95" spans="2:8">
      <c r="B95" s="1" t="s">
        <v>1670</v>
      </c>
      <c r="C95" s="22">
        <v>5.47</v>
      </c>
      <c r="D95" s="41" t="s">
        <v>122</v>
      </c>
      <c r="E95" s="1" t="s">
        <v>1671</v>
      </c>
      <c r="F95" s="4">
        <v>500</v>
      </c>
      <c r="G95" s="4">
        <v>2449.71</v>
      </c>
      <c r="H95" s="4">
        <v>0.97</v>
      </c>
    </row>
    <row r="96" spans="2:8">
      <c r="B96" s="1" t="s">
        <v>1952</v>
      </c>
      <c r="C96" s="22">
        <v>4.84</v>
      </c>
      <c r="D96" s="41" t="s">
        <v>1656</v>
      </c>
      <c r="E96" s="1" t="s">
        <v>1953</v>
      </c>
      <c r="F96" s="4">
        <v>500</v>
      </c>
      <c r="G96" s="4">
        <v>2442.0100000000002</v>
      </c>
      <c r="H96" s="4">
        <v>0.97</v>
      </c>
    </row>
    <row r="97" spans="2:8">
      <c r="B97" s="1" t="s">
        <v>1674</v>
      </c>
      <c r="C97" s="22">
        <v>4.68</v>
      </c>
      <c r="D97" s="41" t="s">
        <v>122</v>
      </c>
      <c r="E97" s="1" t="s">
        <v>1675</v>
      </c>
      <c r="F97" s="4">
        <v>500</v>
      </c>
      <c r="G97" s="4">
        <v>2431.11</v>
      </c>
      <c r="H97" s="4">
        <v>0.97</v>
      </c>
    </row>
    <row r="98" spans="2:8">
      <c r="B98" s="1" t="s">
        <v>892</v>
      </c>
      <c r="C98" s="22">
        <v>5.05</v>
      </c>
      <c r="D98" s="41" t="s">
        <v>122</v>
      </c>
      <c r="E98" s="1" t="s">
        <v>893</v>
      </c>
      <c r="F98" s="4">
        <v>500</v>
      </c>
      <c r="G98" s="4">
        <v>2405.8000000000002</v>
      </c>
      <c r="H98" s="4">
        <v>0.96</v>
      </c>
    </row>
    <row r="99" spans="2:8">
      <c r="B99" s="1" t="s">
        <v>1680</v>
      </c>
      <c r="C99" s="22">
        <v>5.05</v>
      </c>
      <c r="D99" s="41" t="s">
        <v>122</v>
      </c>
      <c r="E99" s="1" t="s">
        <v>1681</v>
      </c>
      <c r="F99" s="4">
        <v>500</v>
      </c>
      <c r="G99" s="4">
        <v>2403.88</v>
      </c>
      <c r="H99" s="4">
        <v>0.96</v>
      </c>
    </row>
    <row r="100" spans="2:8">
      <c r="B100" s="2" t="s">
        <v>123</v>
      </c>
      <c r="C100" s="9"/>
      <c r="D100" s="53"/>
      <c r="E100" s="2"/>
      <c r="F100" s="10"/>
      <c r="G100" s="10">
        <f>SUM(G83:G99)</f>
        <v>67170.3</v>
      </c>
      <c r="H100" s="10">
        <f>SUM(H83:H99)</f>
        <v>26.709999999999994</v>
      </c>
    </row>
    <row r="101" spans="2:8">
      <c r="B101" s="2" t="s">
        <v>349</v>
      </c>
      <c r="C101" s="9"/>
      <c r="D101" s="2"/>
      <c r="E101" s="2"/>
      <c r="F101" s="10"/>
      <c r="G101" s="10">
        <v>35996.120000000003</v>
      </c>
      <c r="H101" s="10">
        <v>14.31</v>
      </c>
    </row>
    <row r="102" spans="2:8">
      <c r="B102" s="2" t="s">
        <v>350</v>
      </c>
      <c r="C102" s="9"/>
      <c r="D102" s="2"/>
      <c r="E102" s="2"/>
      <c r="F102" s="10"/>
      <c r="G102" s="10">
        <v>3125.05</v>
      </c>
      <c r="H102" s="10">
        <v>1.24</v>
      </c>
    </row>
    <row r="103" spans="2:8">
      <c r="B103" s="2" t="s">
        <v>124</v>
      </c>
      <c r="C103" s="9"/>
      <c r="D103" s="2"/>
      <c r="E103" s="2"/>
      <c r="F103" s="10"/>
      <c r="G103" s="10">
        <f>+G47+G81+G100+G101+G102</f>
        <v>250436.95</v>
      </c>
      <c r="H103" s="10">
        <f>+H47+H81+H100+H101+H102</f>
        <v>99.54</v>
      </c>
    </row>
    <row r="104" spans="2:8">
      <c r="B104" s="2" t="s">
        <v>125</v>
      </c>
      <c r="C104" s="9"/>
      <c r="D104" s="2"/>
      <c r="E104" s="2"/>
      <c r="F104" s="10"/>
      <c r="G104" s="10">
        <f>+G105-G103</f>
        <v>1110.7048183399893</v>
      </c>
      <c r="H104" s="10">
        <f>+H105-H103</f>
        <v>0.45999999999999375</v>
      </c>
    </row>
    <row r="105" spans="2:8">
      <c r="B105" s="2" t="s">
        <v>126</v>
      </c>
      <c r="C105" s="9"/>
      <c r="D105" s="2"/>
      <c r="E105" s="2"/>
      <c r="F105" s="10"/>
      <c r="G105" s="10">
        <v>251547.65481834</v>
      </c>
      <c r="H105" s="10">
        <v>100</v>
      </c>
    </row>
    <row r="106" spans="2:8">
      <c r="B106" s="1" t="s">
        <v>127</v>
      </c>
    </row>
    <row r="107" spans="2:8">
      <c r="B107" s="1" t="s">
        <v>128</v>
      </c>
    </row>
    <row r="108" spans="2:8">
      <c r="B108" s="24" t="s">
        <v>129</v>
      </c>
      <c r="C108" s="254">
        <v>44681</v>
      </c>
    </row>
    <row r="109" spans="2:8" ht="25.5">
      <c r="B109" s="11" t="s">
        <v>130</v>
      </c>
      <c r="C109" s="9" t="s">
        <v>131</v>
      </c>
    </row>
    <row r="110" spans="2:8">
      <c r="B110" s="2"/>
    </row>
    <row r="111" spans="2:8">
      <c r="B111" s="2" t="s">
        <v>1516</v>
      </c>
      <c r="C111" s="9" t="s">
        <v>131</v>
      </c>
    </row>
    <row r="112" spans="2:8">
      <c r="B112" s="2" t="s">
        <v>1515</v>
      </c>
      <c r="C112" s="9" t="s">
        <v>131</v>
      </c>
    </row>
    <row r="113" spans="2:3">
      <c r="B113" s="2" t="s">
        <v>1954</v>
      </c>
      <c r="C113" s="9"/>
    </row>
    <row r="114" spans="2:3">
      <c r="B114" s="2" t="s">
        <v>1955</v>
      </c>
      <c r="C114" s="9"/>
    </row>
    <row r="115" spans="2:3">
      <c r="B115" s="2" t="s">
        <v>1956</v>
      </c>
      <c r="C115" s="9"/>
    </row>
    <row r="116" spans="2:3">
      <c r="B116" s="2" t="s">
        <v>1957</v>
      </c>
      <c r="C116" s="9"/>
    </row>
    <row r="117" spans="2:3">
      <c r="B117" s="2" t="s">
        <v>1958</v>
      </c>
      <c r="C117" s="9"/>
    </row>
    <row r="118" spans="2:3">
      <c r="B118" s="2" t="s">
        <v>1959</v>
      </c>
      <c r="C118" s="9"/>
    </row>
    <row r="119" spans="2:3">
      <c r="B119" s="2" t="s">
        <v>1960</v>
      </c>
      <c r="C119" s="9"/>
    </row>
    <row r="120" spans="2:3">
      <c r="B120" s="2" t="s">
        <v>1961</v>
      </c>
      <c r="C120" s="9"/>
    </row>
    <row r="121" spans="2:3">
      <c r="B121" s="2" t="s">
        <v>1962</v>
      </c>
      <c r="C121" s="9"/>
    </row>
    <row r="122" spans="2:3">
      <c r="B122" s="2" t="s">
        <v>1963</v>
      </c>
      <c r="C122" s="9"/>
    </row>
    <row r="123" spans="2:3">
      <c r="B123" s="2" t="s">
        <v>1964</v>
      </c>
      <c r="C123" s="9"/>
    </row>
    <row r="124" spans="2:3">
      <c r="B124" s="2" t="s">
        <v>1965</v>
      </c>
      <c r="C124" s="9"/>
    </row>
    <row r="125" spans="2:3">
      <c r="B125" s="2" t="s">
        <v>1966</v>
      </c>
      <c r="C125" s="9"/>
    </row>
    <row r="126" spans="2:3">
      <c r="B126" s="2" t="s">
        <v>1967</v>
      </c>
      <c r="C126" s="9"/>
    </row>
    <row r="127" spans="2:3">
      <c r="B127" s="2" t="s">
        <v>1968</v>
      </c>
      <c r="C127" s="9"/>
    </row>
    <row r="128" spans="2:3">
      <c r="B128" s="2" t="s">
        <v>1969</v>
      </c>
      <c r="C128" s="9"/>
    </row>
    <row r="129" spans="2:9">
      <c r="B129" s="35" t="s">
        <v>1715</v>
      </c>
      <c r="C129" s="9"/>
    </row>
    <row r="130" spans="2:9">
      <c r="B130" s="35" t="s">
        <v>1970</v>
      </c>
    </row>
    <row r="132" spans="2:9" ht="15">
      <c r="B132" s="67" t="s">
        <v>1971</v>
      </c>
      <c r="C132" s="22"/>
    </row>
    <row r="133" spans="2:9">
      <c r="C133" s="22"/>
    </row>
    <row r="134" spans="2:9">
      <c r="B134" s="35" t="s">
        <v>1820</v>
      </c>
      <c r="C134" s="22"/>
    </row>
    <row r="135" spans="2:9">
      <c r="B135" s="412" t="s">
        <v>1821</v>
      </c>
      <c r="C135" s="414" t="s">
        <v>1822</v>
      </c>
      <c r="D135" s="414"/>
      <c r="E135" s="415" t="s">
        <v>1823</v>
      </c>
      <c r="F135" s="414" t="s">
        <v>1824</v>
      </c>
      <c r="I135" s="4"/>
    </row>
    <row r="136" spans="2:9" ht="21" customHeight="1">
      <c r="B136" s="413"/>
      <c r="C136" s="414"/>
      <c r="D136" s="414"/>
      <c r="E136" s="416"/>
      <c r="F136" s="414"/>
      <c r="I136" s="68"/>
    </row>
    <row r="137" spans="2:9" ht="15">
      <c r="B137" s="69" t="s">
        <v>1825</v>
      </c>
      <c r="C137" s="417" t="s">
        <v>1826</v>
      </c>
      <c r="D137" s="417"/>
      <c r="E137" s="70">
        <v>250000000</v>
      </c>
      <c r="F137" s="71">
        <v>0.98</v>
      </c>
    </row>
    <row r="138" spans="2:9" ht="15">
      <c r="B138" s="69" t="s">
        <v>1972</v>
      </c>
      <c r="C138" s="417" t="s">
        <v>1826</v>
      </c>
      <c r="D138" s="417"/>
      <c r="E138" s="70">
        <v>250000000</v>
      </c>
      <c r="F138" s="71">
        <v>0.99</v>
      </c>
    </row>
    <row r="139" spans="2:9">
      <c r="C139" s="22"/>
    </row>
    <row r="140" spans="2:9">
      <c r="B140" s="26" t="s">
        <v>987</v>
      </c>
      <c r="C140" s="27"/>
      <c r="D140" s="28"/>
    </row>
    <row r="141" spans="2:9" ht="30">
      <c r="B141" s="29" t="s">
        <v>988</v>
      </c>
      <c r="C141" s="30" t="s">
        <v>989</v>
      </c>
      <c r="D141" s="29" t="s">
        <v>990</v>
      </c>
    </row>
    <row r="142" spans="2:9">
      <c r="B142" s="37" t="s">
        <v>1729</v>
      </c>
      <c r="C142" s="64">
        <v>221.24</v>
      </c>
      <c r="D142" s="65">
        <v>2.2000000000000002</v>
      </c>
      <c r="F142" s="66"/>
    </row>
    <row r="145" spans="1:8" ht="63" customHeight="1">
      <c r="B145" s="382" t="s">
        <v>1828</v>
      </c>
      <c r="C145" s="382"/>
      <c r="D145" s="382"/>
      <c r="E145" s="382"/>
      <c r="F145" s="382"/>
    </row>
    <row r="148" spans="1:8">
      <c r="A148" s="3" t="s">
        <v>0</v>
      </c>
      <c r="B148" s="367" t="s">
        <v>1973</v>
      </c>
      <c r="C148" s="367"/>
      <c r="D148" s="367"/>
      <c r="E148" s="367"/>
    </row>
    <row r="152" spans="1:8">
      <c r="B152" s="1" t="s">
        <v>100</v>
      </c>
    </row>
    <row r="154" spans="1:8">
      <c r="B154" s="6" t="s">
        <v>101</v>
      </c>
      <c r="C154" s="7" t="s">
        <v>102</v>
      </c>
      <c r="D154" s="6" t="s">
        <v>103</v>
      </c>
      <c r="E154" s="6" t="s">
        <v>104</v>
      </c>
      <c r="F154" s="8" t="s">
        <v>105</v>
      </c>
      <c r="G154" s="8" t="s">
        <v>106</v>
      </c>
      <c r="H154" s="8" t="s">
        <v>107</v>
      </c>
    </row>
    <row r="155" spans="1:8">
      <c r="B155" s="2"/>
      <c r="C155" s="9"/>
      <c r="D155" s="2"/>
      <c r="E155" s="2"/>
      <c r="F155" s="10"/>
      <c r="G155" s="10"/>
      <c r="H155" s="10"/>
    </row>
    <row r="156" spans="1:8" ht="15.75">
      <c r="B156" s="77" t="s">
        <v>1842</v>
      </c>
      <c r="C156" s="9"/>
      <c r="D156" s="2"/>
      <c r="E156" s="2"/>
      <c r="F156" s="10"/>
      <c r="G156" s="10"/>
      <c r="H156" s="10"/>
    </row>
    <row r="157" spans="1:8">
      <c r="B157" s="2"/>
      <c r="C157" s="9"/>
      <c r="D157" s="2"/>
      <c r="E157" s="2"/>
      <c r="F157" s="10"/>
      <c r="G157" s="10"/>
      <c r="H157" s="10"/>
    </row>
    <row r="158" spans="1:8" s="78" customFormat="1">
      <c r="B158" s="81" t="s">
        <v>1843</v>
      </c>
      <c r="C158" s="82"/>
      <c r="F158" s="80"/>
      <c r="G158" s="80"/>
      <c r="H158" s="80"/>
    </row>
    <row r="159" spans="1:8" s="78" customFormat="1">
      <c r="B159"/>
      <c r="C159" s="82"/>
      <c r="F159" s="80"/>
      <c r="G159" s="80"/>
      <c r="H159" s="80"/>
    </row>
    <row r="160" spans="1:8" s="78" customFormat="1">
      <c r="B160" t="s">
        <v>1844</v>
      </c>
      <c r="C160" s="89">
        <v>788527303.70000005</v>
      </c>
      <c r="F160" s="80"/>
      <c r="G160" s="84"/>
      <c r="H160" s="80"/>
    </row>
    <row r="161" spans="2:8" s="78" customFormat="1">
      <c r="B161"/>
      <c r="C161" s="89"/>
      <c r="F161" s="80"/>
      <c r="G161" s="84"/>
      <c r="H161" s="80"/>
    </row>
    <row r="162" spans="2:8" s="78" customFormat="1">
      <c r="B162" t="s">
        <v>1845</v>
      </c>
      <c r="C162" s="89">
        <v>669327303.70000005</v>
      </c>
      <c r="F162" s="80"/>
      <c r="G162" s="84"/>
      <c r="H162" s="80"/>
    </row>
    <row r="163" spans="2:8" s="78" customFormat="1">
      <c r="B163"/>
      <c r="C163" s="89"/>
      <c r="F163" s="80"/>
      <c r="G163" s="84"/>
      <c r="H163" s="80"/>
    </row>
    <row r="164" spans="2:8" s="78" customFormat="1">
      <c r="B164" t="s">
        <v>1846</v>
      </c>
      <c r="C164" s="89">
        <v>119200000</v>
      </c>
      <c r="F164" s="80"/>
      <c r="G164" s="84"/>
      <c r="H164" s="80"/>
    </row>
    <row r="165" spans="2:8" s="78" customFormat="1">
      <c r="B165"/>
      <c r="C165" s="89"/>
      <c r="F165" s="80"/>
      <c r="G165" s="84"/>
      <c r="H165" s="80"/>
    </row>
    <row r="166" spans="2:8" s="78" customFormat="1">
      <c r="B166" s="81" t="s">
        <v>1847</v>
      </c>
      <c r="C166" s="90">
        <v>320030263</v>
      </c>
      <c r="F166" s="80"/>
      <c r="G166" s="84"/>
      <c r="H166" s="80"/>
    </row>
    <row r="167" spans="2:8" s="78" customFormat="1">
      <c r="B167"/>
      <c r="C167" s="89"/>
      <c r="F167" s="80"/>
      <c r="G167" s="84"/>
      <c r="H167" s="80"/>
    </row>
    <row r="168" spans="2:8" s="78" customFormat="1">
      <c r="B168" t="s">
        <v>1848</v>
      </c>
      <c r="C168" s="89">
        <v>145374263</v>
      </c>
      <c r="F168" s="80"/>
      <c r="G168" s="84"/>
      <c r="H168" s="80"/>
    </row>
    <row r="169" spans="2:8" s="78" customFormat="1">
      <c r="B169"/>
      <c r="C169" s="89"/>
      <c r="F169" s="80"/>
      <c r="G169" s="84"/>
      <c r="H169" s="80"/>
    </row>
    <row r="170" spans="2:8" s="78" customFormat="1" ht="25.5">
      <c r="B170" s="87" t="s">
        <v>1849</v>
      </c>
      <c r="C170" s="89">
        <v>174656000</v>
      </c>
      <c r="F170" s="80"/>
      <c r="G170" s="84"/>
      <c r="H170" s="80"/>
    </row>
    <row r="171" spans="2:8" s="78" customFormat="1">
      <c r="B171"/>
      <c r="C171" s="89"/>
      <c r="F171" s="80"/>
      <c r="G171" s="84"/>
      <c r="H171" s="80"/>
    </row>
    <row r="172" spans="2:8" s="78" customFormat="1" ht="25.5">
      <c r="B172" s="87" t="s">
        <v>1850</v>
      </c>
      <c r="C172" s="83">
        <v>149989127.66999999</v>
      </c>
      <c r="F172" s="80"/>
      <c r="G172" s="84"/>
      <c r="H172" s="80"/>
    </row>
    <row r="173" spans="2:8" s="78" customFormat="1">
      <c r="B173"/>
      <c r="C173" s="89"/>
      <c r="F173" s="80"/>
      <c r="G173" s="84"/>
      <c r="H173" s="80"/>
    </row>
    <row r="174" spans="2:8" s="78" customFormat="1">
      <c r="B174" s="81" t="s">
        <v>1851</v>
      </c>
      <c r="C174" s="90">
        <v>295363390.66999996</v>
      </c>
      <c r="F174" s="80"/>
      <c r="G174" s="84"/>
      <c r="H174" s="80"/>
    </row>
    <row r="175" spans="2:8" s="78" customFormat="1">
      <c r="B175" s="88"/>
      <c r="C175" s="22"/>
      <c r="F175" s="80"/>
      <c r="G175" s="80"/>
      <c r="H175" s="80"/>
    </row>
    <row r="176" spans="2:8" s="78" customFormat="1">
      <c r="B176" s="1" t="s">
        <v>1852</v>
      </c>
      <c r="C176" s="83"/>
      <c r="F176" s="80"/>
      <c r="G176" s="80"/>
    </row>
  </sheetData>
  <mergeCells count="16">
    <mergeCell ref="C12:C13"/>
    <mergeCell ref="D12:D13"/>
    <mergeCell ref="E12:E13"/>
    <mergeCell ref="B1:E1"/>
    <mergeCell ref="C3:C7"/>
    <mergeCell ref="D3:D7"/>
    <mergeCell ref="B10:E10"/>
    <mergeCell ref="B11:E11"/>
    <mergeCell ref="B145:F145"/>
    <mergeCell ref="B148:E148"/>
    <mergeCell ref="B135:B136"/>
    <mergeCell ref="C135:D136"/>
    <mergeCell ref="E135:E136"/>
    <mergeCell ref="F135:F136"/>
    <mergeCell ref="C137:D137"/>
    <mergeCell ref="C138:D138"/>
  </mergeCells>
  <hyperlinks>
    <hyperlink ref="A1" location="Index!A1" display="Index" xr:uid="{B223E798-24F0-4B50-BF3F-FCE0F2D1A90E}"/>
  </hyperlink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1E195-62AC-4208-966D-153DF3E005CB}">
  <dimension ref="A1:H107"/>
  <sheetViews>
    <sheetView workbookViewId="0">
      <selection activeCell="B1" sqref="B1:E1"/>
    </sheetView>
  </sheetViews>
  <sheetFormatPr defaultRowHeight="12.75"/>
  <cols>
    <col min="1" max="1" width="5.42578125" style="1" bestFit="1" customWidth="1"/>
    <col min="2" max="2" width="81.140625" style="1" bestFit="1" customWidth="1"/>
    <col min="3" max="3" width="25.7109375" style="5" customWidth="1"/>
    <col min="4" max="4" width="25.7109375" style="1" customWidth="1"/>
    <col min="5" max="5" width="14.140625" style="1" bestFit="1" customWidth="1"/>
    <col min="6" max="6" width="10.5703125" style="4" bestFit="1" customWidth="1"/>
    <col min="7" max="7" width="18.140625" style="4" bestFit="1" customWidth="1"/>
    <col min="8" max="8" width="9.140625" style="4" bestFit="1" customWidth="1"/>
    <col min="9" max="16384" width="9.140625" style="1"/>
  </cols>
  <sheetData>
    <row r="1" spans="1:5">
      <c r="A1" s="3" t="s">
        <v>0</v>
      </c>
      <c r="B1" s="367" t="s">
        <v>1974</v>
      </c>
      <c r="C1" s="367"/>
      <c r="D1" s="367"/>
      <c r="E1" s="367"/>
    </row>
    <row r="2" spans="1:5" ht="13.5" thickBot="1"/>
    <row r="3" spans="1:5" ht="15">
      <c r="B3" s="45" t="s">
        <v>1975</v>
      </c>
      <c r="C3" s="371"/>
      <c r="D3" s="374"/>
      <c r="E3" s="12"/>
    </row>
    <row r="4" spans="1:5" ht="45">
      <c r="B4" s="44" t="s">
        <v>1976</v>
      </c>
      <c r="C4" s="372"/>
      <c r="D4" s="375"/>
      <c r="E4" s="12"/>
    </row>
    <row r="5" spans="1:5" ht="15">
      <c r="B5" s="44" t="s">
        <v>1529</v>
      </c>
      <c r="C5" s="372"/>
      <c r="D5" s="375"/>
      <c r="E5" s="12"/>
    </row>
    <row r="6" spans="1:5" ht="15">
      <c r="B6" s="44" t="s">
        <v>1977</v>
      </c>
      <c r="C6" s="372"/>
      <c r="D6" s="375"/>
      <c r="E6" s="12"/>
    </row>
    <row r="7" spans="1:5" ht="15.75" thickBot="1">
      <c r="B7" s="43" t="s">
        <v>1978</v>
      </c>
      <c r="C7" s="373"/>
      <c r="D7" s="376"/>
      <c r="E7" s="12"/>
    </row>
    <row r="8" spans="1:5">
      <c r="B8" s="12"/>
      <c r="C8" s="20" t="s">
        <v>1527</v>
      </c>
      <c r="D8" s="20" t="s">
        <v>1526</v>
      </c>
      <c r="E8" s="12"/>
    </row>
    <row r="9" spans="1:5">
      <c r="C9" s="22"/>
    </row>
    <row r="10" spans="1:5" ht="15">
      <c r="B10" s="411"/>
      <c r="C10" s="411"/>
      <c r="D10" s="411"/>
      <c r="E10" s="411"/>
    </row>
    <row r="11" spans="1:5">
      <c r="B11" s="410" t="s">
        <v>1535</v>
      </c>
      <c r="C11" s="410"/>
      <c r="D11" s="410"/>
      <c r="E11" s="410"/>
    </row>
    <row r="12" spans="1:5">
      <c r="B12" s="48" t="s">
        <v>1536</v>
      </c>
      <c r="C12" s="410" t="s">
        <v>1537</v>
      </c>
      <c r="D12" s="410" t="s">
        <v>1538</v>
      </c>
      <c r="E12" s="410" t="s">
        <v>1539</v>
      </c>
    </row>
    <row r="13" spans="1:5">
      <c r="B13" s="48" t="s">
        <v>1540</v>
      </c>
      <c r="C13" s="410"/>
      <c r="D13" s="410"/>
      <c r="E13" s="410"/>
    </row>
    <row r="14" spans="1:5">
      <c r="B14" s="49" t="s">
        <v>1541</v>
      </c>
      <c r="C14" s="50"/>
      <c r="D14" s="50"/>
      <c r="E14" s="50"/>
    </row>
    <row r="15" spans="1:5">
      <c r="B15" s="49" t="s">
        <v>1543</v>
      </c>
      <c r="C15" s="50"/>
      <c r="D15" s="50"/>
      <c r="E15" s="50"/>
    </row>
    <row r="16" spans="1:5">
      <c r="B16" s="49" t="s">
        <v>1544</v>
      </c>
      <c r="C16" s="50"/>
      <c r="D16" s="50" t="s">
        <v>1737</v>
      </c>
      <c r="E16" s="50"/>
    </row>
    <row r="17" spans="2:8">
      <c r="B17" s="51" t="s">
        <v>3123</v>
      </c>
      <c r="C17" s="48"/>
      <c r="D17" s="48"/>
      <c r="E17" s="48"/>
    </row>
    <row r="20" spans="2:8">
      <c r="B20" s="1" t="s">
        <v>100</v>
      </c>
    </row>
    <row r="22" spans="2:8">
      <c r="B22" s="6" t="s">
        <v>101</v>
      </c>
      <c r="C22" s="7" t="s">
        <v>102</v>
      </c>
      <c r="D22" s="6" t="s">
        <v>103</v>
      </c>
      <c r="E22" s="6" t="s">
        <v>104</v>
      </c>
      <c r="F22" s="8" t="s">
        <v>105</v>
      </c>
      <c r="G22" s="8" t="s">
        <v>106</v>
      </c>
      <c r="H22" s="8" t="s">
        <v>107</v>
      </c>
    </row>
    <row r="23" spans="2:8">
      <c r="B23" s="2" t="s">
        <v>108</v>
      </c>
      <c r="C23" s="22"/>
      <c r="D23" s="41"/>
    </row>
    <row r="24" spans="2:8">
      <c r="B24" s="2" t="s">
        <v>109</v>
      </c>
      <c r="C24" s="22"/>
      <c r="D24" s="41"/>
    </row>
    <row r="25" spans="2:8">
      <c r="B25" s="2" t="s">
        <v>110</v>
      </c>
      <c r="C25" s="22"/>
      <c r="D25" s="41"/>
    </row>
    <row r="26" spans="2:8">
      <c r="B26" s="1" t="s">
        <v>494</v>
      </c>
      <c r="C26" s="22">
        <v>6.49</v>
      </c>
      <c r="D26" s="41" t="s">
        <v>112</v>
      </c>
      <c r="E26" s="1" t="s">
        <v>495</v>
      </c>
      <c r="F26" s="4">
        <v>1500000</v>
      </c>
      <c r="G26" s="4">
        <v>1455.43</v>
      </c>
      <c r="H26" s="4">
        <v>17.63</v>
      </c>
    </row>
    <row r="27" spans="2:8">
      <c r="B27" s="1" t="s">
        <v>1979</v>
      </c>
      <c r="C27" s="22">
        <v>7.21</v>
      </c>
      <c r="D27" s="41" t="s">
        <v>112</v>
      </c>
      <c r="E27" s="1" t="s">
        <v>1980</v>
      </c>
      <c r="F27" s="4">
        <v>700000</v>
      </c>
      <c r="G27" s="4">
        <v>675.01</v>
      </c>
      <c r="H27" s="4">
        <v>8.18</v>
      </c>
    </row>
    <row r="28" spans="2:8">
      <c r="B28" s="2" t="s">
        <v>116</v>
      </c>
      <c r="C28" s="52"/>
      <c r="D28" s="53"/>
      <c r="E28" s="2"/>
      <c r="F28" s="10"/>
      <c r="G28" s="10">
        <f>SUM(G22:G27)</f>
        <v>2130.44</v>
      </c>
      <c r="H28" s="10">
        <f>SUM(H22:H27)</f>
        <v>25.81</v>
      </c>
    </row>
    <row r="29" spans="2:8">
      <c r="B29" s="2" t="s">
        <v>117</v>
      </c>
      <c r="C29" s="22"/>
      <c r="D29" s="41"/>
    </row>
    <row r="30" spans="2:8">
      <c r="B30" s="1" t="s">
        <v>1308</v>
      </c>
      <c r="C30" s="22">
        <v>7.27</v>
      </c>
      <c r="D30" s="41" t="s">
        <v>675</v>
      </c>
      <c r="E30" s="1" t="s">
        <v>676</v>
      </c>
      <c r="F30" s="4">
        <v>60</v>
      </c>
      <c r="G30" s="4">
        <v>580.32000000000005</v>
      </c>
      <c r="H30" s="4">
        <v>7.03</v>
      </c>
    </row>
    <row r="31" spans="2:8">
      <c r="B31" s="1" t="s">
        <v>1981</v>
      </c>
      <c r="C31" s="22">
        <v>8.32</v>
      </c>
      <c r="D31" s="41" t="s">
        <v>1982</v>
      </c>
      <c r="E31" s="1" t="s">
        <v>1983</v>
      </c>
      <c r="F31" s="4">
        <v>50</v>
      </c>
      <c r="G31" s="4">
        <v>491.28</v>
      </c>
      <c r="H31" s="4">
        <v>5.95</v>
      </c>
    </row>
    <row r="32" spans="2:8">
      <c r="B32" s="1" t="s">
        <v>1351</v>
      </c>
      <c r="C32" s="22">
        <v>8.82</v>
      </c>
      <c r="D32" s="41" t="s">
        <v>664</v>
      </c>
      <c r="E32" s="1" t="s">
        <v>665</v>
      </c>
      <c r="F32" s="4">
        <v>50</v>
      </c>
      <c r="G32" s="4">
        <v>450.92</v>
      </c>
      <c r="H32" s="4">
        <v>5.46</v>
      </c>
    </row>
    <row r="33" spans="2:8">
      <c r="B33" s="1" t="s">
        <v>1984</v>
      </c>
      <c r="C33" s="22">
        <v>7.1</v>
      </c>
      <c r="D33" s="41" t="s">
        <v>1985</v>
      </c>
      <c r="E33" s="1" t="s">
        <v>1986</v>
      </c>
      <c r="F33" s="4">
        <v>40</v>
      </c>
      <c r="G33" s="4">
        <v>409.26</v>
      </c>
      <c r="H33" s="4">
        <v>4.96</v>
      </c>
    </row>
    <row r="34" spans="2:8">
      <c r="B34" s="1" t="s">
        <v>1278</v>
      </c>
      <c r="C34" s="22">
        <v>5.45</v>
      </c>
      <c r="D34" s="41" t="s">
        <v>118</v>
      </c>
      <c r="E34" s="1" t="s">
        <v>679</v>
      </c>
      <c r="F34" s="4">
        <v>40</v>
      </c>
      <c r="G34" s="4">
        <v>404.37</v>
      </c>
      <c r="H34" s="4">
        <v>4.9000000000000004</v>
      </c>
    </row>
    <row r="35" spans="2:8">
      <c r="B35" s="1" t="s">
        <v>1357</v>
      </c>
      <c r="C35" s="22">
        <v>6.59</v>
      </c>
      <c r="D35" s="41" t="s">
        <v>680</v>
      </c>
      <c r="E35" s="1" t="s">
        <v>681</v>
      </c>
      <c r="F35" s="4">
        <v>40</v>
      </c>
      <c r="G35" s="4">
        <v>403.23</v>
      </c>
      <c r="H35" s="4">
        <v>4.88</v>
      </c>
    </row>
    <row r="36" spans="2:8">
      <c r="B36" s="1" t="s">
        <v>1319</v>
      </c>
      <c r="C36" s="22">
        <v>7.13</v>
      </c>
      <c r="D36" s="41" t="s">
        <v>118</v>
      </c>
      <c r="E36" s="1" t="s">
        <v>335</v>
      </c>
      <c r="F36" s="4">
        <v>40</v>
      </c>
      <c r="G36" s="4">
        <v>380.56</v>
      </c>
      <c r="H36" s="4">
        <v>4.6100000000000003</v>
      </c>
    </row>
    <row r="37" spans="2:8">
      <c r="B37" s="1" t="s">
        <v>1987</v>
      </c>
      <c r="C37" s="22">
        <v>7.27</v>
      </c>
      <c r="D37" s="41" t="s">
        <v>118</v>
      </c>
      <c r="E37" s="1" t="s">
        <v>1988</v>
      </c>
      <c r="F37" s="4">
        <v>35</v>
      </c>
      <c r="G37" s="4">
        <v>369.8</v>
      </c>
      <c r="H37" s="4">
        <v>4.4800000000000004</v>
      </c>
    </row>
    <row r="38" spans="2:8">
      <c r="B38" s="1" t="s">
        <v>1354</v>
      </c>
      <c r="C38" s="22">
        <v>6.73</v>
      </c>
      <c r="D38" s="41" t="s">
        <v>673</v>
      </c>
      <c r="E38" s="1" t="s">
        <v>674</v>
      </c>
      <c r="F38" s="4">
        <v>35</v>
      </c>
      <c r="G38" s="4">
        <v>358.49</v>
      </c>
      <c r="H38" s="4">
        <v>4.34</v>
      </c>
    </row>
    <row r="39" spans="2:8">
      <c r="B39" s="1" t="s">
        <v>1784</v>
      </c>
      <c r="C39" s="22">
        <v>5.51</v>
      </c>
      <c r="D39" s="41" t="s">
        <v>118</v>
      </c>
      <c r="E39" s="1" t="s">
        <v>1785</v>
      </c>
      <c r="F39" s="4">
        <v>30</v>
      </c>
      <c r="G39" s="4">
        <v>305.33</v>
      </c>
      <c r="H39" s="4">
        <v>3.7</v>
      </c>
    </row>
    <row r="40" spans="2:8">
      <c r="B40" s="1" t="s">
        <v>1320</v>
      </c>
      <c r="C40" s="22">
        <v>6.17</v>
      </c>
      <c r="D40" s="41" t="s">
        <v>675</v>
      </c>
      <c r="E40" s="1" t="s">
        <v>888</v>
      </c>
      <c r="F40" s="4">
        <v>30</v>
      </c>
      <c r="G40" s="4">
        <v>301.72000000000003</v>
      </c>
      <c r="H40" s="4">
        <v>3.66</v>
      </c>
    </row>
    <row r="41" spans="2:8">
      <c r="B41" s="1" t="s">
        <v>328</v>
      </c>
      <c r="C41" s="22">
        <v>7.14</v>
      </c>
      <c r="D41" s="41" t="s">
        <v>118</v>
      </c>
      <c r="E41" s="1" t="s">
        <v>329</v>
      </c>
      <c r="F41" s="4">
        <v>30</v>
      </c>
      <c r="G41" s="4">
        <v>295.63</v>
      </c>
      <c r="H41" s="4">
        <v>3.58</v>
      </c>
    </row>
    <row r="42" spans="2:8">
      <c r="B42" s="1" t="s">
        <v>1499</v>
      </c>
      <c r="C42" s="22">
        <v>7.13</v>
      </c>
      <c r="D42" s="41" t="s">
        <v>118</v>
      </c>
      <c r="E42" s="1" t="s">
        <v>330</v>
      </c>
      <c r="F42" s="4">
        <v>30</v>
      </c>
      <c r="G42" s="4">
        <v>284.04000000000002</v>
      </c>
      <c r="H42" s="4">
        <v>3.44</v>
      </c>
    </row>
    <row r="43" spans="2:8">
      <c r="B43" s="1" t="s">
        <v>1989</v>
      </c>
      <c r="C43" s="22">
        <v>7.4</v>
      </c>
      <c r="D43" s="41" t="s">
        <v>118</v>
      </c>
      <c r="E43" s="1" t="s">
        <v>1990</v>
      </c>
      <c r="F43" s="4">
        <v>12</v>
      </c>
      <c r="G43" s="4">
        <v>123.9</v>
      </c>
      <c r="H43" s="4">
        <v>1.5</v>
      </c>
    </row>
    <row r="44" spans="2:8">
      <c r="B44" s="1" t="s">
        <v>1360</v>
      </c>
      <c r="C44" s="22">
        <v>7</v>
      </c>
      <c r="D44" s="41" t="s">
        <v>118</v>
      </c>
      <c r="E44" s="1" t="s">
        <v>685</v>
      </c>
      <c r="F44" s="4">
        <v>10</v>
      </c>
      <c r="G44" s="4">
        <v>99.17</v>
      </c>
      <c r="H44" s="4">
        <v>1.2</v>
      </c>
    </row>
    <row r="45" spans="2:8">
      <c r="B45" s="1" t="s">
        <v>1780</v>
      </c>
      <c r="C45" s="22">
        <v>6.85</v>
      </c>
      <c r="D45" s="41" t="s">
        <v>118</v>
      </c>
      <c r="E45" s="1" t="s">
        <v>1781</v>
      </c>
      <c r="F45" s="4">
        <v>10</v>
      </c>
      <c r="G45" s="4">
        <v>99.02</v>
      </c>
      <c r="H45" s="4">
        <v>1.2</v>
      </c>
    </row>
    <row r="46" spans="2:8">
      <c r="B46" s="1" t="s">
        <v>1361</v>
      </c>
      <c r="C46" s="22">
        <v>7.31</v>
      </c>
      <c r="D46" s="41" t="s">
        <v>118</v>
      </c>
      <c r="E46" s="1" t="s">
        <v>686</v>
      </c>
      <c r="F46" s="4">
        <v>10</v>
      </c>
      <c r="G46" s="4">
        <v>97.45</v>
      </c>
      <c r="H46" s="4">
        <v>1.18</v>
      </c>
    </row>
    <row r="47" spans="2:8">
      <c r="B47" s="2" t="s">
        <v>120</v>
      </c>
      <c r="C47" s="52"/>
      <c r="D47" s="53"/>
      <c r="E47" s="2"/>
      <c r="F47" s="10"/>
      <c r="G47" s="10">
        <f>SUM(G29:G46)</f>
        <v>5454.4900000000007</v>
      </c>
      <c r="H47" s="10">
        <f>SUM(H29:H46)</f>
        <v>66.070000000000022</v>
      </c>
    </row>
    <row r="48" spans="2:8">
      <c r="B48" s="2" t="s">
        <v>344</v>
      </c>
      <c r="C48" s="22"/>
      <c r="D48" s="41"/>
    </row>
    <row r="49" spans="2:8">
      <c r="B49" s="1" t="s">
        <v>1800</v>
      </c>
      <c r="C49" s="22">
        <v>6.46</v>
      </c>
      <c r="D49" s="41" t="s">
        <v>118</v>
      </c>
      <c r="E49" s="1" t="s">
        <v>1801</v>
      </c>
      <c r="F49" s="4">
        <v>40</v>
      </c>
      <c r="G49" s="4">
        <v>407.18</v>
      </c>
      <c r="H49" s="4">
        <v>4.93</v>
      </c>
    </row>
    <row r="50" spans="2:8">
      <c r="B50" s="2" t="s">
        <v>346</v>
      </c>
      <c r="C50" s="9"/>
      <c r="D50" s="53"/>
      <c r="E50" s="2"/>
      <c r="F50" s="10"/>
      <c r="G50" s="10">
        <f>SUM(G48:G49)</f>
        <v>407.18</v>
      </c>
      <c r="H50" s="10">
        <f>SUM(H48:H49)</f>
        <v>4.93</v>
      </c>
    </row>
    <row r="51" spans="2:8">
      <c r="B51" s="2" t="s">
        <v>276</v>
      </c>
      <c r="C51" s="9"/>
      <c r="D51" s="53"/>
      <c r="E51" s="2"/>
      <c r="F51" s="10"/>
      <c r="G51" s="10">
        <v>92.73</v>
      </c>
      <c r="H51" s="10">
        <v>1.1200000000000001</v>
      </c>
    </row>
    <row r="52" spans="2:8">
      <c r="B52" s="2" t="s">
        <v>124</v>
      </c>
      <c r="C52" s="9"/>
      <c r="D52" s="53"/>
      <c r="E52" s="2"/>
      <c r="F52" s="10"/>
      <c r="G52" s="10">
        <v>8084.8399999999992</v>
      </c>
      <c r="H52" s="10">
        <v>97.94</v>
      </c>
    </row>
    <row r="53" spans="2:8">
      <c r="B53" s="2" t="s">
        <v>220</v>
      </c>
      <c r="C53" s="9"/>
      <c r="D53" s="2"/>
      <c r="E53" s="2"/>
      <c r="F53" s="10"/>
      <c r="G53" s="10">
        <v>170.1155899800001</v>
      </c>
      <c r="H53" s="10">
        <v>2.0600000000000023</v>
      </c>
    </row>
    <row r="54" spans="2:8">
      <c r="B54" s="2" t="s">
        <v>126</v>
      </c>
      <c r="C54" s="9"/>
      <c r="D54" s="2"/>
      <c r="E54" s="2"/>
      <c r="F54" s="10"/>
      <c r="G54" s="10">
        <v>8254.9555899799998</v>
      </c>
      <c r="H54" s="10">
        <v>100</v>
      </c>
    </row>
    <row r="55" spans="2:8">
      <c r="B55" s="1" t="s">
        <v>127</v>
      </c>
    </row>
    <row r="56" spans="2:8">
      <c r="B56" s="1" t="s">
        <v>128</v>
      </c>
    </row>
    <row r="57" spans="2:8">
      <c r="B57" s="24" t="s">
        <v>129</v>
      </c>
      <c r="C57" s="254">
        <v>44681</v>
      </c>
    </row>
    <row r="58" spans="2:8" ht="25.5">
      <c r="B58" s="11" t="s">
        <v>130</v>
      </c>
      <c r="C58" s="9" t="s">
        <v>131</v>
      </c>
    </row>
    <row r="59" spans="2:8">
      <c r="B59" s="2"/>
    </row>
    <row r="60" spans="2:8">
      <c r="B60" s="2" t="s">
        <v>1516</v>
      </c>
      <c r="C60" s="9" t="s">
        <v>131</v>
      </c>
    </row>
    <row r="61" spans="2:8">
      <c r="B61" s="2" t="s">
        <v>1515</v>
      </c>
      <c r="C61" s="9" t="s">
        <v>131</v>
      </c>
    </row>
    <row r="62" spans="2:8">
      <c r="B62" s="2" t="s">
        <v>1991</v>
      </c>
      <c r="C62" s="9"/>
    </row>
    <row r="63" spans="2:8">
      <c r="B63" s="2" t="s">
        <v>1992</v>
      </c>
      <c r="C63" s="9"/>
    </row>
    <row r="64" spans="2:8">
      <c r="B64" s="2" t="s">
        <v>1993</v>
      </c>
      <c r="C64" s="9"/>
    </row>
    <row r="65" spans="1:6">
      <c r="B65" s="2" t="s">
        <v>1994</v>
      </c>
      <c r="C65" s="9"/>
    </row>
    <row r="66" spans="1:6">
      <c r="B66" s="2" t="s">
        <v>1995</v>
      </c>
      <c r="C66" s="9"/>
    </row>
    <row r="67" spans="1:6">
      <c r="B67" s="2" t="s">
        <v>1996</v>
      </c>
      <c r="C67" s="9"/>
    </row>
    <row r="68" spans="1:6">
      <c r="B68" s="2" t="s">
        <v>1997</v>
      </c>
      <c r="C68" s="9"/>
    </row>
    <row r="69" spans="1:6">
      <c r="B69" s="2" t="s">
        <v>1998</v>
      </c>
      <c r="C69" s="9"/>
    </row>
    <row r="70" spans="1:6">
      <c r="B70" s="2" t="s">
        <v>134</v>
      </c>
      <c r="C70" s="9"/>
    </row>
    <row r="71" spans="1:6">
      <c r="B71" s="35" t="s">
        <v>1999</v>
      </c>
    </row>
    <row r="72" spans="1:6">
      <c r="B72" s="35"/>
    </row>
    <row r="73" spans="1:6" ht="63" customHeight="1">
      <c r="B73" s="382" t="s">
        <v>1828</v>
      </c>
      <c r="C73" s="382"/>
      <c r="D73" s="382"/>
      <c r="E73" s="382"/>
      <c r="F73" s="382"/>
    </row>
    <row r="74" spans="1:6">
      <c r="B74" s="35"/>
    </row>
    <row r="76" spans="1:6">
      <c r="A76" s="3" t="s">
        <v>0</v>
      </c>
      <c r="B76" s="367" t="s">
        <v>2000</v>
      </c>
      <c r="C76" s="367"/>
      <c r="D76" s="367"/>
      <c r="E76" s="367"/>
    </row>
    <row r="80" spans="1:6">
      <c r="B80" s="1" t="s">
        <v>100</v>
      </c>
    </row>
    <row r="82" spans="2:8">
      <c r="B82" s="6" t="s">
        <v>101</v>
      </c>
      <c r="C82" s="7" t="s">
        <v>102</v>
      </c>
      <c r="D82" s="6" t="s">
        <v>103</v>
      </c>
      <c r="E82" s="6" t="s">
        <v>104</v>
      </c>
      <c r="F82" s="8" t="s">
        <v>105</v>
      </c>
      <c r="G82" s="8" t="s">
        <v>106</v>
      </c>
      <c r="H82" s="8" t="s">
        <v>107</v>
      </c>
    </row>
    <row r="83" spans="2:8">
      <c r="B83" s="2"/>
      <c r="C83" s="9"/>
      <c r="D83" s="2"/>
      <c r="E83" s="2"/>
      <c r="F83" s="10"/>
      <c r="G83" s="10"/>
      <c r="H83" s="10"/>
    </row>
    <row r="84" spans="2:8" ht="15.75">
      <c r="B84" s="77" t="s">
        <v>1842</v>
      </c>
      <c r="C84" s="9"/>
      <c r="D84" s="2"/>
      <c r="E84" s="2"/>
      <c r="F84" s="10"/>
      <c r="G84" s="10"/>
      <c r="H84" s="10"/>
    </row>
    <row r="85" spans="2:8">
      <c r="B85" s="2"/>
      <c r="C85" s="9"/>
      <c r="D85" s="2"/>
      <c r="E85" s="2"/>
      <c r="F85" s="10"/>
      <c r="G85" s="10"/>
      <c r="H85" s="10"/>
    </row>
    <row r="86" spans="2:8" s="78" customFormat="1">
      <c r="B86" s="81" t="s">
        <v>1843</v>
      </c>
      <c r="C86" s="82"/>
      <c r="F86" s="80"/>
      <c r="G86" s="80"/>
      <c r="H86" s="80"/>
    </row>
    <row r="87" spans="2:8" s="78" customFormat="1">
      <c r="B87"/>
      <c r="C87" s="82"/>
      <c r="F87" s="80"/>
      <c r="G87" s="80"/>
      <c r="H87" s="80"/>
    </row>
    <row r="88" spans="2:8" s="78" customFormat="1">
      <c r="B88"/>
      <c r="C88" s="82"/>
      <c r="F88" s="80"/>
      <c r="G88" s="80"/>
      <c r="H88" s="80"/>
    </row>
    <row r="89" spans="2:8" s="78" customFormat="1">
      <c r="B89" t="s">
        <v>1844</v>
      </c>
      <c r="C89" s="89">
        <v>117800066.05</v>
      </c>
      <c r="F89" s="80"/>
      <c r="G89" s="91"/>
      <c r="H89" s="80"/>
    </row>
    <row r="90" spans="2:8" s="78" customFormat="1">
      <c r="B90"/>
      <c r="C90" s="89"/>
      <c r="F90" s="80"/>
      <c r="G90" s="92"/>
      <c r="H90" s="80"/>
    </row>
    <row r="91" spans="2:8" s="78" customFormat="1">
      <c r="B91" t="s">
        <v>1845</v>
      </c>
      <c r="C91" s="89">
        <v>102800066.05</v>
      </c>
      <c r="F91" s="80"/>
      <c r="G91" s="91"/>
      <c r="H91" s="80"/>
    </row>
    <row r="92" spans="2:8" s="78" customFormat="1">
      <c r="B92"/>
      <c r="C92" s="89"/>
      <c r="F92" s="80"/>
      <c r="G92" s="92"/>
      <c r="H92" s="80"/>
    </row>
    <row r="93" spans="2:8" s="78" customFormat="1">
      <c r="B93" t="s">
        <v>1846</v>
      </c>
      <c r="C93" s="89">
        <v>15000000</v>
      </c>
      <c r="F93" s="80"/>
      <c r="G93" s="92"/>
      <c r="H93" s="80"/>
    </row>
    <row r="94" spans="2:8" s="78" customFormat="1">
      <c r="B94"/>
      <c r="C94" s="89"/>
      <c r="F94" s="80"/>
      <c r="G94" s="92"/>
      <c r="H94" s="80"/>
    </row>
    <row r="95" spans="2:8" s="78" customFormat="1">
      <c r="B95" s="81" t="s">
        <v>1847</v>
      </c>
      <c r="C95" s="90">
        <v>45427916</v>
      </c>
      <c r="F95" s="80"/>
      <c r="G95" s="92"/>
      <c r="H95" s="80"/>
    </row>
    <row r="96" spans="2:8" s="78" customFormat="1">
      <c r="B96"/>
      <c r="C96" s="89"/>
      <c r="F96" s="80"/>
      <c r="G96" s="92"/>
      <c r="H96" s="80"/>
    </row>
    <row r="97" spans="2:8" s="78" customFormat="1">
      <c r="B97" t="s">
        <v>1848</v>
      </c>
      <c r="C97" s="89">
        <v>20635916</v>
      </c>
      <c r="F97" s="80"/>
      <c r="G97" s="91"/>
      <c r="H97" s="80"/>
    </row>
    <row r="98" spans="2:8" s="78" customFormat="1">
      <c r="B98"/>
      <c r="C98" s="89"/>
      <c r="F98" s="80"/>
      <c r="G98" s="92"/>
      <c r="H98" s="80"/>
    </row>
    <row r="99" spans="2:8" s="78" customFormat="1" ht="25.5">
      <c r="B99" s="87" t="s">
        <v>1849</v>
      </c>
      <c r="C99" s="89">
        <v>24792000</v>
      </c>
      <c r="F99" s="80"/>
      <c r="G99" s="91"/>
      <c r="H99" s="80"/>
    </row>
    <row r="100" spans="2:8" s="78" customFormat="1">
      <c r="B100"/>
      <c r="C100" s="89"/>
      <c r="F100" s="80"/>
      <c r="G100" s="91"/>
      <c r="H100" s="80"/>
    </row>
    <row r="101" spans="2:8" s="78" customFormat="1" ht="25.5">
      <c r="B101" s="87" t="s">
        <v>1850</v>
      </c>
      <c r="C101" s="83">
        <v>21291359.450000003</v>
      </c>
      <c r="F101" s="80"/>
      <c r="G101" s="91"/>
      <c r="H101" s="80"/>
    </row>
    <row r="102" spans="2:8" s="78" customFormat="1">
      <c r="B102"/>
      <c r="C102" s="89"/>
      <c r="F102" s="80"/>
      <c r="G102" s="92"/>
      <c r="H102" s="80"/>
    </row>
    <row r="103" spans="2:8" s="78" customFormat="1">
      <c r="B103" s="81" t="s">
        <v>1851</v>
      </c>
      <c r="C103" s="90">
        <v>41927275.450000003</v>
      </c>
      <c r="F103" s="80"/>
      <c r="G103" s="93"/>
      <c r="H103" s="80"/>
    </row>
    <row r="104" spans="2:8" s="78" customFormat="1">
      <c r="B104" s="88"/>
      <c r="C104" s="82"/>
      <c r="F104" s="80"/>
      <c r="G104" s="80"/>
      <c r="H104" s="80"/>
    </row>
    <row r="105" spans="2:8" s="78" customFormat="1">
      <c r="B105" s="1" t="s">
        <v>1852</v>
      </c>
      <c r="C105" s="83"/>
      <c r="F105" s="80"/>
      <c r="G105" s="80"/>
    </row>
    <row r="106" spans="2:8" s="78" customFormat="1">
      <c r="C106" s="79"/>
      <c r="F106" s="80"/>
      <c r="G106" s="80"/>
      <c r="H106" s="80"/>
    </row>
    <row r="107" spans="2:8" s="78" customFormat="1">
      <c r="C107" s="79"/>
      <c r="F107" s="80"/>
      <c r="G107" s="80"/>
      <c r="H107" s="80"/>
    </row>
  </sheetData>
  <mergeCells count="10">
    <mergeCell ref="B76:E76"/>
    <mergeCell ref="B1:E1"/>
    <mergeCell ref="C3:C7"/>
    <mergeCell ref="D3:D7"/>
    <mergeCell ref="B10:E10"/>
    <mergeCell ref="B11:E11"/>
    <mergeCell ref="C12:C13"/>
    <mergeCell ref="D12:D13"/>
    <mergeCell ref="E12:E13"/>
    <mergeCell ref="B73:F73"/>
  </mergeCells>
  <hyperlinks>
    <hyperlink ref="A1" location="Index!A1" display="Index" xr:uid="{43D7E16E-5C87-4EA5-B3B5-3898215D7DA1}"/>
  </hyperlink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E1CB5-9371-44A7-9B9F-24E28DCFE32A}">
  <dimension ref="A1:I108"/>
  <sheetViews>
    <sheetView workbookViewId="0">
      <selection activeCell="B17" sqref="B17"/>
    </sheetView>
  </sheetViews>
  <sheetFormatPr defaultRowHeight="12.75"/>
  <cols>
    <col min="1" max="1" width="5.42578125" style="1" bestFit="1" customWidth="1"/>
    <col min="2" max="2" width="81.140625" style="1" bestFit="1" customWidth="1"/>
    <col min="3" max="3" width="25.7109375" style="5" customWidth="1"/>
    <col min="4" max="4" width="25.7109375" style="1" customWidth="1"/>
    <col min="5" max="5" width="14.85546875" style="1" bestFit="1" customWidth="1"/>
    <col min="6" max="6" width="10.5703125" style="4" bestFit="1" customWidth="1"/>
    <col min="7" max="7" width="18.140625" style="4" bestFit="1" customWidth="1"/>
    <col min="8" max="8" width="9.140625" style="4" bestFit="1" customWidth="1"/>
    <col min="9" max="16384" width="9.140625" style="1"/>
  </cols>
  <sheetData>
    <row r="1" spans="1:5">
      <c r="A1" s="3" t="s">
        <v>0</v>
      </c>
      <c r="B1" s="367" t="s">
        <v>12</v>
      </c>
      <c r="C1" s="367"/>
      <c r="D1" s="367"/>
      <c r="E1" s="367"/>
    </row>
    <row r="2" spans="1:5" ht="13.5" thickBot="1"/>
    <row r="3" spans="1:5" ht="15">
      <c r="B3" s="94" t="s">
        <v>2001</v>
      </c>
      <c r="C3" s="419"/>
      <c r="D3" s="374"/>
      <c r="E3" s="12"/>
    </row>
    <row r="4" spans="1:5" ht="45">
      <c r="B4" s="95" t="s">
        <v>2002</v>
      </c>
      <c r="C4" s="420"/>
      <c r="D4" s="375"/>
      <c r="E4" s="12"/>
    </row>
    <row r="5" spans="1:5" ht="15">
      <c r="B5" s="95" t="s">
        <v>2003</v>
      </c>
      <c r="C5" s="420"/>
      <c r="D5" s="375"/>
      <c r="E5" s="12"/>
    </row>
    <row r="6" spans="1:5" ht="45.75" thickBot="1">
      <c r="B6" s="96" t="s">
        <v>2004</v>
      </c>
      <c r="C6" s="421"/>
      <c r="D6" s="376"/>
      <c r="E6" s="12"/>
    </row>
    <row r="7" spans="1:5">
      <c r="B7" s="12"/>
      <c r="C7" s="20" t="s">
        <v>1527</v>
      </c>
      <c r="D7" s="20" t="s">
        <v>1526</v>
      </c>
      <c r="E7" s="12"/>
    </row>
    <row r="8" spans="1:5">
      <c r="B8" s="12"/>
      <c r="C8" s="20"/>
      <c r="D8" s="20"/>
      <c r="E8" s="12"/>
    </row>
    <row r="9" spans="1:5">
      <c r="C9" s="22"/>
    </row>
    <row r="10" spans="1:5" ht="15">
      <c r="B10" s="411"/>
      <c r="C10" s="411"/>
      <c r="D10" s="411"/>
      <c r="E10" s="411"/>
    </row>
    <row r="11" spans="1:5">
      <c r="B11" s="410" t="s">
        <v>1535</v>
      </c>
      <c r="C11" s="410"/>
      <c r="D11" s="410"/>
      <c r="E11" s="410"/>
    </row>
    <row r="12" spans="1:5">
      <c r="B12" s="48" t="s">
        <v>1536</v>
      </c>
      <c r="C12" s="410" t="s">
        <v>1537</v>
      </c>
      <c r="D12" s="410" t="s">
        <v>1538</v>
      </c>
      <c r="E12" s="410" t="s">
        <v>1539</v>
      </c>
    </row>
    <row r="13" spans="1:5">
      <c r="B13" s="48" t="s">
        <v>1540</v>
      </c>
      <c r="C13" s="410"/>
      <c r="D13" s="410"/>
      <c r="E13" s="410"/>
    </row>
    <row r="14" spans="1:5">
      <c r="B14" s="49" t="s">
        <v>1541</v>
      </c>
      <c r="C14" s="97"/>
      <c r="D14" s="50"/>
      <c r="E14" s="50"/>
    </row>
    <row r="15" spans="1:5">
      <c r="B15" s="49" t="s">
        <v>1543</v>
      </c>
      <c r="C15" s="50"/>
      <c r="D15" s="50"/>
      <c r="E15" s="50"/>
    </row>
    <row r="16" spans="1:5">
      <c r="B16" s="49" t="s">
        <v>1544</v>
      </c>
      <c r="C16" s="50"/>
      <c r="D16" s="50" t="s">
        <v>1737</v>
      </c>
      <c r="E16" s="50"/>
    </row>
    <row r="17" spans="2:8">
      <c r="B17" s="51" t="s">
        <v>3123</v>
      </c>
      <c r="C17" s="48"/>
      <c r="D17" s="48"/>
      <c r="E17" s="48"/>
    </row>
    <row r="20" spans="2:8">
      <c r="B20" s="1" t="s">
        <v>100</v>
      </c>
    </row>
    <row r="22" spans="2:8">
      <c r="B22" s="6" t="s">
        <v>101</v>
      </c>
      <c r="C22" s="7" t="s">
        <v>102</v>
      </c>
      <c r="D22" s="6" t="s">
        <v>103</v>
      </c>
      <c r="E22" s="6" t="s">
        <v>104</v>
      </c>
      <c r="F22" s="8" t="s">
        <v>105</v>
      </c>
      <c r="G22" s="8" t="s">
        <v>106</v>
      </c>
      <c r="H22" s="8" t="s">
        <v>107</v>
      </c>
    </row>
    <row r="23" spans="2:8">
      <c r="B23" s="2" t="s">
        <v>108</v>
      </c>
      <c r="C23" s="22"/>
      <c r="D23" s="41"/>
    </row>
    <row r="24" spans="2:8">
      <c r="B24" s="2" t="s">
        <v>109</v>
      </c>
      <c r="C24" s="22"/>
      <c r="D24" s="41"/>
    </row>
    <row r="25" spans="2:8">
      <c r="B25" s="2" t="s">
        <v>110</v>
      </c>
      <c r="C25" s="22"/>
      <c r="D25" s="41"/>
    </row>
    <row r="26" spans="2:8">
      <c r="B26" s="24" t="s">
        <v>2005</v>
      </c>
      <c r="C26" s="22">
        <v>4.7740999999999998</v>
      </c>
      <c r="D26" s="41" t="s">
        <v>112</v>
      </c>
      <c r="E26" s="1" t="s">
        <v>2006</v>
      </c>
      <c r="F26" s="4">
        <v>7500000</v>
      </c>
      <c r="G26" s="4">
        <v>7434.77</v>
      </c>
      <c r="H26" s="4">
        <v>13.61</v>
      </c>
    </row>
    <row r="27" spans="2:8">
      <c r="B27" s="1" t="s">
        <v>2007</v>
      </c>
      <c r="C27" s="22">
        <v>5.69</v>
      </c>
      <c r="D27" s="41" t="s">
        <v>112</v>
      </c>
      <c r="E27" s="1" t="s">
        <v>1881</v>
      </c>
      <c r="F27" s="4">
        <v>1000000</v>
      </c>
      <c r="G27" s="4">
        <v>1070.02</v>
      </c>
      <c r="H27" s="4">
        <v>1.96</v>
      </c>
    </row>
    <row r="28" spans="2:8">
      <c r="B28" s="2" t="s">
        <v>116</v>
      </c>
      <c r="C28" s="52"/>
      <c r="D28" s="53"/>
      <c r="E28" s="2"/>
      <c r="F28" s="10"/>
      <c r="G28" s="10">
        <f>SUM(G26:G27)</f>
        <v>8504.7900000000009</v>
      </c>
      <c r="H28" s="10">
        <f>SUM(H26:H27)</f>
        <v>15.57</v>
      </c>
    </row>
    <row r="29" spans="2:8">
      <c r="B29" s="2" t="s">
        <v>117</v>
      </c>
      <c r="C29" s="22"/>
      <c r="D29" s="41"/>
    </row>
    <row r="30" spans="2:8">
      <c r="B30" s="1" t="s">
        <v>1352</v>
      </c>
      <c r="C30" s="22">
        <v>6.09</v>
      </c>
      <c r="D30" s="41" t="s">
        <v>118</v>
      </c>
      <c r="E30" s="1" t="s">
        <v>670</v>
      </c>
      <c r="F30" s="4">
        <v>500</v>
      </c>
      <c r="G30" s="4">
        <v>5044.6000000000004</v>
      </c>
      <c r="H30" s="4">
        <v>9.23</v>
      </c>
    </row>
    <row r="31" spans="2:8">
      <c r="B31" s="1" t="s">
        <v>872</v>
      </c>
      <c r="C31" s="22">
        <v>5.94</v>
      </c>
      <c r="D31" s="41" t="s">
        <v>118</v>
      </c>
      <c r="E31" s="1" t="s">
        <v>873</v>
      </c>
      <c r="F31" s="4">
        <v>450</v>
      </c>
      <c r="G31" s="4">
        <v>4537.04</v>
      </c>
      <c r="H31" s="4">
        <v>8.3000000000000007</v>
      </c>
    </row>
    <row r="32" spans="2:8">
      <c r="B32" s="1" t="s">
        <v>1308</v>
      </c>
      <c r="C32" s="22">
        <v>7.27</v>
      </c>
      <c r="D32" s="41" t="s">
        <v>675</v>
      </c>
      <c r="E32" s="1" t="s">
        <v>676</v>
      </c>
      <c r="F32" s="4">
        <v>340</v>
      </c>
      <c r="G32" s="4">
        <v>3288.48</v>
      </c>
      <c r="H32" s="4">
        <v>6.02</v>
      </c>
    </row>
    <row r="33" spans="2:8">
      <c r="B33" s="1" t="s">
        <v>2008</v>
      </c>
      <c r="C33" s="22">
        <v>4.8099999999999996</v>
      </c>
      <c r="D33" s="41" t="s">
        <v>118</v>
      </c>
      <c r="E33" s="1" t="s">
        <v>2009</v>
      </c>
      <c r="F33" s="4">
        <v>250</v>
      </c>
      <c r="G33" s="4">
        <v>2528.09</v>
      </c>
      <c r="H33" s="4">
        <v>4.63</v>
      </c>
    </row>
    <row r="34" spans="2:8">
      <c r="B34" s="1" t="s">
        <v>1912</v>
      </c>
      <c r="C34" s="22">
        <v>6.45</v>
      </c>
      <c r="D34" s="41" t="s">
        <v>118</v>
      </c>
      <c r="E34" s="1" t="s">
        <v>1913</v>
      </c>
      <c r="F34" s="4">
        <v>250</v>
      </c>
      <c r="G34" s="4">
        <v>2508.8000000000002</v>
      </c>
      <c r="H34" s="4">
        <v>4.59</v>
      </c>
    </row>
    <row r="35" spans="2:8">
      <c r="B35" s="1" t="s">
        <v>2010</v>
      </c>
      <c r="C35" s="22">
        <v>5.63</v>
      </c>
      <c r="D35" s="41" t="s">
        <v>336</v>
      </c>
      <c r="E35" s="1" t="s">
        <v>863</v>
      </c>
      <c r="F35" s="4">
        <v>250</v>
      </c>
      <c r="G35" s="4">
        <v>2493.37</v>
      </c>
      <c r="H35" s="4">
        <v>4.5599999999999996</v>
      </c>
    </row>
    <row r="36" spans="2:8">
      <c r="B36" s="1" t="s">
        <v>2011</v>
      </c>
      <c r="C36" s="22">
        <v>6.49</v>
      </c>
      <c r="D36" s="41" t="s">
        <v>118</v>
      </c>
      <c r="E36" s="1" t="s">
        <v>2012</v>
      </c>
      <c r="F36" s="4">
        <v>250</v>
      </c>
      <c r="G36" s="4">
        <v>2465.0100000000002</v>
      </c>
      <c r="H36" s="4">
        <v>4.51</v>
      </c>
    </row>
    <row r="37" spans="2:8">
      <c r="B37" s="1" t="s">
        <v>2013</v>
      </c>
      <c r="C37" s="22">
        <v>7.44</v>
      </c>
      <c r="D37" s="41" t="s">
        <v>336</v>
      </c>
      <c r="E37" s="1" t="s">
        <v>2014</v>
      </c>
      <c r="F37" s="4">
        <v>200</v>
      </c>
      <c r="G37" s="4">
        <v>2038.47</v>
      </c>
      <c r="H37" s="4">
        <v>3.73</v>
      </c>
    </row>
    <row r="38" spans="2:8">
      <c r="B38" s="1" t="s">
        <v>1932</v>
      </c>
      <c r="C38" s="22">
        <v>6.91</v>
      </c>
      <c r="D38" s="41" t="s">
        <v>118</v>
      </c>
      <c r="E38" s="1" t="s">
        <v>1933</v>
      </c>
      <c r="F38" s="4">
        <v>150</v>
      </c>
      <c r="G38" s="4">
        <v>1503.68</v>
      </c>
      <c r="H38" s="4">
        <v>2.75</v>
      </c>
    </row>
    <row r="39" spans="2:8">
      <c r="B39" s="1" t="s">
        <v>2015</v>
      </c>
      <c r="C39" s="22">
        <v>7.25</v>
      </c>
      <c r="D39" s="41" t="s">
        <v>336</v>
      </c>
      <c r="E39" s="1" t="s">
        <v>2016</v>
      </c>
      <c r="F39" s="4">
        <v>150</v>
      </c>
      <c r="G39" s="4">
        <v>1502.26</v>
      </c>
      <c r="H39" s="4">
        <v>2.75</v>
      </c>
    </row>
    <row r="40" spans="2:8">
      <c r="B40" s="1" t="s">
        <v>2017</v>
      </c>
      <c r="C40" s="22">
        <v>6.28</v>
      </c>
      <c r="D40" s="41" t="s">
        <v>118</v>
      </c>
      <c r="E40" s="1" t="s">
        <v>2018</v>
      </c>
      <c r="F40" s="4">
        <v>150</v>
      </c>
      <c r="G40" s="4">
        <v>1479.99</v>
      </c>
      <c r="H40" s="4">
        <v>2.71</v>
      </c>
    </row>
    <row r="41" spans="2:8">
      <c r="B41" s="1" t="s">
        <v>2019</v>
      </c>
      <c r="C41" s="22">
        <v>7.13</v>
      </c>
      <c r="D41" s="41" t="s">
        <v>118</v>
      </c>
      <c r="E41" s="1" t="s">
        <v>334</v>
      </c>
      <c r="F41" s="4">
        <v>150</v>
      </c>
      <c r="G41" s="4">
        <v>1430.47</v>
      </c>
      <c r="H41" s="4">
        <v>2.62</v>
      </c>
    </row>
    <row r="42" spans="2:8">
      <c r="B42" s="1" t="s">
        <v>2020</v>
      </c>
      <c r="C42" s="22">
        <v>6.23</v>
      </c>
      <c r="D42" s="41" t="s">
        <v>118</v>
      </c>
      <c r="E42" s="1" t="s">
        <v>2021</v>
      </c>
      <c r="F42" s="4">
        <v>100000</v>
      </c>
      <c r="G42" s="4">
        <v>1034.4000000000001</v>
      </c>
      <c r="H42" s="4">
        <v>1.89</v>
      </c>
    </row>
    <row r="43" spans="2:8">
      <c r="B43" s="1" t="s">
        <v>2022</v>
      </c>
      <c r="C43" s="22">
        <v>6.65</v>
      </c>
      <c r="D43" s="41" t="s">
        <v>336</v>
      </c>
      <c r="E43" s="1" t="s">
        <v>2023</v>
      </c>
      <c r="F43" s="4">
        <v>50000</v>
      </c>
      <c r="G43" s="4">
        <v>519.39</v>
      </c>
      <c r="H43" s="4">
        <v>0.95</v>
      </c>
    </row>
    <row r="44" spans="2:8">
      <c r="B44" s="1" t="s">
        <v>2024</v>
      </c>
      <c r="C44" s="22">
        <v>5.99</v>
      </c>
      <c r="D44" s="41" t="s">
        <v>336</v>
      </c>
      <c r="E44" s="1" t="s">
        <v>2025</v>
      </c>
      <c r="F44" s="4">
        <v>50000</v>
      </c>
      <c r="G44" s="4">
        <v>503.38</v>
      </c>
      <c r="H44" s="4">
        <v>0.92</v>
      </c>
    </row>
    <row r="45" spans="2:8">
      <c r="B45" s="2" t="s">
        <v>120</v>
      </c>
      <c r="C45" s="52"/>
      <c r="D45" s="53"/>
      <c r="E45" s="2"/>
      <c r="F45" s="10"/>
      <c r="G45" s="10">
        <f>SUM(G30:G44)</f>
        <v>32877.43</v>
      </c>
      <c r="H45" s="10">
        <f>SUM(H30:H44)</f>
        <v>60.16</v>
      </c>
    </row>
    <row r="46" spans="2:8">
      <c r="B46" s="2" t="s">
        <v>121</v>
      </c>
      <c r="C46" s="22"/>
      <c r="D46" s="41"/>
    </row>
    <row r="47" spans="2:8">
      <c r="B47" s="1" t="s">
        <v>2026</v>
      </c>
      <c r="C47" s="22">
        <v>5.05</v>
      </c>
      <c r="D47" s="41" t="s">
        <v>1617</v>
      </c>
      <c r="E47" s="1" t="s">
        <v>2027</v>
      </c>
      <c r="F47" s="4">
        <v>500</v>
      </c>
      <c r="G47" s="4">
        <v>2405.16</v>
      </c>
      <c r="H47" s="4">
        <v>4.4000000000000004</v>
      </c>
    </row>
    <row r="48" spans="2:8">
      <c r="B48" s="2" t="s">
        <v>123</v>
      </c>
      <c r="C48" s="9"/>
      <c r="D48" s="53"/>
      <c r="E48" s="2"/>
      <c r="F48" s="10"/>
      <c r="G48" s="10">
        <f>SUM(G47)</f>
        <v>2405.16</v>
      </c>
      <c r="H48" s="10">
        <f>SUM(H47)</f>
        <v>4.4000000000000004</v>
      </c>
    </row>
    <row r="49" spans="2:8">
      <c r="B49" s="2" t="s">
        <v>1517</v>
      </c>
      <c r="C49" s="9"/>
      <c r="D49" s="53"/>
      <c r="E49" s="2"/>
      <c r="F49" s="10"/>
      <c r="G49" s="10">
        <v>9853.58</v>
      </c>
      <c r="H49" s="10">
        <v>18.04</v>
      </c>
    </row>
    <row r="50" spans="2:8">
      <c r="B50" s="2" t="s">
        <v>124</v>
      </c>
      <c r="C50" s="9"/>
      <c r="D50" s="2"/>
      <c r="E50" s="2"/>
      <c r="F50" s="10"/>
      <c r="G50" s="10">
        <f>+G28+G45+G48+G49</f>
        <v>53640.960000000006</v>
      </c>
      <c r="H50" s="10">
        <f>+H28+H45+H48+H49</f>
        <v>98.169999999999987</v>
      </c>
    </row>
    <row r="51" spans="2:8">
      <c r="B51" s="2" t="s">
        <v>125</v>
      </c>
      <c r="C51" s="9"/>
      <c r="D51" s="2"/>
      <c r="E51" s="2"/>
      <c r="F51" s="10"/>
      <c r="G51" s="10">
        <f>+G52-G50</f>
        <v>989.32452977999492</v>
      </c>
      <c r="H51" s="10">
        <f>+H52-H50</f>
        <v>1.8300000000000125</v>
      </c>
    </row>
    <row r="52" spans="2:8">
      <c r="B52" s="2" t="s">
        <v>126</v>
      </c>
      <c r="C52" s="9"/>
      <c r="D52" s="2"/>
      <c r="E52" s="2"/>
      <c r="F52" s="10"/>
      <c r="G52" s="10">
        <v>54630.284529780001</v>
      </c>
      <c r="H52" s="10">
        <v>100</v>
      </c>
    </row>
    <row r="53" spans="2:8">
      <c r="B53" s="1" t="s">
        <v>127</v>
      </c>
    </row>
    <row r="54" spans="2:8">
      <c r="B54" s="1" t="s">
        <v>128</v>
      </c>
    </row>
    <row r="55" spans="2:8">
      <c r="B55" s="24" t="s">
        <v>129</v>
      </c>
      <c r="C55" s="254">
        <v>44681</v>
      </c>
    </row>
    <row r="56" spans="2:8" ht="25.5">
      <c r="B56" s="11" t="s">
        <v>130</v>
      </c>
      <c r="C56" s="9" t="s">
        <v>131</v>
      </c>
    </row>
    <row r="57" spans="2:8">
      <c r="B57" s="2"/>
    </row>
    <row r="58" spans="2:8">
      <c r="B58" s="2" t="s">
        <v>1516</v>
      </c>
      <c r="C58" s="9" t="s">
        <v>131</v>
      </c>
    </row>
    <row r="59" spans="2:8">
      <c r="B59" s="2" t="s">
        <v>1515</v>
      </c>
      <c r="C59" s="9" t="s">
        <v>131</v>
      </c>
    </row>
    <row r="60" spans="2:8">
      <c r="B60" s="2" t="s">
        <v>2028</v>
      </c>
      <c r="C60" s="9"/>
    </row>
    <row r="61" spans="2:8">
      <c r="B61" s="2" t="s">
        <v>2029</v>
      </c>
      <c r="C61" s="9"/>
    </row>
    <row r="62" spans="2:8">
      <c r="B62" s="2" t="s">
        <v>2030</v>
      </c>
      <c r="C62" s="9"/>
    </row>
    <row r="63" spans="2:8">
      <c r="B63" s="2" t="s">
        <v>2031</v>
      </c>
      <c r="C63" s="9"/>
    </row>
    <row r="64" spans="2:8">
      <c r="B64" s="2" t="s">
        <v>2032</v>
      </c>
      <c r="C64" s="9"/>
    </row>
    <row r="65" spans="2:3">
      <c r="B65" s="2" t="s">
        <v>2033</v>
      </c>
      <c r="C65" s="9"/>
    </row>
    <row r="66" spans="2:3">
      <c r="B66" s="2" t="s">
        <v>2034</v>
      </c>
      <c r="C66" s="9"/>
    </row>
    <row r="67" spans="2:3">
      <c r="B67" s="2" t="s">
        <v>2035</v>
      </c>
      <c r="C67" s="9"/>
    </row>
    <row r="68" spans="2:3">
      <c r="B68" s="2" t="s">
        <v>2036</v>
      </c>
      <c r="C68" s="9"/>
    </row>
    <row r="69" spans="2:3">
      <c r="B69" s="2" t="s">
        <v>2037</v>
      </c>
      <c r="C69" s="9"/>
    </row>
    <row r="70" spans="2:3">
      <c r="B70" s="2" t="s">
        <v>2038</v>
      </c>
      <c r="C70" s="9"/>
    </row>
    <row r="71" spans="2:3">
      <c r="B71" s="2" t="s">
        <v>2039</v>
      </c>
      <c r="C71" s="9"/>
    </row>
    <row r="72" spans="2:3">
      <c r="B72" s="2" t="s">
        <v>2040</v>
      </c>
      <c r="C72" s="9"/>
    </row>
    <row r="73" spans="2:3">
      <c r="B73" s="2" t="s">
        <v>2041</v>
      </c>
      <c r="C73" s="9"/>
    </row>
    <row r="74" spans="2:3">
      <c r="B74" s="2" t="s">
        <v>2042</v>
      </c>
      <c r="C74" s="9"/>
    </row>
    <row r="75" spans="2:3">
      <c r="B75" s="2" t="s">
        <v>2043</v>
      </c>
      <c r="C75" s="9"/>
    </row>
    <row r="76" spans="2:3">
      <c r="B76" s="2" t="s">
        <v>134</v>
      </c>
      <c r="C76" s="9"/>
    </row>
    <row r="77" spans="2:3">
      <c r="B77" s="35" t="s">
        <v>2492</v>
      </c>
    </row>
    <row r="79" spans="2:3" ht="15">
      <c r="B79" s="67" t="s">
        <v>2044</v>
      </c>
      <c r="C79" s="22"/>
    </row>
    <row r="80" spans="2:3">
      <c r="C80" s="22"/>
    </row>
    <row r="81" spans="2:9">
      <c r="B81" s="35" t="s">
        <v>1820</v>
      </c>
      <c r="C81" s="22"/>
    </row>
    <row r="82" spans="2:9">
      <c r="B82" s="412" t="s">
        <v>1821</v>
      </c>
      <c r="C82" s="414" t="s">
        <v>1822</v>
      </c>
      <c r="D82" s="414"/>
      <c r="E82" s="415" t="s">
        <v>1823</v>
      </c>
      <c r="F82" s="414" t="s">
        <v>1824</v>
      </c>
      <c r="I82" s="4"/>
    </row>
    <row r="83" spans="2:9" ht="21" customHeight="1">
      <c r="B83" s="413"/>
      <c r="C83" s="414"/>
      <c r="D83" s="414"/>
      <c r="E83" s="416"/>
      <c r="F83" s="414"/>
      <c r="I83" s="68"/>
    </row>
    <row r="84" spans="2:9" ht="15">
      <c r="B84" s="69" t="s">
        <v>2045</v>
      </c>
      <c r="C84" s="417" t="s">
        <v>2046</v>
      </c>
      <c r="D84" s="417"/>
      <c r="E84" s="70">
        <v>-100000000</v>
      </c>
      <c r="F84" s="71">
        <v>-1.83</v>
      </c>
      <c r="G84" s="98"/>
      <c r="I84" s="68"/>
    </row>
    <row r="85" spans="2:9" ht="15">
      <c r="B85" s="69" t="s">
        <v>2047</v>
      </c>
      <c r="C85" s="417" t="s">
        <v>2046</v>
      </c>
      <c r="D85" s="417"/>
      <c r="E85" s="70">
        <v>-150000000</v>
      </c>
      <c r="F85" s="71">
        <v>-2.72</v>
      </c>
      <c r="G85" s="98"/>
      <c r="I85" s="68"/>
    </row>
    <row r="86" spans="2:9" ht="15">
      <c r="B86" s="69" t="s">
        <v>2048</v>
      </c>
      <c r="C86" s="417" t="s">
        <v>2046</v>
      </c>
      <c r="D86" s="417"/>
      <c r="E86" s="70">
        <v>-250000000</v>
      </c>
      <c r="F86" s="71">
        <v>-4.57</v>
      </c>
    </row>
    <row r="87" spans="2:9" ht="15">
      <c r="B87" s="69" t="s">
        <v>2049</v>
      </c>
      <c r="C87" s="417" t="s">
        <v>2046</v>
      </c>
      <c r="D87" s="417"/>
      <c r="E87" s="70">
        <v>-150000000</v>
      </c>
      <c r="F87" s="71">
        <v>-2.71</v>
      </c>
    </row>
    <row r="88" spans="2:9" ht="15">
      <c r="B88" s="69" t="s">
        <v>2050</v>
      </c>
      <c r="C88" s="417" t="s">
        <v>2046</v>
      </c>
      <c r="D88" s="417"/>
      <c r="E88" s="70">
        <v>-50000000</v>
      </c>
      <c r="F88" s="71">
        <v>-0.91</v>
      </c>
    </row>
    <row r="89" spans="2:9" ht="15">
      <c r="B89" s="69" t="s">
        <v>2051</v>
      </c>
      <c r="C89" s="417" t="s">
        <v>2046</v>
      </c>
      <c r="D89" s="417"/>
      <c r="E89" s="70">
        <v>-100000000</v>
      </c>
      <c r="F89" s="71">
        <v>-1.83</v>
      </c>
    </row>
    <row r="90" spans="2:9" ht="15">
      <c r="B90" s="69" t="s">
        <v>2052</v>
      </c>
      <c r="C90" s="417" t="s">
        <v>2046</v>
      </c>
      <c r="D90" s="417"/>
      <c r="E90" s="70">
        <v>-250000000</v>
      </c>
      <c r="F90" s="71">
        <v>-4.5199999999999996</v>
      </c>
    </row>
    <row r="91" spans="2:9" ht="15">
      <c r="B91" s="69" t="s">
        <v>1827</v>
      </c>
      <c r="C91" s="417" t="s">
        <v>1826</v>
      </c>
      <c r="D91" s="417"/>
      <c r="E91" s="70">
        <v>250000000</v>
      </c>
      <c r="F91" s="71">
        <v>4.51</v>
      </c>
    </row>
    <row r="92" spans="2:9">
      <c r="C92" s="22"/>
    </row>
    <row r="93" spans="2:9" s="101" customFormat="1" ht="35.1" customHeight="1">
      <c r="B93" s="418" t="s">
        <v>2053</v>
      </c>
      <c r="C93" s="418"/>
      <c r="D93" s="418"/>
      <c r="E93" s="418"/>
      <c r="F93" s="418"/>
      <c r="G93" s="99"/>
      <c r="H93" s="100"/>
    </row>
    <row r="94" spans="2:9" s="104" customFormat="1">
      <c r="B94" s="101"/>
      <c r="C94" s="99"/>
      <c r="D94" s="101"/>
      <c r="E94" s="101"/>
      <c r="F94" s="100"/>
      <c r="G94" s="102"/>
      <c r="H94" s="103"/>
    </row>
    <row r="95" spans="2:9" s="101" customFormat="1" ht="35.1" customHeight="1">
      <c r="B95" s="418" t="s">
        <v>2054</v>
      </c>
      <c r="C95" s="418"/>
      <c r="D95" s="418"/>
      <c r="E95" s="418"/>
      <c r="F95" s="418"/>
      <c r="G95" s="99"/>
      <c r="H95" s="100"/>
    </row>
    <row r="96" spans="2:9" s="104" customFormat="1">
      <c r="B96" s="101"/>
      <c r="C96" s="99"/>
      <c r="D96" s="101"/>
      <c r="E96" s="101"/>
      <c r="F96" s="100"/>
      <c r="G96" s="102"/>
      <c r="H96" s="103"/>
    </row>
    <row r="97" spans="2:8" s="101" customFormat="1" ht="30" customHeight="1">
      <c r="B97" s="418" t="s">
        <v>2055</v>
      </c>
      <c r="C97" s="418"/>
      <c r="D97" s="418"/>
      <c r="E97" s="418"/>
      <c r="F97" s="418"/>
      <c r="G97" s="99"/>
      <c r="H97" s="100"/>
    </row>
    <row r="98" spans="2:8" s="104" customFormat="1">
      <c r="B98" s="101"/>
      <c r="C98" s="99"/>
      <c r="D98" s="101"/>
      <c r="E98" s="101"/>
      <c r="F98" s="100"/>
      <c r="G98" s="102"/>
      <c r="H98" s="103"/>
    </row>
    <row r="99" spans="2:8" s="101" customFormat="1" ht="30" customHeight="1">
      <c r="B99" s="418" t="s">
        <v>2056</v>
      </c>
      <c r="C99" s="418"/>
      <c r="D99" s="418"/>
      <c r="E99" s="418"/>
      <c r="F99" s="418"/>
      <c r="G99" s="99"/>
      <c r="H99" s="100"/>
    </row>
    <row r="100" spans="2:8" s="104" customFormat="1">
      <c r="B100" s="101"/>
      <c r="C100" s="99"/>
      <c r="D100" s="101"/>
      <c r="E100" s="101"/>
      <c r="F100" s="100"/>
      <c r="G100" s="102"/>
      <c r="H100" s="103"/>
    </row>
    <row r="101" spans="2:8" s="101" customFormat="1" ht="30" customHeight="1">
      <c r="B101" s="418" t="s">
        <v>2057</v>
      </c>
      <c r="C101" s="418"/>
      <c r="D101" s="418"/>
      <c r="E101" s="418"/>
      <c r="F101" s="418"/>
      <c r="G101" s="99"/>
      <c r="H101" s="100"/>
    </row>
    <row r="102" spans="2:8" s="104" customFormat="1">
      <c r="B102" s="101"/>
      <c r="C102" s="99"/>
      <c r="D102" s="101"/>
      <c r="E102" s="101"/>
      <c r="F102" s="100"/>
      <c r="G102" s="102"/>
      <c r="H102" s="103"/>
    </row>
    <row r="103" spans="2:8" s="101" customFormat="1" ht="30" customHeight="1">
      <c r="B103" s="418" t="s">
        <v>2058</v>
      </c>
      <c r="C103" s="418"/>
      <c r="D103" s="418"/>
      <c r="E103" s="418"/>
      <c r="F103" s="418"/>
      <c r="G103" s="99"/>
      <c r="H103" s="100"/>
    </row>
    <row r="104" spans="2:8" s="104" customFormat="1">
      <c r="B104" s="101"/>
      <c r="C104" s="99"/>
      <c r="D104" s="101"/>
      <c r="E104" s="101"/>
      <c r="F104" s="100"/>
      <c r="G104" s="102"/>
      <c r="H104" s="103"/>
    </row>
    <row r="105" spans="2:8" s="101" customFormat="1" ht="30" customHeight="1">
      <c r="B105" s="418" t="s">
        <v>2059</v>
      </c>
      <c r="C105" s="418"/>
      <c r="D105" s="418"/>
      <c r="E105" s="418"/>
      <c r="F105" s="418"/>
      <c r="G105" s="99"/>
      <c r="H105" s="100"/>
    </row>
    <row r="108" spans="2:8" ht="63" customHeight="1">
      <c r="B108" s="382" t="s">
        <v>1828</v>
      </c>
      <c r="C108" s="382"/>
      <c r="D108" s="382"/>
      <c r="E108" s="382"/>
      <c r="F108" s="382"/>
    </row>
  </sheetData>
  <mergeCells count="28">
    <mergeCell ref="C12:C13"/>
    <mergeCell ref="D12:D13"/>
    <mergeCell ref="E12:E13"/>
    <mergeCell ref="B1:E1"/>
    <mergeCell ref="C3:C6"/>
    <mergeCell ref="D3:D6"/>
    <mergeCell ref="B10:E10"/>
    <mergeCell ref="B11:E11"/>
    <mergeCell ref="C91:D91"/>
    <mergeCell ref="B82:B83"/>
    <mergeCell ref="C82:D83"/>
    <mergeCell ref="E82:E83"/>
    <mergeCell ref="F82:F83"/>
    <mergeCell ref="C84:D84"/>
    <mergeCell ref="C85:D85"/>
    <mergeCell ref="C86:D86"/>
    <mergeCell ref="C87:D87"/>
    <mergeCell ref="C88:D88"/>
    <mergeCell ref="C89:D89"/>
    <mergeCell ref="C90:D90"/>
    <mergeCell ref="B105:F105"/>
    <mergeCell ref="B108:F108"/>
    <mergeCell ref="B93:F93"/>
    <mergeCell ref="B95:F95"/>
    <mergeCell ref="B97:F97"/>
    <mergeCell ref="B99:F99"/>
    <mergeCell ref="B101:F101"/>
    <mergeCell ref="B103:F103"/>
  </mergeCells>
  <hyperlinks>
    <hyperlink ref="A1" location="Index!A1" display="Index" xr:uid="{ECED0848-986E-40E4-92C8-97A5634B7C21}"/>
  </hyperlink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797EE-D363-4EDF-89A5-6E62A8F44CB6}">
  <dimension ref="A1:H111"/>
  <sheetViews>
    <sheetView workbookViewId="0">
      <selection activeCell="B17" sqref="B17"/>
    </sheetView>
  </sheetViews>
  <sheetFormatPr defaultRowHeight="12.75"/>
  <cols>
    <col min="1" max="1" width="5.42578125" style="1" bestFit="1" customWidth="1"/>
    <col min="2" max="2" width="81.140625" style="1" bestFit="1" customWidth="1"/>
    <col min="3" max="3" width="25.7109375" style="5" customWidth="1"/>
    <col min="4" max="4" width="25.7109375" style="1" customWidth="1"/>
    <col min="5" max="5" width="14.5703125" style="1" bestFit="1" customWidth="1"/>
    <col min="6" max="6" width="12.5703125" style="4" bestFit="1" customWidth="1"/>
    <col min="7" max="7" width="18.140625" style="4" bestFit="1" customWidth="1"/>
    <col min="8" max="8" width="9.140625" style="4" bestFit="1" customWidth="1"/>
    <col min="9" max="16384" width="9.140625" style="1"/>
  </cols>
  <sheetData>
    <row r="1" spans="1:5">
      <c r="A1" s="3" t="s">
        <v>0</v>
      </c>
      <c r="B1" s="367" t="s">
        <v>99</v>
      </c>
      <c r="C1" s="367"/>
      <c r="D1" s="367"/>
      <c r="E1" s="367"/>
    </row>
    <row r="2" spans="1:5" ht="13.5" thickBot="1"/>
    <row r="3" spans="1:5" ht="15">
      <c r="B3" s="45" t="s">
        <v>2060</v>
      </c>
      <c r="C3" s="422"/>
      <c r="D3" s="374"/>
      <c r="E3" s="12"/>
    </row>
    <row r="4" spans="1:5" ht="30">
      <c r="B4" s="105" t="s">
        <v>2061</v>
      </c>
      <c r="C4" s="423"/>
      <c r="D4" s="375"/>
      <c r="E4" s="12"/>
    </row>
    <row r="5" spans="1:5" ht="15">
      <c r="B5" s="44" t="s">
        <v>1529</v>
      </c>
      <c r="C5" s="423"/>
      <c r="D5" s="375"/>
      <c r="E5" s="12"/>
    </row>
    <row r="6" spans="1:5" ht="15">
      <c r="B6" s="44" t="s">
        <v>2062</v>
      </c>
      <c r="C6" s="423"/>
      <c r="D6" s="375"/>
      <c r="E6" s="12"/>
    </row>
    <row r="7" spans="1:5" ht="15.75" thickBot="1">
      <c r="B7" s="106" t="s">
        <v>2063</v>
      </c>
      <c r="C7" s="424"/>
      <c r="D7" s="376"/>
      <c r="E7" s="12"/>
    </row>
    <row r="8" spans="1:5">
      <c r="B8" s="12"/>
      <c r="C8" s="20" t="s">
        <v>1527</v>
      </c>
      <c r="D8" s="20" t="s">
        <v>1526</v>
      </c>
      <c r="E8" s="12"/>
    </row>
    <row r="9" spans="1:5">
      <c r="B9" s="12"/>
      <c r="C9" s="20"/>
      <c r="D9" s="20"/>
      <c r="E9" s="12"/>
    </row>
    <row r="10" spans="1:5">
      <c r="C10" s="22"/>
    </row>
    <row r="11" spans="1:5">
      <c r="B11" s="410" t="s">
        <v>1535</v>
      </c>
      <c r="C11" s="410"/>
      <c r="D11" s="410"/>
      <c r="E11" s="410"/>
    </row>
    <row r="12" spans="1:5">
      <c r="B12" s="48" t="s">
        <v>1536</v>
      </c>
      <c r="C12" s="410" t="s">
        <v>1537</v>
      </c>
      <c r="D12" s="410" t="s">
        <v>1538</v>
      </c>
      <c r="E12" s="410" t="s">
        <v>1539</v>
      </c>
    </row>
    <row r="13" spans="1:5">
      <c r="B13" s="48" t="s">
        <v>1540</v>
      </c>
      <c r="C13" s="410"/>
      <c r="D13" s="410"/>
      <c r="E13" s="410"/>
    </row>
    <row r="14" spans="1:5">
      <c r="B14" s="49" t="s">
        <v>1541</v>
      </c>
      <c r="C14" s="50"/>
      <c r="D14" s="50" t="s">
        <v>1542</v>
      </c>
      <c r="E14" s="50"/>
    </row>
    <row r="15" spans="1:5">
      <c r="B15" s="49" t="s">
        <v>1543</v>
      </c>
      <c r="C15" s="50"/>
      <c r="D15" s="50"/>
      <c r="E15" s="50"/>
    </row>
    <row r="16" spans="1:5">
      <c r="B16" s="49" t="s">
        <v>1544</v>
      </c>
      <c r="C16" s="50"/>
      <c r="D16" s="50"/>
      <c r="E16" s="50"/>
    </row>
    <row r="17" spans="2:8">
      <c r="B17" s="51" t="s">
        <v>3123</v>
      </c>
      <c r="C17" s="48"/>
      <c r="D17" s="48"/>
      <c r="E17" s="48"/>
    </row>
    <row r="20" spans="2:8">
      <c r="B20" s="1" t="s">
        <v>100</v>
      </c>
    </row>
    <row r="22" spans="2:8">
      <c r="B22" s="6" t="s">
        <v>101</v>
      </c>
      <c r="C22" s="7" t="s">
        <v>102</v>
      </c>
      <c r="D22" s="6" t="s">
        <v>103</v>
      </c>
      <c r="E22" s="6" t="s">
        <v>104</v>
      </c>
      <c r="F22" s="8" t="s">
        <v>105</v>
      </c>
      <c r="G22" s="8" t="s">
        <v>106</v>
      </c>
      <c r="H22" s="8" t="s">
        <v>107</v>
      </c>
    </row>
    <row r="23" spans="2:8">
      <c r="B23" s="2" t="s">
        <v>108</v>
      </c>
      <c r="C23" s="22"/>
      <c r="D23" s="41"/>
    </row>
    <row r="24" spans="2:8">
      <c r="B24" s="2" t="s">
        <v>109</v>
      </c>
      <c r="C24" s="22"/>
      <c r="D24" s="41"/>
    </row>
    <row r="25" spans="2:8">
      <c r="B25" s="2" t="s">
        <v>110</v>
      </c>
      <c r="C25" s="22"/>
      <c r="D25" s="41"/>
    </row>
    <row r="26" spans="2:8">
      <c r="B26" s="1" t="s">
        <v>111</v>
      </c>
      <c r="C26" s="22">
        <v>3.91</v>
      </c>
      <c r="D26" s="41" t="s">
        <v>112</v>
      </c>
      <c r="E26" s="1" t="s">
        <v>113</v>
      </c>
      <c r="F26" s="4">
        <v>126500000</v>
      </c>
      <c r="G26" s="4">
        <v>126697.97</v>
      </c>
      <c r="H26" s="4">
        <v>9.15</v>
      </c>
    </row>
    <row r="27" spans="2:8">
      <c r="B27" s="1" t="s">
        <v>114</v>
      </c>
      <c r="C27" s="22">
        <v>3.9</v>
      </c>
      <c r="D27" s="41" t="s">
        <v>112</v>
      </c>
      <c r="E27" s="1" t="s">
        <v>115</v>
      </c>
      <c r="F27" s="4">
        <v>73822600</v>
      </c>
      <c r="G27" s="4">
        <v>74156.2</v>
      </c>
      <c r="H27" s="4">
        <v>5.36</v>
      </c>
    </row>
    <row r="28" spans="2:8">
      <c r="B28" s="1" t="s">
        <v>1583</v>
      </c>
      <c r="C28" s="22">
        <v>3.98</v>
      </c>
      <c r="D28" s="41" t="s">
        <v>112</v>
      </c>
      <c r="E28" s="1" t="s">
        <v>1584</v>
      </c>
      <c r="F28" s="4">
        <v>500000</v>
      </c>
      <c r="G28" s="4">
        <v>500.56</v>
      </c>
      <c r="H28" s="4">
        <v>0.04</v>
      </c>
    </row>
    <row r="29" spans="2:8">
      <c r="B29" s="1" t="s">
        <v>2064</v>
      </c>
      <c r="C29" s="22">
        <v>3.98</v>
      </c>
      <c r="D29" s="41" t="s">
        <v>112</v>
      </c>
      <c r="E29" s="1" t="s">
        <v>2065</v>
      </c>
      <c r="F29" s="4">
        <v>500000</v>
      </c>
      <c r="G29" s="4">
        <v>500.56</v>
      </c>
      <c r="H29" s="4">
        <v>0.04</v>
      </c>
    </row>
    <row r="30" spans="2:8">
      <c r="B30" s="1" t="s">
        <v>2066</v>
      </c>
      <c r="C30" s="22">
        <v>4.05</v>
      </c>
      <c r="D30" s="41" t="s">
        <v>112</v>
      </c>
      <c r="E30" s="1" t="s">
        <v>2067</v>
      </c>
      <c r="F30" s="4">
        <v>190000</v>
      </c>
      <c r="G30" s="4">
        <v>191.21</v>
      </c>
      <c r="H30" s="4">
        <v>0.01</v>
      </c>
    </row>
    <row r="31" spans="2:8">
      <c r="B31" s="2" t="s">
        <v>116</v>
      </c>
      <c r="C31" s="52"/>
      <c r="D31" s="53"/>
      <c r="E31" s="2"/>
      <c r="F31" s="10"/>
      <c r="G31" s="10">
        <f>SUM(G22:G30)</f>
        <v>202046.49999999997</v>
      </c>
      <c r="H31" s="10">
        <f>SUM(H22:H30)</f>
        <v>14.6</v>
      </c>
    </row>
    <row r="32" spans="2:8">
      <c r="B32" s="2" t="s">
        <v>117</v>
      </c>
      <c r="C32" s="22"/>
      <c r="D32" s="41"/>
    </row>
    <row r="33" spans="2:8">
      <c r="B33" s="1" t="s">
        <v>1317</v>
      </c>
      <c r="C33" s="22">
        <v>4.17</v>
      </c>
      <c r="D33" s="41" t="s">
        <v>118</v>
      </c>
      <c r="E33" s="1" t="s">
        <v>119</v>
      </c>
      <c r="F33" s="4">
        <v>350</v>
      </c>
      <c r="G33" s="4">
        <v>3504.4</v>
      </c>
      <c r="H33" s="4">
        <v>0.25</v>
      </c>
    </row>
    <row r="34" spans="2:8">
      <c r="B34" s="2" t="s">
        <v>120</v>
      </c>
      <c r="C34" s="52"/>
      <c r="D34" s="53"/>
      <c r="E34" s="2"/>
      <c r="F34" s="10"/>
      <c r="G34" s="10">
        <f>SUM(G32:G33)</f>
        <v>3504.4</v>
      </c>
      <c r="H34" s="10">
        <f>SUM(H32:H33)</f>
        <v>0.25</v>
      </c>
    </row>
    <row r="35" spans="2:8">
      <c r="B35" s="2" t="s">
        <v>121</v>
      </c>
      <c r="C35" s="22"/>
      <c r="D35" s="41"/>
    </row>
    <row r="36" spans="2:8">
      <c r="B36" s="1" t="s">
        <v>2068</v>
      </c>
      <c r="C36" s="22">
        <v>3.7</v>
      </c>
      <c r="D36" s="41" t="s">
        <v>112</v>
      </c>
      <c r="E36" s="1" t="s">
        <v>2069</v>
      </c>
      <c r="F36" s="4">
        <v>160000000</v>
      </c>
      <c r="G36" s="4">
        <v>159482.56</v>
      </c>
      <c r="H36" s="4">
        <v>11.52</v>
      </c>
    </row>
    <row r="37" spans="2:8">
      <c r="B37" s="1" t="s">
        <v>2070</v>
      </c>
      <c r="C37" s="22">
        <v>4</v>
      </c>
      <c r="D37" s="41" t="s">
        <v>112</v>
      </c>
      <c r="E37" s="1" t="s">
        <v>2071</v>
      </c>
      <c r="F37" s="4">
        <v>120000000</v>
      </c>
      <c r="G37" s="4">
        <v>118853.75999999999</v>
      </c>
      <c r="H37" s="4">
        <v>8.59</v>
      </c>
    </row>
    <row r="38" spans="2:8">
      <c r="B38" s="1" t="s">
        <v>2072</v>
      </c>
      <c r="C38" s="22">
        <v>4.03</v>
      </c>
      <c r="D38" s="41" t="s">
        <v>122</v>
      </c>
      <c r="E38" s="1" t="s">
        <v>2073</v>
      </c>
      <c r="F38" s="4">
        <v>10000</v>
      </c>
      <c r="G38" s="4">
        <v>49818.75</v>
      </c>
      <c r="H38" s="4">
        <v>3.6</v>
      </c>
    </row>
    <row r="39" spans="2:8">
      <c r="B39" s="1" t="s">
        <v>2074</v>
      </c>
      <c r="C39" s="22">
        <v>4.0199999999999996</v>
      </c>
      <c r="D39" s="41" t="s">
        <v>122</v>
      </c>
      <c r="E39" s="1" t="s">
        <v>2075</v>
      </c>
      <c r="F39" s="4">
        <v>10000</v>
      </c>
      <c r="G39" s="4">
        <v>49682.45</v>
      </c>
      <c r="H39" s="4">
        <v>3.59</v>
      </c>
    </row>
    <row r="40" spans="2:8">
      <c r="B40" s="1" t="s">
        <v>2076</v>
      </c>
      <c r="C40" s="22">
        <v>4.03</v>
      </c>
      <c r="D40" s="41" t="s">
        <v>122</v>
      </c>
      <c r="E40" s="1" t="s">
        <v>2077</v>
      </c>
      <c r="F40" s="4">
        <v>10000</v>
      </c>
      <c r="G40" s="4">
        <v>49682.1</v>
      </c>
      <c r="H40" s="4">
        <v>3.59</v>
      </c>
    </row>
    <row r="41" spans="2:8">
      <c r="B41" s="1" t="s">
        <v>2078</v>
      </c>
      <c r="C41" s="22">
        <v>4.2300000000000004</v>
      </c>
      <c r="D41" s="41" t="s">
        <v>122</v>
      </c>
      <c r="E41" s="1" t="s">
        <v>2079</v>
      </c>
      <c r="F41" s="4">
        <v>10000</v>
      </c>
      <c r="G41" s="4">
        <v>49586.75</v>
      </c>
      <c r="H41" s="4">
        <v>3.58</v>
      </c>
    </row>
    <row r="42" spans="2:8">
      <c r="B42" s="1" t="s">
        <v>2080</v>
      </c>
      <c r="C42" s="22">
        <v>4</v>
      </c>
      <c r="D42" s="41" t="s">
        <v>122</v>
      </c>
      <c r="E42" s="1" t="s">
        <v>2081</v>
      </c>
      <c r="F42" s="4">
        <v>9500</v>
      </c>
      <c r="G42" s="4">
        <v>47365.05</v>
      </c>
      <c r="H42" s="4">
        <v>3.42</v>
      </c>
    </row>
    <row r="43" spans="2:8">
      <c r="B43" s="1" t="s">
        <v>2082</v>
      </c>
      <c r="C43" s="22">
        <v>3.94</v>
      </c>
      <c r="D43" s="41" t="s">
        <v>112</v>
      </c>
      <c r="E43" s="1" t="s">
        <v>2083</v>
      </c>
      <c r="F43" s="4">
        <v>40000000</v>
      </c>
      <c r="G43" s="4">
        <v>39712.800000000003</v>
      </c>
      <c r="H43" s="4">
        <v>2.87</v>
      </c>
    </row>
    <row r="44" spans="2:8">
      <c r="B44" s="1" t="s">
        <v>2084</v>
      </c>
      <c r="C44" s="22">
        <v>4.1500000000000004</v>
      </c>
      <c r="D44" s="41" t="s">
        <v>122</v>
      </c>
      <c r="E44" s="1" t="s">
        <v>2085</v>
      </c>
      <c r="F44" s="4">
        <v>8000</v>
      </c>
      <c r="G44" s="4">
        <v>39662.199999999997</v>
      </c>
      <c r="H44" s="4">
        <v>2.87</v>
      </c>
    </row>
    <row r="45" spans="2:8">
      <c r="B45" s="1" t="s">
        <v>2086</v>
      </c>
      <c r="C45" s="22">
        <v>4.1100000000000003</v>
      </c>
      <c r="D45" s="41" t="s">
        <v>1617</v>
      </c>
      <c r="E45" s="1" t="s">
        <v>2087</v>
      </c>
      <c r="F45" s="4">
        <v>8000</v>
      </c>
      <c r="G45" s="4">
        <v>39621.24</v>
      </c>
      <c r="H45" s="4">
        <v>2.86</v>
      </c>
    </row>
    <row r="46" spans="2:8">
      <c r="B46" s="1" t="s">
        <v>2088</v>
      </c>
      <c r="C46" s="22">
        <v>4.12</v>
      </c>
      <c r="D46" s="41" t="s">
        <v>1656</v>
      </c>
      <c r="E46" s="1" t="s">
        <v>2089</v>
      </c>
      <c r="F46" s="4">
        <v>5000</v>
      </c>
      <c r="G46" s="4">
        <v>24949.3</v>
      </c>
      <c r="H46" s="4">
        <v>1.8</v>
      </c>
    </row>
    <row r="47" spans="2:8">
      <c r="B47" s="1" t="s">
        <v>2090</v>
      </c>
      <c r="C47" s="22">
        <v>4.78</v>
      </c>
      <c r="D47" s="41" t="s">
        <v>122</v>
      </c>
      <c r="E47" s="1" t="s">
        <v>2091</v>
      </c>
      <c r="F47" s="4">
        <v>5000</v>
      </c>
      <c r="G47" s="4">
        <v>24947.73</v>
      </c>
      <c r="H47" s="4">
        <v>1.8</v>
      </c>
    </row>
    <row r="48" spans="2:8">
      <c r="B48" s="1" t="s">
        <v>2092</v>
      </c>
      <c r="C48" s="22">
        <v>3.91</v>
      </c>
      <c r="D48" s="41" t="s">
        <v>1617</v>
      </c>
      <c r="E48" s="1" t="s">
        <v>2093</v>
      </c>
      <c r="F48" s="4">
        <v>5000</v>
      </c>
      <c r="G48" s="4">
        <v>24930.58</v>
      </c>
      <c r="H48" s="4">
        <v>1.8</v>
      </c>
    </row>
    <row r="49" spans="2:8">
      <c r="B49" s="1" t="s">
        <v>2094</v>
      </c>
      <c r="C49" s="22">
        <v>4.1100000000000003</v>
      </c>
      <c r="D49" s="41" t="s">
        <v>122</v>
      </c>
      <c r="E49" s="1" t="s">
        <v>2095</v>
      </c>
      <c r="F49" s="4">
        <v>5000</v>
      </c>
      <c r="G49" s="4">
        <v>24915.85</v>
      </c>
      <c r="H49" s="4">
        <v>1.8</v>
      </c>
    </row>
    <row r="50" spans="2:8">
      <c r="B50" s="1" t="s">
        <v>2096</v>
      </c>
      <c r="C50" s="22">
        <v>4.03</v>
      </c>
      <c r="D50" s="41" t="s">
        <v>122</v>
      </c>
      <c r="E50" s="1" t="s">
        <v>2097</v>
      </c>
      <c r="F50" s="4">
        <v>5000</v>
      </c>
      <c r="G50" s="4">
        <v>24871.03</v>
      </c>
      <c r="H50" s="4">
        <v>1.8</v>
      </c>
    </row>
    <row r="51" spans="2:8">
      <c r="B51" s="1" t="s">
        <v>2098</v>
      </c>
      <c r="C51" s="22">
        <v>4.01</v>
      </c>
      <c r="D51" s="41" t="s">
        <v>122</v>
      </c>
      <c r="E51" s="1" t="s">
        <v>2099</v>
      </c>
      <c r="F51" s="4">
        <v>5000</v>
      </c>
      <c r="G51" s="4">
        <v>24841.7</v>
      </c>
      <c r="H51" s="4">
        <v>1.79</v>
      </c>
    </row>
    <row r="52" spans="2:8">
      <c r="B52" s="1" t="s">
        <v>2100</v>
      </c>
      <c r="C52" s="22">
        <v>4.24</v>
      </c>
      <c r="D52" s="41" t="s">
        <v>1656</v>
      </c>
      <c r="E52" s="1" t="s">
        <v>2101</v>
      </c>
      <c r="F52" s="4">
        <v>5000</v>
      </c>
      <c r="G52" s="4">
        <v>24792.65</v>
      </c>
      <c r="H52" s="4">
        <v>1.79</v>
      </c>
    </row>
    <row r="53" spans="2:8">
      <c r="B53" s="1" t="s">
        <v>2102</v>
      </c>
      <c r="C53" s="22">
        <v>4</v>
      </c>
      <c r="D53" s="41" t="s">
        <v>122</v>
      </c>
      <c r="E53" s="1" t="s">
        <v>2103</v>
      </c>
      <c r="F53" s="4">
        <v>4500</v>
      </c>
      <c r="G53" s="4">
        <v>22377.35</v>
      </c>
      <c r="H53" s="4">
        <v>1.62</v>
      </c>
    </row>
    <row r="54" spans="2:8">
      <c r="B54" s="1" t="s">
        <v>2104</v>
      </c>
      <c r="C54" s="22">
        <v>4.09</v>
      </c>
      <c r="D54" s="41" t="s">
        <v>122</v>
      </c>
      <c r="E54" s="1" t="s">
        <v>2105</v>
      </c>
      <c r="F54" s="4">
        <v>4500</v>
      </c>
      <c r="G54" s="4">
        <v>22372.16</v>
      </c>
      <c r="H54" s="4">
        <v>1.62</v>
      </c>
    </row>
    <row r="55" spans="2:8">
      <c r="B55" s="1" t="s">
        <v>2106</v>
      </c>
      <c r="C55" s="22">
        <v>4.58</v>
      </c>
      <c r="D55" s="41" t="s">
        <v>122</v>
      </c>
      <c r="E55" s="1" t="s">
        <v>2107</v>
      </c>
      <c r="F55" s="4">
        <v>4000</v>
      </c>
      <c r="G55" s="4">
        <v>19957.48</v>
      </c>
      <c r="H55" s="4">
        <v>1.44</v>
      </c>
    </row>
    <row r="56" spans="2:8">
      <c r="B56" s="1" t="s">
        <v>2108</v>
      </c>
      <c r="C56" s="22">
        <v>4.3099999999999996</v>
      </c>
      <c r="D56" s="41" t="s">
        <v>122</v>
      </c>
      <c r="E56" s="1" t="s">
        <v>2109</v>
      </c>
      <c r="F56" s="4">
        <v>4000</v>
      </c>
      <c r="G56" s="4">
        <v>19905.939999999999</v>
      </c>
      <c r="H56" s="4">
        <v>1.44</v>
      </c>
    </row>
    <row r="57" spans="2:8">
      <c r="B57" s="1" t="s">
        <v>2110</v>
      </c>
      <c r="C57" s="22">
        <v>4.0999999999999996</v>
      </c>
      <c r="D57" s="41" t="s">
        <v>122</v>
      </c>
      <c r="E57" s="1" t="s">
        <v>2111</v>
      </c>
      <c r="F57" s="4">
        <v>4000</v>
      </c>
      <c r="G57" s="4">
        <v>19881.72</v>
      </c>
      <c r="H57" s="4">
        <v>1.44</v>
      </c>
    </row>
    <row r="58" spans="2:8">
      <c r="B58" s="1" t="s">
        <v>2112</v>
      </c>
      <c r="C58" s="22">
        <v>5.74</v>
      </c>
      <c r="D58" s="41" t="s">
        <v>122</v>
      </c>
      <c r="E58" s="1" t="s">
        <v>2113</v>
      </c>
      <c r="F58" s="4">
        <v>4000</v>
      </c>
      <c r="G58" s="4">
        <v>19844.04</v>
      </c>
      <c r="H58" s="4">
        <v>1.43</v>
      </c>
    </row>
    <row r="59" spans="2:8">
      <c r="B59" s="1" t="s">
        <v>2114</v>
      </c>
      <c r="C59" s="22">
        <v>4.09</v>
      </c>
      <c r="D59" s="41" t="s">
        <v>122</v>
      </c>
      <c r="E59" s="1" t="s">
        <v>2115</v>
      </c>
      <c r="F59" s="4">
        <v>4000</v>
      </c>
      <c r="G59" s="4">
        <v>19842.14</v>
      </c>
      <c r="H59" s="4">
        <v>1.43</v>
      </c>
    </row>
    <row r="60" spans="2:8">
      <c r="B60" s="1" t="s">
        <v>2116</v>
      </c>
      <c r="C60" s="22">
        <v>3.97</v>
      </c>
      <c r="D60" s="41" t="s">
        <v>1617</v>
      </c>
      <c r="E60" s="1" t="s">
        <v>2117</v>
      </c>
      <c r="F60" s="4">
        <v>3500</v>
      </c>
      <c r="G60" s="4">
        <v>17431.75</v>
      </c>
      <c r="H60" s="4">
        <v>1.26</v>
      </c>
    </row>
    <row r="61" spans="2:8">
      <c r="B61" s="1" t="s">
        <v>2118</v>
      </c>
      <c r="C61" s="22">
        <v>4.6399999999999997</v>
      </c>
      <c r="D61" s="41" t="s">
        <v>122</v>
      </c>
      <c r="E61" s="1" t="s">
        <v>2119</v>
      </c>
      <c r="F61" s="4">
        <v>3000</v>
      </c>
      <c r="G61" s="4">
        <v>14969.57</v>
      </c>
      <c r="H61" s="4">
        <v>1.08</v>
      </c>
    </row>
    <row r="62" spans="2:8">
      <c r="B62" s="1" t="s">
        <v>2120</v>
      </c>
      <c r="C62" s="22">
        <v>4.08</v>
      </c>
      <c r="D62" s="41" t="s">
        <v>122</v>
      </c>
      <c r="E62" s="1" t="s">
        <v>2121</v>
      </c>
      <c r="F62" s="4">
        <v>3000</v>
      </c>
      <c r="G62" s="4">
        <v>14968.25</v>
      </c>
      <c r="H62" s="4">
        <v>1.08</v>
      </c>
    </row>
    <row r="63" spans="2:8">
      <c r="B63" s="1" t="s">
        <v>2122</v>
      </c>
      <c r="C63" s="22">
        <v>4.09</v>
      </c>
      <c r="D63" s="41" t="s">
        <v>122</v>
      </c>
      <c r="E63" s="1" t="s">
        <v>2123</v>
      </c>
      <c r="F63" s="4">
        <v>3000</v>
      </c>
      <c r="G63" s="4">
        <v>14933.07</v>
      </c>
      <c r="H63" s="4">
        <v>1.08</v>
      </c>
    </row>
    <row r="64" spans="2:8">
      <c r="B64" s="1" t="s">
        <v>2124</v>
      </c>
      <c r="C64" s="22">
        <v>4.0999999999999996</v>
      </c>
      <c r="D64" s="41" t="s">
        <v>1656</v>
      </c>
      <c r="E64" s="1" t="s">
        <v>2125</v>
      </c>
      <c r="F64" s="4">
        <v>2000</v>
      </c>
      <c r="G64" s="4">
        <v>9998.8799999999992</v>
      </c>
      <c r="H64" s="4">
        <v>0.72</v>
      </c>
    </row>
    <row r="65" spans="2:8">
      <c r="B65" s="1" t="s">
        <v>2126</v>
      </c>
      <c r="C65" s="22">
        <v>4.4800000000000004</v>
      </c>
      <c r="D65" s="41" t="s">
        <v>122</v>
      </c>
      <c r="E65" s="1" t="s">
        <v>2127</v>
      </c>
      <c r="F65" s="4">
        <v>2000</v>
      </c>
      <c r="G65" s="4">
        <v>9998.77</v>
      </c>
      <c r="H65" s="4">
        <v>0.72</v>
      </c>
    </row>
    <row r="66" spans="2:8">
      <c r="B66" s="1" t="s">
        <v>2128</v>
      </c>
      <c r="C66" s="22">
        <v>5.57</v>
      </c>
      <c r="D66" s="41" t="s">
        <v>122</v>
      </c>
      <c r="E66" s="1" t="s">
        <v>2129</v>
      </c>
      <c r="F66" s="4">
        <v>2000</v>
      </c>
      <c r="G66" s="4">
        <v>9998.48</v>
      </c>
      <c r="H66" s="4">
        <v>0.72</v>
      </c>
    </row>
    <row r="67" spans="2:8">
      <c r="B67" s="1" t="s">
        <v>2130</v>
      </c>
      <c r="C67" s="22">
        <v>4.07</v>
      </c>
      <c r="D67" s="41" t="s">
        <v>122</v>
      </c>
      <c r="E67" s="1" t="s">
        <v>2131</v>
      </c>
      <c r="F67" s="4">
        <v>2000</v>
      </c>
      <c r="G67" s="4">
        <v>9982.19</v>
      </c>
      <c r="H67" s="4">
        <v>0.72</v>
      </c>
    </row>
    <row r="68" spans="2:8">
      <c r="B68" s="1" t="s">
        <v>2132</v>
      </c>
      <c r="C68" s="22">
        <v>4.55</v>
      </c>
      <c r="D68" s="41" t="s">
        <v>122</v>
      </c>
      <c r="E68" s="1" t="s">
        <v>2133</v>
      </c>
      <c r="F68" s="4">
        <v>2000</v>
      </c>
      <c r="G68" s="4">
        <v>9980.1</v>
      </c>
      <c r="H68" s="4">
        <v>0.72</v>
      </c>
    </row>
    <row r="69" spans="2:8">
      <c r="B69" s="1" t="s">
        <v>1948</v>
      </c>
      <c r="C69" s="22">
        <v>4.91</v>
      </c>
      <c r="D69" s="41" t="s">
        <v>122</v>
      </c>
      <c r="E69" s="1" t="s">
        <v>1949</v>
      </c>
      <c r="F69" s="4">
        <v>2000</v>
      </c>
      <c r="G69" s="4">
        <v>9941.1299999999992</v>
      </c>
      <c r="H69" s="4">
        <v>0.72</v>
      </c>
    </row>
    <row r="70" spans="2:8">
      <c r="B70" s="1" t="s">
        <v>2134</v>
      </c>
      <c r="C70" s="22">
        <v>4.6500000000000004</v>
      </c>
      <c r="D70" s="41" t="s">
        <v>122</v>
      </c>
      <c r="E70" s="1" t="s">
        <v>2135</v>
      </c>
      <c r="F70" s="4">
        <v>2000</v>
      </c>
      <c r="G70" s="4">
        <v>9916.6200000000008</v>
      </c>
      <c r="H70" s="4">
        <v>0.72</v>
      </c>
    </row>
    <row r="71" spans="2:8">
      <c r="B71" s="1" t="s">
        <v>2136</v>
      </c>
      <c r="C71" s="22">
        <v>4.67</v>
      </c>
      <c r="D71" s="41" t="s">
        <v>122</v>
      </c>
      <c r="E71" s="1" t="s">
        <v>2137</v>
      </c>
      <c r="F71" s="4">
        <v>2000</v>
      </c>
      <c r="G71" s="4">
        <v>9913.77</v>
      </c>
      <c r="H71" s="4">
        <v>0.72</v>
      </c>
    </row>
    <row r="72" spans="2:8">
      <c r="B72" s="1" t="s">
        <v>2138</v>
      </c>
      <c r="C72" s="22">
        <v>4.68</v>
      </c>
      <c r="D72" s="41" t="s">
        <v>122</v>
      </c>
      <c r="E72" s="1" t="s">
        <v>2139</v>
      </c>
      <c r="F72" s="4">
        <v>2000</v>
      </c>
      <c r="G72" s="4">
        <v>9898.58</v>
      </c>
      <c r="H72" s="4">
        <v>0.72</v>
      </c>
    </row>
    <row r="73" spans="2:8">
      <c r="B73" s="1" t="s">
        <v>2140</v>
      </c>
      <c r="C73" s="22">
        <v>4.68</v>
      </c>
      <c r="D73" s="41" t="s">
        <v>122</v>
      </c>
      <c r="E73" s="1" t="s">
        <v>2141</v>
      </c>
      <c r="F73" s="4">
        <v>2000</v>
      </c>
      <c r="G73" s="4">
        <v>9896.06</v>
      </c>
      <c r="H73" s="4">
        <v>0.71</v>
      </c>
    </row>
    <row r="74" spans="2:8">
      <c r="B74" s="1" t="s">
        <v>2142</v>
      </c>
      <c r="C74" s="22">
        <v>4.2699999999999996</v>
      </c>
      <c r="D74" s="41" t="s">
        <v>122</v>
      </c>
      <c r="E74" s="1" t="s">
        <v>2143</v>
      </c>
      <c r="F74" s="4">
        <v>1500</v>
      </c>
      <c r="G74" s="4">
        <v>7477.28</v>
      </c>
      <c r="H74" s="4">
        <v>0.54</v>
      </c>
    </row>
    <row r="75" spans="2:8">
      <c r="B75" s="1" t="s">
        <v>2144</v>
      </c>
      <c r="C75" s="22">
        <v>4.93</v>
      </c>
      <c r="D75" s="41" t="s">
        <v>122</v>
      </c>
      <c r="E75" s="1" t="s">
        <v>2145</v>
      </c>
      <c r="F75" s="4">
        <v>1500</v>
      </c>
      <c r="G75" s="4">
        <v>7466.71</v>
      </c>
      <c r="H75" s="4">
        <v>0.54</v>
      </c>
    </row>
    <row r="76" spans="2:8">
      <c r="B76" s="1" t="s">
        <v>2146</v>
      </c>
      <c r="C76" s="22">
        <v>4.53</v>
      </c>
      <c r="D76" s="41" t="s">
        <v>122</v>
      </c>
      <c r="E76" s="1" t="s">
        <v>2147</v>
      </c>
      <c r="F76" s="4">
        <v>1000</v>
      </c>
      <c r="G76" s="4">
        <v>4996.91</v>
      </c>
      <c r="H76" s="4">
        <v>0.36</v>
      </c>
    </row>
    <row r="77" spans="2:8">
      <c r="B77" s="1" t="s">
        <v>1690</v>
      </c>
      <c r="C77" s="22">
        <v>4.5</v>
      </c>
      <c r="D77" s="41" t="s">
        <v>122</v>
      </c>
      <c r="E77" s="1" t="s">
        <v>1691</v>
      </c>
      <c r="F77" s="4">
        <v>1000</v>
      </c>
      <c r="G77" s="4">
        <v>4989.55</v>
      </c>
      <c r="H77" s="4">
        <v>0.36</v>
      </c>
    </row>
    <row r="78" spans="2:8">
      <c r="B78" s="1" t="s">
        <v>2148</v>
      </c>
      <c r="C78" s="22">
        <v>4.95</v>
      </c>
      <c r="D78" s="41" t="s">
        <v>122</v>
      </c>
      <c r="E78" s="1" t="s">
        <v>2149</v>
      </c>
      <c r="F78" s="4">
        <v>1000</v>
      </c>
      <c r="G78" s="4">
        <v>4980.42</v>
      </c>
      <c r="H78" s="4">
        <v>0.36</v>
      </c>
    </row>
    <row r="79" spans="2:8">
      <c r="B79" s="1" t="s">
        <v>2150</v>
      </c>
      <c r="C79" s="22">
        <v>3.73</v>
      </c>
      <c r="D79" s="41" t="s">
        <v>112</v>
      </c>
      <c r="E79" s="1" t="s">
        <v>2151</v>
      </c>
      <c r="F79" s="4">
        <v>5000000</v>
      </c>
      <c r="G79" s="4">
        <v>4980.18</v>
      </c>
      <c r="H79" s="4">
        <v>0.36</v>
      </c>
    </row>
    <row r="80" spans="2:8">
      <c r="B80" s="1" t="s">
        <v>2152</v>
      </c>
      <c r="C80" s="22">
        <v>4</v>
      </c>
      <c r="D80" s="41" t="s">
        <v>122</v>
      </c>
      <c r="E80" s="1" t="s">
        <v>2153</v>
      </c>
      <c r="F80" s="4">
        <v>1000</v>
      </c>
      <c r="G80" s="4">
        <v>4974.38</v>
      </c>
      <c r="H80" s="4">
        <v>0.36</v>
      </c>
    </row>
    <row r="81" spans="2:8">
      <c r="B81" s="1" t="s">
        <v>2154</v>
      </c>
      <c r="C81" s="22">
        <v>4.96</v>
      </c>
      <c r="D81" s="41" t="s">
        <v>122</v>
      </c>
      <c r="E81" s="1" t="s">
        <v>2155</v>
      </c>
      <c r="F81" s="4">
        <v>1000</v>
      </c>
      <c r="G81" s="4">
        <v>4974.3</v>
      </c>
      <c r="H81" s="4">
        <v>0.36</v>
      </c>
    </row>
    <row r="82" spans="2:8">
      <c r="B82" s="1" t="s">
        <v>2156</v>
      </c>
      <c r="C82" s="22">
        <v>4.91</v>
      </c>
      <c r="D82" s="41" t="s">
        <v>122</v>
      </c>
      <c r="E82" s="1" t="s">
        <v>2157</v>
      </c>
      <c r="F82" s="4">
        <v>1000</v>
      </c>
      <c r="G82" s="4">
        <v>4973.8999999999996</v>
      </c>
      <c r="H82" s="4">
        <v>0.36</v>
      </c>
    </row>
    <row r="83" spans="2:8">
      <c r="B83" s="1" t="s">
        <v>2158</v>
      </c>
      <c r="C83" s="22">
        <v>4.96</v>
      </c>
      <c r="D83" s="41" t="s">
        <v>122</v>
      </c>
      <c r="E83" s="1" t="s">
        <v>2159</v>
      </c>
      <c r="F83" s="4">
        <v>1000</v>
      </c>
      <c r="G83" s="4">
        <v>4970.2700000000004</v>
      </c>
      <c r="H83" s="4">
        <v>0.36</v>
      </c>
    </row>
    <row r="84" spans="2:8">
      <c r="B84" s="1" t="s">
        <v>2160</v>
      </c>
      <c r="C84" s="22">
        <v>4.95</v>
      </c>
      <c r="D84" s="41" t="s">
        <v>122</v>
      </c>
      <c r="E84" s="1" t="s">
        <v>2161</v>
      </c>
      <c r="F84" s="4">
        <v>1000</v>
      </c>
      <c r="G84" s="4">
        <v>4943.0200000000004</v>
      </c>
      <c r="H84" s="4">
        <v>0.36</v>
      </c>
    </row>
    <row r="85" spans="2:8">
      <c r="B85" s="1" t="s">
        <v>2162</v>
      </c>
      <c r="C85" s="22">
        <v>4.53</v>
      </c>
      <c r="D85" s="41" t="s">
        <v>122</v>
      </c>
      <c r="E85" s="1" t="s">
        <v>2163</v>
      </c>
      <c r="F85" s="4">
        <v>700</v>
      </c>
      <c r="G85" s="4">
        <v>3495.67</v>
      </c>
      <c r="H85" s="4">
        <v>0.25</v>
      </c>
    </row>
    <row r="86" spans="2:8">
      <c r="B86" s="2" t="s">
        <v>123</v>
      </c>
      <c r="C86" s="9"/>
      <c r="D86" s="53"/>
      <c r="E86" s="2"/>
      <c r="F86" s="10"/>
      <c r="G86" s="10">
        <f>SUM(G35:G85)</f>
        <v>1186947.1399999997</v>
      </c>
      <c r="H86" s="10">
        <f>SUM(H35:H85)</f>
        <v>85.749999999999972</v>
      </c>
    </row>
    <row r="87" spans="2:8">
      <c r="B87" s="2" t="s">
        <v>1517</v>
      </c>
      <c r="C87" s="9"/>
      <c r="D87" s="2"/>
      <c r="E87" s="2"/>
      <c r="F87" s="10"/>
      <c r="G87" s="10">
        <v>154.87</v>
      </c>
      <c r="H87" s="10">
        <v>0.01</v>
      </c>
    </row>
    <row r="88" spans="2:8">
      <c r="B88" s="2" t="s">
        <v>124</v>
      </c>
      <c r="C88" s="9"/>
      <c r="D88" s="2"/>
      <c r="E88" s="2"/>
      <c r="F88" s="10"/>
      <c r="G88" s="10">
        <v>1392652.9100000001</v>
      </c>
      <c r="H88" s="10">
        <v>100.6</v>
      </c>
    </row>
    <row r="89" spans="2:8">
      <c r="B89" s="2" t="s">
        <v>125</v>
      </c>
      <c r="C89" s="9"/>
      <c r="D89" s="2"/>
      <c r="E89" s="2"/>
      <c r="F89" s="10"/>
      <c r="G89" s="10">
        <v>-8383.5377715701525</v>
      </c>
      <c r="H89" s="10">
        <v>-0.59999999999999432</v>
      </c>
    </row>
    <row r="90" spans="2:8">
      <c r="B90" s="2" t="s">
        <v>126</v>
      </c>
      <c r="C90" s="9"/>
      <c r="D90" s="2"/>
      <c r="E90" s="2"/>
      <c r="F90" s="10"/>
      <c r="G90" s="10">
        <v>1384269.3722284299</v>
      </c>
      <c r="H90" s="10">
        <v>100</v>
      </c>
    </row>
    <row r="91" spans="2:8">
      <c r="B91" s="1" t="s">
        <v>127</v>
      </c>
    </row>
    <row r="92" spans="2:8">
      <c r="B92" s="1" t="s">
        <v>128</v>
      </c>
    </row>
    <row r="93" spans="2:8">
      <c r="B93" s="24" t="s">
        <v>129</v>
      </c>
      <c r="C93" s="254">
        <v>44681</v>
      </c>
    </row>
    <row r="94" spans="2:8" ht="25.5">
      <c r="B94" s="11" t="s">
        <v>130</v>
      </c>
      <c r="C94" s="9" t="s">
        <v>131</v>
      </c>
    </row>
    <row r="95" spans="2:8">
      <c r="B95" s="2"/>
    </row>
    <row r="96" spans="2:8">
      <c r="B96" s="2" t="s">
        <v>1516</v>
      </c>
      <c r="C96" s="9" t="s">
        <v>131</v>
      </c>
    </row>
    <row r="97" spans="2:6">
      <c r="B97" s="2" t="s">
        <v>1515</v>
      </c>
      <c r="C97" s="9" t="s">
        <v>131</v>
      </c>
    </row>
    <row r="98" spans="2:6">
      <c r="B98" s="2" t="s">
        <v>2164</v>
      </c>
      <c r="C98" s="9"/>
    </row>
    <row r="99" spans="2:6">
      <c r="B99" s="2" t="s">
        <v>2165</v>
      </c>
      <c r="C99" s="9"/>
    </row>
    <row r="100" spans="2:6">
      <c r="B100" s="2" t="s">
        <v>2166</v>
      </c>
      <c r="C100" s="9"/>
    </row>
    <row r="101" spans="2:6">
      <c r="B101" s="2" t="s">
        <v>2167</v>
      </c>
      <c r="C101" s="9"/>
    </row>
    <row r="102" spans="2:6">
      <c r="B102" s="2" t="s">
        <v>2168</v>
      </c>
      <c r="C102" s="9"/>
    </row>
    <row r="103" spans="2:6">
      <c r="B103" s="2" t="s">
        <v>2169</v>
      </c>
      <c r="C103" s="9"/>
    </row>
    <row r="104" spans="2:6">
      <c r="B104" s="2" t="s">
        <v>2170</v>
      </c>
      <c r="C104" s="9"/>
    </row>
    <row r="105" spans="2:6">
      <c r="B105" s="2" t="s">
        <v>2171</v>
      </c>
      <c r="C105" s="9"/>
    </row>
    <row r="106" spans="2:6">
      <c r="B106" s="2" t="s">
        <v>134</v>
      </c>
      <c r="C106" s="9"/>
    </row>
    <row r="107" spans="2:6">
      <c r="B107" s="35" t="s">
        <v>2172</v>
      </c>
    </row>
    <row r="109" spans="2:6">
      <c r="B109" s="26" t="s">
        <v>987</v>
      </c>
      <c r="C109" s="27"/>
      <c r="D109" s="28"/>
    </row>
    <row r="110" spans="2:6" ht="30">
      <c r="B110" s="29" t="s">
        <v>988</v>
      </c>
      <c r="C110" s="30" t="s">
        <v>989</v>
      </c>
      <c r="D110" s="29" t="s">
        <v>990</v>
      </c>
    </row>
    <row r="111" spans="2:6">
      <c r="B111" s="37" t="s">
        <v>1729</v>
      </c>
      <c r="C111" s="64">
        <v>284.88</v>
      </c>
      <c r="D111" s="65">
        <v>2.83</v>
      </c>
      <c r="F111" s="66"/>
    </row>
  </sheetData>
  <mergeCells count="7">
    <mergeCell ref="B1:E1"/>
    <mergeCell ref="C3:C7"/>
    <mergeCell ref="D3:D7"/>
    <mergeCell ref="B11:E11"/>
    <mergeCell ref="C12:C13"/>
    <mergeCell ref="D12:D13"/>
    <mergeCell ref="E12:E13"/>
  </mergeCells>
  <hyperlinks>
    <hyperlink ref="A1" location="Index!A1" display="Index" xr:uid="{CD79C2A3-3411-466F-9DB8-272608FCC732}"/>
  </hyperlink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9B6BF-AAE5-43C9-8641-8443AC374B55}">
  <dimension ref="A1:H101"/>
  <sheetViews>
    <sheetView workbookViewId="0">
      <selection activeCell="B30" sqref="B30"/>
    </sheetView>
  </sheetViews>
  <sheetFormatPr defaultRowHeight="12.75"/>
  <cols>
    <col min="1" max="1" width="5.42578125" style="1" bestFit="1" customWidth="1"/>
    <col min="2" max="2" width="81.140625" style="1" bestFit="1" customWidth="1"/>
    <col min="3" max="3" width="25.7109375" style="5" customWidth="1"/>
    <col min="4" max="4" width="25.7109375" style="1" customWidth="1"/>
    <col min="5" max="5" width="14.7109375" style="1" bestFit="1" customWidth="1"/>
    <col min="6" max="6" width="11.5703125" style="4" bestFit="1" customWidth="1"/>
    <col min="7" max="7" width="18.140625" style="4" bestFit="1" customWidth="1"/>
    <col min="8" max="8" width="9.140625" style="4" bestFit="1" customWidth="1"/>
    <col min="9" max="16384" width="9.140625" style="1"/>
  </cols>
  <sheetData>
    <row r="1" spans="1:5">
      <c r="A1" s="3" t="s">
        <v>0</v>
      </c>
      <c r="B1" s="367" t="s">
        <v>31</v>
      </c>
      <c r="C1" s="367"/>
      <c r="D1" s="367"/>
      <c r="E1" s="367"/>
    </row>
    <row r="2" spans="1:5" ht="13.5" thickBot="1"/>
    <row r="3" spans="1:5" ht="15">
      <c r="B3" s="45" t="s">
        <v>2173</v>
      </c>
      <c r="C3" s="371"/>
      <c r="D3" s="374"/>
      <c r="E3" s="12"/>
    </row>
    <row r="4" spans="1:5" ht="45">
      <c r="B4" s="44" t="s">
        <v>2174</v>
      </c>
      <c r="C4" s="372"/>
      <c r="D4" s="375"/>
      <c r="E4" s="107"/>
    </row>
    <row r="5" spans="1:5" ht="15">
      <c r="B5" s="44" t="s">
        <v>1529</v>
      </c>
      <c r="C5" s="372"/>
      <c r="D5" s="375"/>
      <c r="E5" s="12"/>
    </row>
    <row r="6" spans="1:5" ht="15">
      <c r="B6" s="44" t="s">
        <v>1533</v>
      </c>
      <c r="C6" s="372"/>
      <c r="D6" s="375"/>
      <c r="E6" s="12"/>
    </row>
    <row r="7" spans="1:5" ht="30.75" thickBot="1">
      <c r="B7" s="43" t="s">
        <v>2175</v>
      </c>
      <c r="C7" s="373"/>
      <c r="D7" s="376"/>
      <c r="E7" s="12"/>
    </row>
    <row r="8" spans="1:5">
      <c r="B8" s="12"/>
      <c r="C8" s="20" t="s">
        <v>1527</v>
      </c>
      <c r="D8" s="20" t="s">
        <v>1526</v>
      </c>
      <c r="E8" s="12"/>
    </row>
    <row r="9" spans="1:5">
      <c r="C9" s="22"/>
    </row>
    <row r="10" spans="1:5" ht="15">
      <c r="B10" s="411"/>
      <c r="C10" s="411"/>
      <c r="D10" s="411"/>
      <c r="E10" s="411"/>
    </row>
    <row r="11" spans="1:5">
      <c r="B11" s="410" t="s">
        <v>1535</v>
      </c>
      <c r="C11" s="410"/>
      <c r="D11" s="410"/>
      <c r="E11" s="410"/>
    </row>
    <row r="12" spans="1:5">
      <c r="B12" s="48" t="s">
        <v>1536</v>
      </c>
      <c r="C12" s="410" t="s">
        <v>1537</v>
      </c>
      <c r="D12" s="410" t="s">
        <v>1538</v>
      </c>
      <c r="E12" s="410" t="s">
        <v>1539</v>
      </c>
    </row>
    <row r="13" spans="1:5">
      <c r="B13" s="48" t="s">
        <v>1540</v>
      </c>
      <c r="C13" s="410"/>
      <c r="D13" s="410"/>
      <c r="E13" s="410"/>
    </row>
    <row r="14" spans="1:5">
      <c r="B14" s="49" t="s">
        <v>1541</v>
      </c>
      <c r="C14" s="50"/>
      <c r="D14" s="50" t="s">
        <v>1542</v>
      </c>
      <c r="E14" s="50"/>
    </row>
    <row r="15" spans="1:5">
      <c r="B15" s="49" t="s">
        <v>1543</v>
      </c>
      <c r="C15" s="50"/>
      <c r="D15" s="50"/>
      <c r="E15" s="50"/>
    </row>
    <row r="16" spans="1:5">
      <c r="B16" s="49" t="s">
        <v>1544</v>
      </c>
      <c r="C16" s="50"/>
      <c r="D16" s="50"/>
      <c r="E16" s="50"/>
    </row>
    <row r="17" spans="2:8">
      <c r="B17" s="51" t="s">
        <v>3123</v>
      </c>
      <c r="C17" s="48"/>
      <c r="D17" s="48"/>
      <c r="E17" s="48"/>
    </row>
    <row r="20" spans="2:8">
      <c r="B20" s="1" t="s">
        <v>100</v>
      </c>
    </row>
    <row r="22" spans="2:8">
      <c r="B22" s="6" t="s">
        <v>101</v>
      </c>
      <c r="C22" s="7" t="s">
        <v>102</v>
      </c>
      <c r="D22" s="6" t="s">
        <v>103</v>
      </c>
      <c r="E22" s="6" t="s">
        <v>104</v>
      </c>
      <c r="F22" s="8" t="s">
        <v>105</v>
      </c>
      <c r="G22" s="8" t="s">
        <v>106</v>
      </c>
      <c r="H22" s="8" t="s">
        <v>107</v>
      </c>
    </row>
    <row r="23" spans="2:8">
      <c r="B23" s="2" t="s">
        <v>108</v>
      </c>
      <c r="C23" s="22"/>
      <c r="D23" s="41"/>
    </row>
    <row r="24" spans="2:8">
      <c r="B24" s="2" t="s">
        <v>109</v>
      </c>
      <c r="C24" s="22"/>
      <c r="D24" s="41"/>
    </row>
    <row r="25" spans="2:8">
      <c r="B25" s="2" t="s">
        <v>110</v>
      </c>
      <c r="C25" s="22"/>
      <c r="D25" s="41"/>
    </row>
    <row r="26" spans="2:8">
      <c r="B26" s="1" t="s">
        <v>111</v>
      </c>
      <c r="C26" s="22">
        <v>3.91</v>
      </c>
      <c r="D26" s="41" t="s">
        <v>112</v>
      </c>
      <c r="E26" s="1" t="s">
        <v>113</v>
      </c>
      <c r="F26" s="4">
        <v>4000000</v>
      </c>
      <c r="G26" s="4">
        <v>4006.26</v>
      </c>
      <c r="H26" s="4">
        <v>2.86</v>
      </c>
    </row>
    <row r="27" spans="2:8">
      <c r="B27" s="1" t="s">
        <v>2176</v>
      </c>
      <c r="C27" s="22">
        <v>4.7</v>
      </c>
      <c r="D27" s="41" t="s">
        <v>112</v>
      </c>
      <c r="E27" s="1" t="s">
        <v>2177</v>
      </c>
      <c r="F27" s="4">
        <v>198700</v>
      </c>
      <c r="G27" s="4">
        <v>203.23</v>
      </c>
      <c r="H27" s="4">
        <v>0.15</v>
      </c>
    </row>
    <row r="28" spans="2:8">
      <c r="B28" s="2" t="s">
        <v>116</v>
      </c>
      <c r="C28" s="52"/>
      <c r="D28" s="53"/>
      <c r="E28" s="2"/>
      <c r="F28" s="10"/>
      <c r="G28" s="10">
        <f>SUM(G22:G27)</f>
        <v>4209.49</v>
      </c>
      <c r="H28" s="10">
        <f>SUM(H22:H27)</f>
        <v>3.01</v>
      </c>
    </row>
    <row r="29" spans="2:8">
      <c r="B29" s="2" t="s">
        <v>117</v>
      </c>
      <c r="C29" s="22"/>
      <c r="D29" s="41"/>
    </row>
    <row r="30" spans="2:8">
      <c r="B30" s="1" t="s">
        <v>1904</v>
      </c>
      <c r="C30" s="22">
        <v>4.96</v>
      </c>
      <c r="D30" s="41" t="s">
        <v>118</v>
      </c>
      <c r="E30" s="1" t="s">
        <v>1905</v>
      </c>
      <c r="F30" s="4">
        <v>300</v>
      </c>
      <c r="G30" s="4">
        <v>3031.17</v>
      </c>
      <c r="H30" s="4">
        <v>2.17</v>
      </c>
    </row>
    <row r="31" spans="2:8">
      <c r="B31" s="1" t="s">
        <v>2013</v>
      </c>
      <c r="C31" s="22">
        <v>7.44</v>
      </c>
      <c r="D31" s="41" t="s">
        <v>336</v>
      </c>
      <c r="E31" s="1" t="s">
        <v>2014</v>
      </c>
      <c r="F31" s="4">
        <v>250</v>
      </c>
      <c r="G31" s="4">
        <v>2548.09</v>
      </c>
      <c r="H31" s="4">
        <v>1.82</v>
      </c>
    </row>
    <row r="32" spans="2:8">
      <c r="B32" s="1" t="s">
        <v>2178</v>
      </c>
      <c r="C32" s="22">
        <v>5.36</v>
      </c>
      <c r="D32" s="41" t="s">
        <v>118</v>
      </c>
      <c r="E32" s="1" t="s">
        <v>2179</v>
      </c>
      <c r="F32" s="4">
        <v>250</v>
      </c>
      <c r="G32" s="4">
        <v>2536.2600000000002</v>
      </c>
      <c r="H32" s="4">
        <v>1.81</v>
      </c>
    </row>
    <row r="33" spans="2:8">
      <c r="B33" s="1" t="s">
        <v>1922</v>
      </c>
      <c r="C33" s="22">
        <v>4.72</v>
      </c>
      <c r="D33" s="41" t="s">
        <v>118</v>
      </c>
      <c r="E33" s="1" t="s">
        <v>1923</v>
      </c>
      <c r="F33" s="4">
        <v>250</v>
      </c>
      <c r="G33" s="4">
        <v>2524.87</v>
      </c>
      <c r="H33" s="4">
        <v>1.8</v>
      </c>
    </row>
    <row r="34" spans="2:8">
      <c r="B34" s="1" t="s">
        <v>847</v>
      </c>
      <c r="C34" s="22">
        <v>5.2</v>
      </c>
      <c r="D34" s="41" t="s">
        <v>118</v>
      </c>
      <c r="E34" s="1" t="s">
        <v>848</v>
      </c>
      <c r="F34" s="4">
        <v>250</v>
      </c>
      <c r="G34" s="4">
        <v>2495.14</v>
      </c>
      <c r="H34" s="4">
        <v>1.78</v>
      </c>
    </row>
    <row r="35" spans="2:8">
      <c r="B35" s="1" t="s">
        <v>1298</v>
      </c>
      <c r="C35" s="22">
        <v>5.46</v>
      </c>
      <c r="D35" s="41" t="s">
        <v>336</v>
      </c>
      <c r="E35" s="1" t="s">
        <v>851</v>
      </c>
      <c r="F35" s="4">
        <v>200</v>
      </c>
      <c r="G35" s="4">
        <v>2018.1</v>
      </c>
      <c r="H35" s="4">
        <v>1.44</v>
      </c>
    </row>
    <row r="36" spans="2:8">
      <c r="B36" s="1" t="s">
        <v>2180</v>
      </c>
      <c r="C36" s="22">
        <v>4.46</v>
      </c>
      <c r="D36" s="41" t="s">
        <v>118</v>
      </c>
      <c r="E36" s="1" t="s">
        <v>2181</v>
      </c>
      <c r="F36" s="4">
        <v>200</v>
      </c>
      <c r="G36" s="4">
        <v>2016.51</v>
      </c>
      <c r="H36" s="4">
        <v>1.44</v>
      </c>
    </row>
    <row r="37" spans="2:8">
      <c r="B37" s="1" t="s">
        <v>1299</v>
      </c>
      <c r="C37" s="22">
        <v>5.13</v>
      </c>
      <c r="D37" s="41" t="s">
        <v>336</v>
      </c>
      <c r="E37" s="1" t="s">
        <v>854</v>
      </c>
      <c r="F37" s="4">
        <v>200</v>
      </c>
      <c r="G37" s="4">
        <v>2016.36</v>
      </c>
      <c r="H37" s="4">
        <v>1.44</v>
      </c>
    </row>
    <row r="38" spans="2:8">
      <c r="B38" s="1" t="s">
        <v>1920</v>
      </c>
      <c r="C38" s="22">
        <v>4.96</v>
      </c>
      <c r="D38" s="41" t="s">
        <v>118</v>
      </c>
      <c r="E38" s="1" t="s">
        <v>1921</v>
      </c>
      <c r="F38" s="4">
        <v>150</v>
      </c>
      <c r="G38" s="4">
        <v>1520.27</v>
      </c>
      <c r="H38" s="4">
        <v>1.0900000000000001</v>
      </c>
    </row>
    <row r="39" spans="2:8">
      <c r="B39" s="1" t="s">
        <v>1271</v>
      </c>
      <c r="C39" s="22">
        <v>5.33</v>
      </c>
      <c r="D39" s="41" t="s">
        <v>118</v>
      </c>
      <c r="E39" s="1" t="s">
        <v>949</v>
      </c>
      <c r="F39" s="4">
        <v>150</v>
      </c>
      <c r="G39" s="4">
        <v>1499.9</v>
      </c>
      <c r="H39" s="4">
        <v>1.07</v>
      </c>
    </row>
    <row r="40" spans="2:8">
      <c r="B40" s="1" t="s">
        <v>2182</v>
      </c>
      <c r="C40" s="22">
        <v>4.7300000000000004</v>
      </c>
      <c r="D40" s="41" t="s">
        <v>118</v>
      </c>
      <c r="E40" s="1" t="s">
        <v>2183</v>
      </c>
      <c r="F40" s="4">
        <v>100</v>
      </c>
      <c r="G40" s="4">
        <v>1009.45</v>
      </c>
      <c r="H40" s="4">
        <v>0.72</v>
      </c>
    </row>
    <row r="41" spans="2:8">
      <c r="B41" s="2" t="s">
        <v>120</v>
      </c>
      <c r="C41" s="52"/>
      <c r="D41" s="53"/>
      <c r="E41" s="2"/>
      <c r="F41" s="10"/>
      <c r="G41" s="10">
        <f>SUM(G29:G40)</f>
        <v>23216.120000000003</v>
      </c>
      <c r="H41" s="10">
        <f>SUM(H29:H40)</f>
        <v>16.579999999999998</v>
      </c>
    </row>
    <row r="42" spans="2:8">
      <c r="B42" s="2" t="s">
        <v>121</v>
      </c>
      <c r="C42" s="22"/>
      <c r="D42" s="41"/>
    </row>
    <row r="43" spans="2:8">
      <c r="B43" s="1" t="s">
        <v>2184</v>
      </c>
      <c r="C43" s="22">
        <v>3.8</v>
      </c>
      <c r="D43" s="41" t="s">
        <v>112</v>
      </c>
      <c r="E43" s="1" t="s">
        <v>2185</v>
      </c>
      <c r="F43" s="4">
        <v>10000000</v>
      </c>
      <c r="G43" s="4">
        <v>9937.92</v>
      </c>
      <c r="H43" s="4">
        <v>7.1</v>
      </c>
    </row>
    <row r="44" spans="2:8">
      <c r="B44" s="1" t="s">
        <v>1602</v>
      </c>
      <c r="C44" s="22">
        <v>4.17</v>
      </c>
      <c r="D44" s="41" t="s">
        <v>112</v>
      </c>
      <c r="E44" s="1" t="s">
        <v>1603</v>
      </c>
      <c r="F44" s="4">
        <v>8000000</v>
      </c>
      <c r="G44" s="4">
        <v>7895.37</v>
      </c>
      <c r="H44" s="4">
        <v>5.64</v>
      </c>
    </row>
    <row r="45" spans="2:8">
      <c r="B45" s="1" t="s">
        <v>2186</v>
      </c>
      <c r="C45" s="22">
        <v>4.09</v>
      </c>
      <c r="D45" s="41" t="s">
        <v>112</v>
      </c>
      <c r="E45" s="1" t="s">
        <v>2187</v>
      </c>
      <c r="F45" s="4">
        <v>7000000</v>
      </c>
      <c r="G45" s="4">
        <v>6915.52</v>
      </c>
      <c r="H45" s="4">
        <v>4.9400000000000004</v>
      </c>
    </row>
    <row r="46" spans="2:8">
      <c r="B46" s="1" t="s">
        <v>2188</v>
      </c>
      <c r="C46" s="22">
        <v>4.3</v>
      </c>
      <c r="D46" s="41" t="s">
        <v>122</v>
      </c>
      <c r="E46" s="1" t="s">
        <v>2189</v>
      </c>
      <c r="F46" s="4">
        <v>1000</v>
      </c>
      <c r="G46" s="4">
        <v>4984.7299999999996</v>
      </c>
      <c r="H46" s="4">
        <v>3.56</v>
      </c>
    </row>
    <row r="47" spans="2:8">
      <c r="B47" s="1" t="s">
        <v>1595</v>
      </c>
      <c r="C47" s="22">
        <v>4.01</v>
      </c>
      <c r="D47" s="41" t="s">
        <v>1596</v>
      </c>
      <c r="E47" s="1" t="s">
        <v>1597</v>
      </c>
      <c r="F47" s="4">
        <v>1000</v>
      </c>
      <c r="G47" s="4">
        <v>4967.78</v>
      </c>
      <c r="H47" s="4">
        <v>3.55</v>
      </c>
    </row>
    <row r="48" spans="2:8">
      <c r="B48" s="1" t="s">
        <v>2086</v>
      </c>
      <c r="C48" s="22">
        <v>4.1100000000000003</v>
      </c>
      <c r="D48" s="41" t="s">
        <v>1617</v>
      </c>
      <c r="E48" s="1" t="s">
        <v>2087</v>
      </c>
      <c r="F48" s="4">
        <v>1000</v>
      </c>
      <c r="G48" s="4">
        <v>4952.66</v>
      </c>
      <c r="H48" s="4">
        <v>3.54</v>
      </c>
    </row>
    <row r="49" spans="2:8">
      <c r="B49" s="1" t="s">
        <v>1658</v>
      </c>
      <c r="C49" s="22">
        <v>4.04</v>
      </c>
      <c r="D49" s="41" t="s">
        <v>112</v>
      </c>
      <c r="E49" s="1" t="s">
        <v>1659</v>
      </c>
      <c r="F49" s="4">
        <v>5000000</v>
      </c>
      <c r="G49" s="4">
        <v>4944.18</v>
      </c>
      <c r="H49" s="4">
        <v>3.53</v>
      </c>
    </row>
    <row r="50" spans="2:8">
      <c r="B50" s="1" t="s">
        <v>1635</v>
      </c>
      <c r="C50" s="22">
        <v>4.3</v>
      </c>
      <c r="D50" s="41" t="s">
        <v>122</v>
      </c>
      <c r="E50" s="1" t="s">
        <v>1636</v>
      </c>
      <c r="F50" s="4">
        <v>1000</v>
      </c>
      <c r="G50" s="4">
        <v>4937.1899999999996</v>
      </c>
      <c r="H50" s="4">
        <v>3.53</v>
      </c>
    </row>
    <row r="51" spans="2:8">
      <c r="B51" s="1" t="s">
        <v>1604</v>
      </c>
      <c r="C51" s="22">
        <v>4.2</v>
      </c>
      <c r="D51" s="41" t="s">
        <v>112</v>
      </c>
      <c r="E51" s="1" t="s">
        <v>1605</v>
      </c>
      <c r="F51" s="4">
        <v>5000000</v>
      </c>
      <c r="G51" s="4">
        <v>4922.3999999999996</v>
      </c>
      <c r="H51" s="4">
        <v>3.52</v>
      </c>
    </row>
    <row r="52" spans="2:8">
      <c r="B52" s="1" t="s">
        <v>2190</v>
      </c>
      <c r="C52" s="22">
        <v>4.5</v>
      </c>
      <c r="D52" s="41" t="s">
        <v>122</v>
      </c>
      <c r="E52" s="1" t="s">
        <v>2191</v>
      </c>
      <c r="F52" s="4">
        <v>1000</v>
      </c>
      <c r="G52" s="4">
        <v>4916.3599999999997</v>
      </c>
      <c r="H52" s="4">
        <v>3.51</v>
      </c>
    </row>
    <row r="53" spans="2:8">
      <c r="B53" s="1" t="s">
        <v>1942</v>
      </c>
      <c r="C53" s="22">
        <v>4.41</v>
      </c>
      <c r="D53" s="41" t="s">
        <v>122</v>
      </c>
      <c r="E53" s="1" t="s">
        <v>1943</v>
      </c>
      <c r="F53" s="4">
        <v>1000</v>
      </c>
      <c r="G53" s="4">
        <v>4909.83</v>
      </c>
      <c r="H53" s="4">
        <v>3.51</v>
      </c>
    </row>
    <row r="54" spans="2:8">
      <c r="B54" s="1" t="s">
        <v>1952</v>
      </c>
      <c r="C54" s="22">
        <v>4.84</v>
      </c>
      <c r="D54" s="41" t="s">
        <v>1656</v>
      </c>
      <c r="E54" s="1" t="s">
        <v>1953</v>
      </c>
      <c r="F54" s="4">
        <v>1000</v>
      </c>
      <c r="G54" s="4">
        <v>4884.0200000000004</v>
      </c>
      <c r="H54" s="4">
        <v>3.49</v>
      </c>
    </row>
    <row r="55" spans="2:8">
      <c r="B55" s="1" t="s">
        <v>1629</v>
      </c>
      <c r="C55" s="22">
        <v>5.99</v>
      </c>
      <c r="D55" s="41" t="s">
        <v>122</v>
      </c>
      <c r="E55" s="1" t="s">
        <v>1630</v>
      </c>
      <c r="F55" s="4">
        <v>1000</v>
      </c>
      <c r="G55" s="4">
        <v>4881.4399999999996</v>
      </c>
      <c r="H55" s="4">
        <v>3.49</v>
      </c>
    </row>
    <row r="56" spans="2:8">
      <c r="B56" s="1" t="s">
        <v>2192</v>
      </c>
      <c r="C56" s="22">
        <v>4.68</v>
      </c>
      <c r="D56" s="41" t="s">
        <v>1617</v>
      </c>
      <c r="E56" s="1" t="s">
        <v>2193</v>
      </c>
      <c r="F56" s="4">
        <v>1000</v>
      </c>
      <c r="G56" s="4">
        <v>4859.34</v>
      </c>
      <c r="H56" s="4">
        <v>3.47</v>
      </c>
    </row>
    <row r="57" spans="2:8">
      <c r="B57" s="1" t="s">
        <v>1804</v>
      </c>
      <c r="C57" s="22">
        <v>5.09</v>
      </c>
      <c r="D57" s="41" t="s">
        <v>122</v>
      </c>
      <c r="E57" s="1" t="s">
        <v>1805</v>
      </c>
      <c r="F57" s="4">
        <v>1000</v>
      </c>
      <c r="G57" s="4">
        <v>4808.88</v>
      </c>
      <c r="H57" s="4">
        <v>3.44</v>
      </c>
    </row>
    <row r="58" spans="2:8">
      <c r="B58" s="1" t="s">
        <v>2194</v>
      </c>
      <c r="C58" s="22">
        <v>3.94</v>
      </c>
      <c r="D58" s="41" t="s">
        <v>112</v>
      </c>
      <c r="E58" s="1" t="s">
        <v>2195</v>
      </c>
      <c r="F58" s="4">
        <v>4000000</v>
      </c>
      <c r="G58" s="4">
        <v>3968.3</v>
      </c>
      <c r="H58" s="4">
        <v>2.84</v>
      </c>
    </row>
    <row r="59" spans="2:8">
      <c r="B59" s="1" t="s">
        <v>2196</v>
      </c>
      <c r="C59" s="22">
        <v>4.03</v>
      </c>
      <c r="D59" s="41" t="s">
        <v>1596</v>
      </c>
      <c r="E59" s="1" t="s">
        <v>2197</v>
      </c>
      <c r="F59" s="4">
        <v>500</v>
      </c>
      <c r="G59" s="4">
        <v>2499.73</v>
      </c>
      <c r="H59" s="4">
        <v>1.79</v>
      </c>
    </row>
    <row r="60" spans="2:8">
      <c r="B60" s="1" t="s">
        <v>2198</v>
      </c>
      <c r="C60" s="22">
        <v>4.01</v>
      </c>
      <c r="D60" s="41" t="s">
        <v>122</v>
      </c>
      <c r="E60" s="1" t="s">
        <v>2199</v>
      </c>
      <c r="F60" s="4">
        <v>500</v>
      </c>
      <c r="G60" s="4">
        <v>2487.4299999999998</v>
      </c>
      <c r="H60" s="4">
        <v>1.78</v>
      </c>
    </row>
    <row r="61" spans="2:8">
      <c r="B61" s="1" t="s">
        <v>1950</v>
      </c>
      <c r="C61" s="22">
        <v>4.84</v>
      </c>
      <c r="D61" s="41" t="s">
        <v>122</v>
      </c>
      <c r="E61" s="1" t="s">
        <v>1951</v>
      </c>
      <c r="F61" s="4">
        <v>500</v>
      </c>
      <c r="G61" s="4">
        <v>2475.4</v>
      </c>
      <c r="H61" s="4">
        <v>1.77</v>
      </c>
    </row>
    <row r="62" spans="2:8">
      <c r="B62" s="1" t="s">
        <v>1637</v>
      </c>
      <c r="C62" s="22">
        <v>5.0999999999999996</v>
      </c>
      <c r="D62" s="41" t="s">
        <v>122</v>
      </c>
      <c r="E62" s="1" t="s">
        <v>1638</v>
      </c>
      <c r="F62" s="4">
        <v>500</v>
      </c>
      <c r="G62" s="4">
        <v>2446.67</v>
      </c>
      <c r="H62" s="4">
        <v>1.75</v>
      </c>
    </row>
    <row r="63" spans="2:8">
      <c r="B63" s="1" t="s">
        <v>2200</v>
      </c>
      <c r="C63" s="22">
        <v>4.68</v>
      </c>
      <c r="D63" s="41" t="s">
        <v>122</v>
      </c>
      <c r="E63" s="1" t="s">
        <v>2201</v>
      </c>
      <c r="F63" s="4">
        <v>500</v>
      </c>
      <c r="G63" s="4">
        <v>2431.42</v>
      </c>
      <c r="H63" s="4">
        <v>1.74</v>
      </c>
    </row>
    <row r="64" spans="2:8">
      <c r="B64" s="1" t="s">
        <v>1674</v>
      </c>
      <c r="C64" s="22">
        <v>4.68</v>
      </c>
      <c r="D64" s="41" t="s">
        <v>122</v>
      </c>
      <c r="E64" s="1" t="s">
        <v>1675</v>
      </c>
      <c r="F64" s="4">
        <v>500</v>
      </c>
      <c r="G64" s="4">
        <v>2431.11</v>
      </c>
      <c r="H64" s="4">
        <v>1.74</v>
      </c>
    </row>
    <row r="65" spans="2:8">
      <c r="B65" s="1" t="s">
        <v>2202</v>
      </c>
      <c r="C65" s="22">
        <v>4.7300000000000004</v>
      </c>
      <c r="D65" s="41" t="s">
        <v>122</v>
      </c>
      <c r="E65" s="1" t="s">
        <v>2203</v>
      </c>
      <c r="F65" s="4">
        <v>500</v>
      </c>
      <c r="G65" s="4">
        <v>2428.02</v>
      </c>
      <c r="H65" s="4">
        <v>1.73</v>
      </c>
    </row>
    <row r="66" spans="2:8">
      <c r="B66" s="1" t="s">
        <v>1649</v>
      </c>
      <c r="C66" s="22">
        <v>5.14</v>
      </c>
      <c r="D66" s="41" t="s">
        <v>122</v>
      </c>
      <c r="E66" s="1" t="s">
        <v>1650</v>
      </c>
      <c r="F66" s="4">
        <v>500</v>
      </c>
      <c r="G66" s="4">
        <v>2413.67</v>
      </c>
      <c r="H66" s="4">
        <v>1.72</v>
      </c>
    </row>
    <row r="67" spans="2:8">
      <c r="B67" s="1" t="s">
        <v>1680</v>
      </c>
      <c r="C67" s="22">
        <v>5.05</v>
      </c>
      <c r="D67" s="41" t="s">
        <v>122</v>
      </c>
      <c r="E67" s="1" t="s">
        <v>1681</v>
      </c>
      <c r="F67" s="4">
        <v>500</v>
      </c>
      <c r="G67" s="4">
        <v>2403.88</v>
      </c>
      <c r="H67" s="4">
        <v>1.72</v>
      </c>
    </row>
    <row r="68" spans="2:8">
      <c r="B68" s="2" t="s">
        <v>123</v>
      </c>
      <c r="C68" s="9"/>
      <c r="D68" s="53"/>
      <c r="E68" s="2"/>
      <c r="F68" s="10"/>
      <c r="G68" s="10">
        <f>SUM(G42:G67)</f>
        <v>109703.25</v>
      </c>
      <c r="H68" s="10">
        <f>SUM(H42:H67)</f>
        <v>78.399999999999991</v>
      </c>
    </row>
    <row r="69" spans="2:8">
      <c r="B69" s="2" t="s">
        <v>1517</v>
      </c>
      <c r="C69" s="9"/>
      <c r="D69" s="53"/>
      <c r="E69" s="2"/>
      <c r="F69" s="10"/>
      <c r="G69" s="10">
        <v>2129.73</v>
      </c>
      <c r="H69" s="10">
        <v>1.52</v>
      </c>
    </row>
    <row r="70" spans="2:8">
      <c r="B70" s="2" t="s">
        <v>124</v>
      </c>
      <c r="C70" s="9"/>
      <c r="D70" s="53"/>
      <c r="E70" s="2"/>
      <c r="F70" s="10"/>
      <c r="G70" s="10">
        <v>139258.59</v>
      </c>
      <c r="H70" s="10">
        <v>99.49</v>
      </c>
    </row>
    <row r="71" spans="2:8">
      <c r="B71" s="2" t="s">
        <v>220</v>
      </c>
      <c r="C71" s="9"/>
      <c r="D71" s="2"/>
      <c r="E71" s="2"/>
      <c r="F71" s="10"/>
      <c r="G71" s="10">
        <v>704.56611858000861</v>
      </c>
      <c r="H71" s="10">
        <v>0.51000000000000512</v>
      </c>
    </row>
    <row r="72" spans="2:8">
      <c r="B72" s="2" t="s">
        <v>126</v>
      </c>
      <c r="C72" s="9"/>
      <c r="D72" s="2"/>
      <c r="E72" s="2"/>
      <c r="F72" s="10"/>
      <c r="G72" s="10">
        <v>139963.15611857999</v>
      </c>
      <c r="H72" s="10">
        <v>100</v>
      </c>
    </row>
    <row r="73" spans="2:8">
      <c r="B73" s="1" t="s">
        <v>127</v>
      </c>
    </row>
    <row r="74" spans="2:8">
      <c r="B74" s="1" t="s">
        <v>128</v>
      </c>
    </row>
    <row r="75" spans="2:8">
      <c r="B75" s="24" t="s">
        <v>129</v>
      </c>
      <c r="C75" s="254">
        <v>44681</v>
      </c>
    </row>
    <row r="76" spans="2:8" ht="25.5">
      <c r="B76" s="11" t="s">
        <v>130</v>
      </c>
      <c r="C76" s="9" t="s">
        <v>131</v>
      </c>
    </row>
    <row r="77" spans="2:8">
      <c r="B77" s="2"/>
    </row>
    <row r="78" spans="2:8">
      <c r="B78" s="2" t="s">
        <v>1516</v>
      </c>
      <c r="C78" s="9" t="s">
        <v>131</v>
      </c>
    </row>
    <row r="79" spans="2:8">
      <c r="B79" s="2" t="s">
        <v>1515</v>
      </c>
      <c r="C79" s="9" t="s">
        <v>131</v>
      </c>
    </row>
    <row r="80" spans="2:8">
      <c r="B80" s="2" t="s">
        <v>2204</v>
      </c>
      <c r="C80" s="9"/>
    </row>
    <row r="81" spans="2:6">
      <c r="B81" s="2" t="s">
        <v>2205</v>
      </c>
      <c r="C81" s="9"/>
    </row>
    <row r="82" spans="2:6">
      <c r="B82" s="2" t="s">
        <v>2206</v>
      </c>
      <c r="C82" s="9"/>
    </row>
    <row r="83" spans="2:6">
      <c r="B83" s="2" t="s">
        <v>2207</v>
      </c>
      <c r="C83" s="9"/>
    </row>
    <row r="84" spans="2:6">
      <c r="B84" s="2" t="s">
        <v>2208</v>
      </c>
      <c r="C84" s="9"/>
    </row>
    <row r="85" spans="2:6">
      <c r="B85" s="2" t="s">
        <v>2209</v>
      </c>
      <c r="C85" s="9"/>
    </row>
    <row r="86" spans="2:6">
      <c r="B86" s="2" t="s">
        <v>2210</v>
      </c>
      <c r="C86" s="9"/>
    </row>
    <row r="87" spans="2:6">
      <c r="B87" s="2" t="s">
        <v>2211</v>
      </c>
      <c r="C87" s="9"/>
    </row>
    <row r="88" spans="2:6">
      <c r="B88" s="2" t="s">
        <v>2212</v>
      </c>
      <c r="C88" s="9"/>
    </row>
    <row r="89" spans="2:6">
      <c r="B89" s="2" t="s">
        <v>2213</v>
      </c>
      <c r="C89" s="9"/>
    </row>
    <row r="90" spans="2:6">
      <c r="B90" s="2" t="s">
        <v>2214</v>
      </c>
      <c r="C90" s="9"/>
    </row>
    <row r="91" spans="2:6">
      <c r="B91" s="2" t="s">
        <v>2215</v>
      </c>
      <c r="C91" s="9"/>
    </row>
    <row r="92" spans="2:6">
      <c r="B92" s="35" t="s">
        <v>1715</v>
      </c>
      <c r="C92" s="9"/>
    </row>
    <row r="93" spans="2:6">
      <c r="B93" s="35" t="s">
        <v>2216</v>
      </c>
    </row>
    <row r="95" spans="2:6" ht="63" customHeight="1">
      <c r="B95" s="382" t="s">
        <v>1828</v>
      </c>
      <c r="C95" s="382"/>
      <c r="D95" s="382"/>
      <c r="E95" s="382"/>
      <c r="F95" s="382"/>
    </row>
    <row r="97" spans="2:4">
      <c r="B97" s="26" t="s">
        <v>987</v>
      </c>
      <c r="C97" s="27"/>
      <c r="D97" s="28"/>
    </row>
    <row r="98" spans="2:4" ht="30">
      <c r="B98" s="29" t="s">
        <v>988</v>
      </c>
      <c r="C98" s="30" t="s">
        <v>989</v>
      </c>
      <c r="D98" s="29" t="s">
        <v>990</v>
      </c>
    </row>
    <row r="99" spans="2:4">
      <c r="B99" s="37" t="s">
        <v>1729</v>
      </c>
      <c r="C99" s="108">
        <v>75</v>
      </c>
      <c r="D99" s="31">
        <v>0.75</v>
      </c>
    </row>
    <row r="100" spans="2:4">
      <c r="B100" s="37" t="s">
        <v>2217</v>
      </c>
      <c r="C100" s="108">
        <v>165</v>
      </c>
      <c r="D100" s="31">
        <v>3.39</v>
      </c>
    </row>
    <row r="101" spans="2:4">
      <c r="B101" s="37" t="s">
        <v>2218</v>
      </c>
      <c r="C101" s="108">
        <v>80</v>
      </c>
      <c r="D101" s="31">
        <v>2.52</v>
      </c>
    </row>
  </sheetData>
  <mergeCells count="9">
    <mergeCell ref="B95:F95"/>
    <mergeCell ref="C12:C13"/>
    <mergeCell ref="D12:D13"/>
    <mergeCell ref="E12:E13"/>
    <mergeCell ref="B1:E1"/>
    <mergeCell ref="C3:C7"/>
    <mergeCell ref="D3:D7"/>
    <mergeCell ref="B10:E10"/>
    <mergeCell ref="B11:E11"/>
  </mergeCells>
  <hyperlinks>
    <hyperlink ref="A1" location="Index!A1" display="Index" xr:uid="{CAAEFB62-65D7-4DDC-9FD7-CCD2E0CDDF98}"/>
  </hyperlink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20BB2-21ED-457F-8A41-85F29221975C}">
  <dimension ref="A1:H62"/>
  <sheetViews>
    <sheetView workbookViewId="0">
      <selection activeCell="B1" sqref="B1:E1"/>
    </sheetView>
  </sheetViews>
  <sheetFormatPr defaultRowHeight="12.75"/>
  <cols>
    <col min="1" max="1" width="5.42578125" style="1" bestFit="1" customWidth="1"/>
    <col min="2" max="2" width="81.140625" style="1" bestFit="1" customWidth="1"/>
    <col min="3" max="3" width="25.7109375" style="5" customWidth="1"/>
    <col min="4" max="4" width="25.7109375" style="1" customWidth="1"/>
    <col min="5" max="5" width="14.28515625" style="1" bestFit="1" customWidth="1"/>
    <col min="6" max="6" width="10.5703125" style="4" bestFit="1" customWidth="1"/>
    <col min="7" max="7" width="18.140625" style="4" bestFit="1" customWidth="1"/>
    <col min="8" max="8" width="9.140625" style="4" bestFit="1" customWidth="1"/>
    <col min="9" max="16384" width="9.140625" style="1"/>
  </cols>
  <sheetData>
    <row r="1" spans="1:5">
      <c r="A1" s="3" t="s">
        <v>0</v>
      </c>
      <c r="B1" s="367" t="s">
        <v>8</v>
      </c>
      <c r="C1" s="367"/>
      <c r="D1" s="367"/>
      <c r="E1" s="367"/>
    </row>
    <row r="2" spans="1:5" ht="13.5" thickBot="1"/>
    <row r="3" spans="1:5" ht="15">
      <c r="B3" s="109" t="s">
        <v>2219</v>
      </c>
      <c r="C3" s="425"/>
      <c r="D3" s="374"/>
      <c r="E3" s="12"/>
    </row>
    <row r="4" spans="1:5" ht="38.25">
      <c r="B4" s="110" t="s">
        <v>2220</v>
      </c>
      <c r="C4" s="426"/>
      <c r="D4" s="375"/>
      <c r="E4" s="111"/>
    </row>
    <row r="5" spans="1:5" ht="15">
      <c r="B5" s="112" t="s">
        <v>1529</v>
      </c>
      <c r="C5" s="426"/>
      <c r="D5" s="375"/>
      <c r="E5" s="12"/>
    </row>
    <row r="6" spans="1:5" ht="15">
      <c r="B6" s="112" t="s">
        <v>2221</v>
      </c>
      <c r="C6" s="426"/>
      <c r="D6" s="375"/>
      <c r="E6" s="12"/>
    </row>
    <row r="7" spans="1:5" ht="15.75" thickBot="1">
      <c r="B7" s="113" t="s">
        <v>2222</v>
      </c>
      <c r="C7" s="427"/>
      <c r="D7" s="376"/>
      <c r="E7" s="12"/>
    </row>
    <row r="8" spans="1:5">
      <c r="B8" s="12"/>
      <c r="C8" s="20" t="s">
        <v>1527</v>
      </c>
      <c r="D8" s="20" t="s">
        <v>1526</v>
      </c>
      <c r="E8" s="12"/>
    </row>
    <row r="10" spans="1:5" ht="15">
      <c r="B10" s="411"/>
      <c r="C10" s="411"/>
      <c r="D10" s="411"/>
      <c r="E10" s="411"/>
    </row>
    <row r="11" spans="1:5">
      <c r="B11" s="410" t="s">
        <v>1535</v>
      </c>
      <c r="C11" s="410"/>
      <c r="D11" s="410"/>
      <c r="E11" s="410"/>
    </row>
    <row r="12" spans="1:5">
      <c r="B12" s="48" t="s">
        <v>1536</v>
      </c>
      <c r="C12" s="410" t="s">
        <v>1537</v>
      </c>
      <c r="D12" s="410" t="s">
        <v>1538</v>
      </c>
      <c r="E12" s="410" t="s">
        <v>1539</v>
      </c>
    </row>
    <row r="13" spans="1:5">
      <c r="B13" s="48" t="s">
        <v>1540</v>
      </c>
      <c r="C13" s="410"/>
      <c r="D13" s="410"/>
      <c r="E13" s="410"/>
    </row>
    <row r="14" spans="1:5">
      <c r="B14" s="49" t="s">
        <v>1541</v>
      </c>
      <c r="C14" s="50"/>
      <c r="D14" s="50"/>
      <c r="E14" s="50"/>
    </row>
    <row r="15" spans="1:5">
      <c r="B15" s="49" t="s">
        <v>1543</v>
      </c>
      <c r="C15" s="50"/>
      <c r="D15" s="50"/>
      <c r="E15" s="50"/>
    </row>
    <row r="16" spans="1:5">
      <c r="B16" s="49" t="s">
        <v>1544</v>
      </c>
      <c r="C16" s="50"/>
      <c r="D16" s="50" t="s">
        <v>1737</v>
      </c>
      <c r="E16" s="50"/>
    </row>
    <row r="17" spans="2:8">
      <c r="B17" s="51" t="s">
        <v>3123</v>
      </c>
      <c r="C17" s="114"/>
      <c r="D17" s="115"/>
      <c r="E17" s="115"/>
    </row>
    <row r="20" spans="2:8">
      <c r="B20" s="1" t="s">
        <v>100</v>
      </c>
    </row>
    <row r="22" spans="2:8">
      <c r="B22" s="6" t="s">
        <v>101</v>
      </c>
      <c r="C22" s="7" t="s">
        <v>102</v>
      </c>
      <c r="D22" s="6" t="s">
        <v>103</v>
      </c>
      <c r="E22" s="6" t="s">
        <v>104</v>
      </c>
      <c r="F22" s="8" t="s">
        <v>105</v>
      </c>
      <c r="G22" s="8" t="s">
        <v>106</v>
      </c>
      <c r="H22" s="8" t="s">
        <v>107</v>
      </c>
    </row>
    <row r="23" spans="2:8">
      <c r="B23" s="2" t="s">
        <v>108</v>
      </c>
      <c r="C23" s="22"/>
      <c r="D23" s="41"/>
    </row>
    <row r="24" spans="2:8">
      <c r="B24" s="2" t="s">
        <v>109</v>
      </c>
      <c r="C24" s="22"/>
      <c r="D24" s="41"/>
    </row>
    <row r="25" spans="2:8">
      <c r="B25" s="2" t="s">
        <v>110</v>
      </c>
      <c r="C25" s="22"/>
      <c r="D25" s="41"/>
    </row>
    <row r="26" spans="2:8">
      <c r="B26" s="1" t="s">
        <v>1740</v>
      </c>
      <c r="C26" s="22">
        <v>5.62</v>
      </c>
      <c r="D26" s="41" t="s">
        <v>112</v>
      </c>
      <c r="E26" s="1" t="s">
        <v>1741</v>
      </c>
      <c r="F26" s="4">
        <v>2500000</v>
      </c>
      <c r="G26" s="4">
        <v>2489.8000000000002</v>
      </c>
      <c r="H26" s="4">
        <v>8.59</v>
      </c>
    </row>
    <row r="27" spans="2:8">
      <c r="B27" s="1" t="s">
        <v>494</v>
      </c>
      <c r="C27" s="22">
        <v>6.49</v>
      </c>
      <c r="D27" s="41" t="s">
        <v>112</v>
      </c>
      <c r="E27" s="1" t="s">
        <v>495</v>
      </c>
      <c r="F27" s="4">
        <v>2000000</v>
      </c>
      <c r="G27" s="4">
        <v>1940.58</v>
      </c>
      <c r="H27" s="4">
        <v>6.69</v>
      </c>
    </row>
    <row r="28" spans="2:8">
      <c r="B28" s="1" t="s">
        <v>2223</v>
      </c>
      <c r="C28" s="22">
        <v>6.9</v>
      </c>
      <c r="D28" s="41" t="s">
        <v>112</v>
      </c>
      <c r="E28" s="1" t="s">
        <v>2224</v>
      </c>
      <c r="F28" s="4">
        <v>160000</v>
      </c>
      <c r="G28" s="4">
        <v>170.83</v>
      </c>
      <c r="H28" s="4">
        <v>0.59</v>
      </c>
    </row>
    <row r="29" spans="2:8">
      <c r="B29" s="1" t="s">
        <v>2225</v>
      </c>
      <c r="C29" s="22">
        <v>4.96</v>
      </c>
      <c r="D29" s="41" t="s">
        <v>112</v>
      </c>
      <c r="E29" s="1" t="s">
        <v>2226</v>
      </c>
      <c r="F29" s="4">
        <v>67000</v>
      </c>
      <c r="G29" s="4">
        <v>68.64</v>
      </c>
      <c r="H29" s="4">
        <v>0.24</v>
      </c>
    </row>
    <row r="30" spans="2:8">
      <c r="B30" s="2" t="s">
        <v>116</v>
      </c>
      <c r="C30" s="52"/>
      <c r="D30" s="53"/>
      <c r="E30" s="2"/>
      <c r="F30" s="10"/>
      <c r="G30" s="10">
        <f>SUM(G22:G29)</f>
        <v>4669.8500000000004</v>
      </c>
      <c r="H30" s="10">
        <f>SUM(H22:H29)</f>
        <v>16.11</v>
      </c>
    </row>
    <row r="31" spans="2:8">
      <c r="B31" s="2" t="s">
        <v>117</v>
      </c>
      <c r="C31" s="22"/>
      <c r="D31" s="41"/>
    </row>
    <row r="32" spans="2:8">
      <c r="B32" s="1" t="s">
        <v>1313</v>
      </c>
      <c r="C32" s="22">
        <v>5.57</v>
      </c>
      <c r="D32" s="41" t="s">
        <v>118</v>
      </c>
      <c r="E32" s="1" t="s">
        <v>881</v>
      </c>
      <c r="F32" s="4">
        <v>250</v>
      </c>
      <c r="G32" s="4">
        <v>2563.9499999999998</v>
      </c>
      <c r="H32" s="4">
        <v>8.84</v>
      </c>
    </row>
    <row r="33" spans="2:8">
      <c r="B33" s="1" t="s">
        <v>2227</v>
      </c>
      <c r="C33" s="22">
        <v>6.19</v>
      </c>
      <c r="D33" s="41" t="s">
        <v>118</v>
      </c>
      <c r="E33" s="1" t="s">
        <v>2228</v>
      </c>
      <c r="F33" s="4">
        <v>250</v>
      </c>
      <c r="G33" s="4">
        <v>2512.4</v>
      </c>
      <c r="H33" s="4">
        <v>8.67</v>
      </c>
    </row>
    <row r="34" spans="2:8">
      <c r="B34" s="1" t="s">
        <v>1306</v>
      </c>
      <c r="C34" s="22">
        <v>6.39</v>
      </c>
      <c r="D34" s="41" t="s">
        <v>118</v>
      </c>
      <c r="E34" s="1" t="s">
        <v>862</v>
      </c>
      <c r="F34" s="4">
        <v>250</v>
      </c>
      <c r="G34" s="4">
        <v>2503</v>
      </c>
      <c r="H34" s="4">
        <v>8.6300000000000008</v>
      </c>
    </row>
    <row r="35" spans="2:8">
      <c r="B35" s="1" t="s">
        <v>885</v>
      </c>
      <c r="C35" s="22">
        <v>5.46</v>
      </c>
      <c r="D35" s="41" t="s">
        <v>118</v>
      </c>
      <c r="E35" s="1" t="s">
        <v>886</v>
      </c>
      <c r="F35" s="4">
        <v>250</v>
      </c>
      <c r="G35" s="4">
        <v>2495.91</v>
      </c>
      <c r="H35" s="4">
        <v>8.61</v>
      </c>
    </row>
    <row r="36" spans="2:8">
      <c r="B36" s="1" t="s">
        <v>2229</v>
      </c>
      <c r="C36" s="22">
        <v>5.83</v>
      </c>
      <c r="D36" s="41" t="s">
        <v>118</v>
      </c>
      <c r="E36" s="1" t="s">
        <v>2230</v>
      </c>
      <c r="F36" s="4">
        <v>250</v>
      </c>
      <c r="G36" s="4">
        <v>2483.38</v>
      </c>
      <c r="H36" s="4">
        <v>8.57</v>
      </c>
    </row>
    <row r="37" spans="2:8">
      <c r="B37" s="1" t="s">
        <v>2231</v>
      </c>
      <c r="C37" s="22">
        <v>5.76</v>
      </c>
      <c r="D37" s="41" t="s">
        <v>340</v>
      </c>
      <c r="E37" s="1" t="s">
        <v>2232</v>
      </c>
      <c r="F37" s="4">
        <v>250</v>
      </c>
      <c r="G37" s="4">
        <v>2477.1</v>
      </c>
      <c r="H37" s="4">
        <v>8.5399999999999991</v>
      </c>
    </row>
    <row r="38" spans="2:8">
      <c r="B38" s="1" t="s">
        <v>1780</v>
      </c>
      <c r="C38" s="22">
        <v>6.85</v>
      </c>
      <c r="D38" s="41" t="s">
        <v>118</v>
      </c>
      <c r="E38" s="1" t="s">
        <v>1781</v>
      </c>
      <c r="F38" s="4">
        <v>250</v>
      </c>
      <c r="G38" s="4">
        <v>2475.6</v>
      </c>
      <c r="H38" s="4">
        <v>8.5399999999999991</v>
      </c>
    </row>
    <row r="39" spans="2:8">
      <c r="B39" s="1" t="s">
        <v>328</v>
      </c>
      <c r="C39" s="22">
        <v>7.14</v>
      </c>
      <c r="D39" s="41" t="s">
        <v>118</v>
      </c>
      <c r="E39" s="1" t="s">
        <v>329</v>
      </c>
      <c r="F39" s="4">
        <v>250</v>
      </c>
      <c r="G39" s="4">
        <v>2463.58</v>
      </c>
      <c r="H39" s="4">
        <v>8.5</v>
      </c>
    </row>
    <row r="40" spans="2:8">
      <c r="B40" s="1" t="s">
        <v>1312</v>
      </c>
      <c r="C40" s="22">
        <v>7.13</v>
      </c>
      <c r="D40" s="41" t="s">
        <v>118</v>
      </c>
      <c r="E40" s="1" t="s">
        <v>334</v>
      </c>
      <c r="F40" s="4">
        <v>250</v>
      </c>
      <c r="G40" s="4">
        <v>2384.11</v>
      </c>
      <c r="H40" s="4">
        <v>8.2200000000000006</v>
      </c>
    </row>
    <row r="41" spans="2:8">
      <c r="B41" s="2" t="s">
        <v>120</v>
      </c>
      <c r="C41" s="9"/>
      <c r="D41" s="53"/>
      <c r="E41" s="2"/>
      <c r="F41" s="10"/>
      <c r="G41" s="10">
        <f>SUM(G31:G40)</f>
        <v>22359.03</v>
      </c>
      <c r="H41" s="10">
        <f>SUM(H31:H40)</f>
        <v>77.12</v>
      </c>
    </row>
    <row r="42" spans="2:8">
      <c r="B42" s="2" t="s">
        <v>276</v>
      </c>
      <c r="C42" s="9"/>
      <c r="D42" s="53"/>
      <c r="E42" s="2"/>
      <c r="F42" s="10"/>
      <c r="G42" s="10">
        <v>1596.06</v>
      </c>
      <c r="H42" s="10">
        <v>5.51</v>
      </c>
    </row>
    <row r="43" spans="2:8">
      <c r="B43" s="2" t="s">
        <v>124</v>
      </c>
      <c r="C43" s="9"/>
      <c r="D43" s="53"/>
      <c r="E43" s="2"/>
      <c r="F43" s="10"/>
      <c r="G43" s="10">
        <v>28624.940000000002</v>
      </c>
      <c r="H43" s="10">
        <v>98.73</v>
      </c>
    </row>
    <row r="44" spans="2:8">
      <c r="B44" s="2" t="s">
        <v>220</v>
      </c>
      <c r="C44" s="9"/>
      <c r="D44" s="2"/>
      <c r="E44" s="2"/>
      <c r="F44" s="10"/>
      <c r="G44" s="10">
        <v>368.21711423999795</v>
      </c>
      <c r="H44" s="10">
        <v>1.269999999999996</v>
      </c>
    </row>
    <row r="45" spans="2:8">
      <c r="B45" s="2" t="s">
        <v>126</v>
      </c>
      <c r="C45" s="9"/>
      <c r="D45" s="2"/>
      <c r="E45" s="2"/>
      <c r="F45" s="10"/>
      <c r="G45" s="10">
        <v>28993.157114239999</v>
      </c>
      <c r="H45" s="10">
        <v>100</v>
      </c>
    </row>
    <row r="46" spans="2:8">
      <c r="B46" s="1" t="s">
        <v>127</v>
      </c>
    </row>
    <row r="47" spans="2:8">
      <c r="B47" s="1" t="s">
        <v>128</v>
      </c>
    </row>
    <row r="48" spans="2:8">
      <c r="B48" s="24" t="s">
        <v>129</v>
      </c>
      <c r="C48" s="254">
        <v>44681</v>
      </c>
    </row>
    <row r="49" spans="2:3" ht="25.5">
      <c r="B49" s="11" t="s">
        <v>130</v>
      </c>
      <c r="C49" s="9" t="s">
        <v>131</v>
      </c>
    </row>
    <row r="50" spans="2:3">
      <c r="B50" s="2"/>
    </row>
    <row r="51" spans="2:3">
      <c r="B51" s="2" t="s">
        <v>1516</v>
      </c>
      <c r="C51" s="9" t="s">
        <v>131</v>
      </c>
    </row>
    <row r="52" spans="2:3">
      <c r="B52" s="2" t="s">
        <v>1515</v>
      </c>
      <c r="C52" s="9" t="s">
        <v>131</v>
      </c>
    </row>
    <row r="53" spans="2:3">
      <c r="B53" s="2" t="s">
        <v>2233</v>
      </c>
      <c r="C53" s="9"/>
    </row>
    <row r="54" spans="2:3">
      <c r="B54" s="2" t="s">
        <v>2234</v>
      </c>
      <c r="C54" s="9"/>
    </row>
    <row r="55" spans="2:3">
      <c r="B55" s="2" t="s">
        <v>2235</v>
      </c>
      <c r="C55" s="9"/>
    </row>
    <row r="56" spans="2:3">
      <c r="B56" s="2" t="s">
        <v>2236</v>
      </c>
      <c r="C56" s="9"/>
    </row>
    <row r="57" spans="2:3">
      <c r="B57" s="2" t="s">
        <v>2237</v>
      </c>
      <c r="C57" s="9"/>
    </row>
    <row r="58" spans="2:3">
      <c r="B58" s="2" t="s">
        <v>2238</v>
      </c>
      <c r="C58" s="9"/>
    </row>
    <row r="59" spans="2:3">
      <c r="B59" s="2" t="s">
        <v>2239</v>
      </c>
      <c r="C59" s="9"/>
    </row>
    <row r="60" spans="2:3">
      <c r="B60" s="2" t="s">
        <v>2240</v>
      </c>
      <c r="C60" s="9"/>
    </row>
    <row r="61" spans="2:3">
      <c r="B61" s="2" t="s">
        <v>134</v>
      </c>
      <c r="C61" s="9"/>
    </row>
    <row r="62" spans="2:3">
      <c r="B62" s="35" t="s">
        <v>2241</v>
      </c>
    </row>
  </sheetData>
  <mergeCells count="8">
    <mergeCell ref="C12:C13"/>
    <mergeCell ref="D12:D13"/>
    <mergeCell ref="E12:E13"/>
    <mergeCell ref="B1:E1"/>
    <mergeCell ref="C3:C7"/>
    <mergeCell ref="D3:D7"/>
    <mergeCell ref="B10:E10"/>
    <mergeCell ref="B11:E11"/>
  </mergeCells>
  <hyperlinks>
    <hyperlink ref="A1" location="Index!A1" display="Index" xr:uid="{A4D97E08-BE52-45A2-920B-7D7573846A0B}"/>
  </hyperlink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D5A89-5742-4A1A-8487-F9C154639226}">
  <dimension ref="A1:H66"/>
  <sheetViews>
    <sheetView workbookViewId="0">
      <selection activeCell="B17" sqref="B17"/>
    </sheetView>
  </sheetViews>
  <sheetFormatPr defaultRowHeight="12.75"/>
  <cols>
    <col min="1" max="1" width="5.42578125" style="1" bestFit="1" customWidth="1"/>
    <col min="2" max="2" width="81.140625" style="1" bestFit="1" customWidth="1"/>
    <col min="3" max="3" width="25.7109375" style="5" customWidth="1"/>
    <col min="4" max="4" width="25.7109375" style="1" customWidth="1"/>
    <col min="5" max="5" width="14.140625" style="1" bestFit="1" customWidth="1"/>
    <col min="6" max="6" width="10.28515625" style="4" bestFit="1" customWidth="1"/>
    <col min="7" max="7" width="18.140625" style="4" bestFit="1" customWidth="1"/>
    <col min="8" max="8" width="9.140625" style="4" bestFit="1" customWidth="1"/>
    <col min="9" max="16384" width="9.140625" style="1"/>
  </cols>
  <sheetData>
    <row r="1" spans="1:5">
      <c r="A1" s="3" t="s">
        <v>0</v>
      </c>
      <c r="B1" s="367" t="s">
        <v>16</v>
      </c>
      <c r="C1" s="367"/>
      <c r="D1" s="367"/>
      <c r="E1" s="367"/>
    </row>
    <row r="2" spans="1:5" ht="13.5" thickBot="1"/>
    <row r="3" spans="1:5" ht="15">
      <c r="B3" s="45" t="s">
        <v>2242</v>
      </c>
      <c r="C3" s="371"/>
      <c r="D3" s="374"/>
      <c r="E3" s="12"/>
    </row>
    <row r="4" spans="1:5" ht="45">
      <c r="B4" s="44" t="s">
        <v>2243</v>
      </c>
      <c r="C4" s="372"/>
      <c r="D4" s="375"/>
      <c r="E4" s="12"/>
    </row>
    <row r="5" spans="1:5" ht="15">
      <c r="B5" s="44" t="s">
        <v>1529</v>
      </c>
      <c r="C5" s="372"/>
      <c r="D5" s="375"/>
      <c r="E5" s="12"/>
    </row>
    <row r="6" spans="1:5" ht="15">
      <c r="B6" s="44" t="s">
        <v>2244</v>
      </c>
      <c r="C6" s="372"/>
      <c r="D6" s="375"/>
      <c r="E6" s="12"/>
    </row>
    <row r="7" spans="1:5" ht="15.75" thickBot="1">
      <c r="B7" s="43" t="s">
        <v>2245</v>
      </c>
      <c r="C7" s="373"/>
      <c r="D7" s="376"/>
      <c r="E7" s="12"/>
    </row>
    <row r="8" spans="1:5">
      <c r="B8" s="12"/>
      <c r="C8" s="20" t="s">
        <v>1527</v>
      </c>
      <c r="D8" s="20" t="s">
        <v>1526</v>
      </c>
      <c r="E8" s="12"/>
    </row>
    <row r="9" spans="1:5">
      <c r="C9" s="22"/>
    </row>
    <row r="10" spans="1:5" ht="15">
      <c r="B10" s="411"/>
      <c r="C10" s="411"/>
      <c r="D10" s="411"/>
      <c r="E10" s="411"/>
    </row>
    <row r="11" spans="1:5">
      <c r="B11" s="410" t="s">
        <v>1535</v>
      </c>
      <c r="C11" s="410"/>
      <c r="D11" s="410"/>
      <c r="E11" s="410"/>
    </row>
    <row r="12" spans="1:5">
      <c r="B12" s="48" t="s">
        <v>1536</v>
      </c>
      <c r="C12" s="410" t="s">
        <v>1537</v>
      </c>
      <c r="D12" s="410" t="s">
        <v>1538</v>
      </c>
      <c r="E12" s="410" t="s">
        <v>1539</v>
      </c>
    </row>
    <row r="13" spans="1:5">
      <c r="B13" s="48" t="s">
        <v>1540</v>
      </c>
      <c r="C13" s="410"/>
      <c r="D13" s="410"/>
      <c r="E13" s="410"/>
    </row>
    <row r="14" spans="1:5">
      <c r="B14" s="49" t="s">
        <v>1541</v>
      </c>
      <c r="C14" s="50"/>
      <c r="D14" s="50"/>
      <c r="E14" s="50"/>
    </row>
    <row r="15" spans="1:5">
      <c r="B15" s="49" t="s">
        <v>1543</v>
      </c>
      <c r="C15" s="50"/>
      <c r="D15" s="50"/>
      <c r="E15" s="50"/>
    </row>
    <row r="16" spans="1:5">
      <c r="B16" s="49" t="s">
        <v>1544</v>
      </c>
      <c r="C16" s="50"/>
      <c r="D16" s="50" t="s">
        <v>1737</v>
      </c>
      <c r="E16" s="50"/>
    </row>
    <row r="17" spans="2:8">
      <c r="B17" s="51" t="s">
        <v>3123</v>
      </c>
      <c r="C17" s="48"/>
      <c r="D17" s="48"/>
      <c r="E17" s="48"/>
    </row>
    <row r="20" spans="2:8">
      <c r="B20" s="1" t="s">
        <v>100</v>
      </c>
    </row>
    <row r="22" spans="2:8">
      <c r="B22" s="6" t="s">
        <v>101</v>
      </c>
      <c r="C22" s="7" t="s">
        <v>102</v>
      </c>
      <c r="D22" s="6" t="s">
        <v>103</v>
      </c>
      <c r="E22" s="6" t="s">
        <v>104</v>
      </c>
      <c r="F22" s="8" t="s">
        <v>105</v>
      </c>
      <c r="G22" s="8" t="s">
        <v>106</v>
      </c>
      <c r="H22" s="8" t="s">
        <v>107</v>
      </c>
    </row>
    <row r="23" spans="2:8">
      <c r="B23" s="2" t="s">
        <v>108</v>
      </c>
      <c r="C23" s="22"/>
      <c r="D23" s="41"/>
    </row>
    <row r="24" spans="2:8">
      <c r="B24" s="2" t="s">
        <v>109</v>
      </c>
      <c r="C24" s="22"/>
      <c r="D24" s="41"/>
    </row>
    <row r="25" spans="2:8">
      <c r="B25" s="2" t="s">
        <v>110</v>
      </c>
      <c r="C25" s="22"/>
      <c r="D25" s="41"/>
    </row>
    <row r="26" spans="2:8">
      <c r="B26" s="1" t="s">
        <v>837</v>
      </c>
      <c r="C26" s="22">
        <v>6.37</v>
      </c>
      <c r="D26" s="41" t="s">
        <v>112</v>
      </c>
      <c r="E26" s="1" t="s">
        <v>838</v>
      </c>
      <c r="F26" s="4">
        <v>500000</v>
      </c>
      <c r="G26" s="4">
        <v>480.97</v>
      </c>
      <c r="H26" s="4">
        <v>9.0500000000000007</v>
      </c>
    </row>
    <row r="27" spans="2:8">
      <c r="B27" s="1" t="s">
        <v>324</v>
      </c>
      <c r="C27" s="22">
        <v>7.17</v>
      </c>
      <c r="D27" s="41" t="s">
        <v>112</v>
      </c>
      <c r="E27" s="1" t="s">
        <v>325</v>
      </c>
      <c r="F27" s="4">
        <v>500000</v>
      </c>
      <c r="G27" s="4">
        <v>464.23</v>
      </c>
      <c r="H27" s="4">
        <v>8.74</v>
      </c>
    </row>
    <row r="28" spans="2:8">
      <c r="B28" s="1" t="s">
        <v>2246</v>
      </c>
      <c r="C28" s="22">
        <v>7.36</v>
      </c>
      <c r="D28" s="41" t="s">
        <v>112</v>
      </c>
      <c r="E28" s="1" t="s">
        <v>2247</v>
      </c>
      <c r="F28" s="4">
        <v>71000</v>
      </c>
      <c r="G28" s="4">
        <v>73.459999999999994</v>
      </c>
      <c r="H28" s="4">
        <v>1.38</v>
      </c>
    </row>
    <row r="29" spans="2:8">
      <c r="B29" s="1" t="s">
        <v>738</v>
      </c>
      <c r="C29" s="22">
        <v>4.57</v>
      </c>
      <c r="D29" s="41" t="s">
        <v>112</v>
      </c>
      <c r="E29" s="1" t="s">
        <v>739</v>
      </c>
      <c r="F29" s="4">
        <v>2100</v>
      </c>
      <c r="G29" s="4">
        <v>2.13</v>
      </c>
      <c r="H29" s="4">
        <v>0.04</v>
      </c>
    </row>
    <row r="30" spans="2:8">
      <c r="B30" s="2" t="s">
        <v>116</v>
      </c>
      <c r="C30" s="52"/>
      <c r="D30" s="53"/>
      <c r="E30" s="2"/>
      <c r="F30" s="10"/>
      <c r="G30" s="10">
        <f>SUM(G22:G29)</f>
        <v>1020.7900000000001</v>
      </c>
      <c r="H30" s="10">
        <f>SUM(H22:H29)</f>
        <v>19.209999999999997</v>
      </c>
    </row>
    <row r="31" spans="2:8">
      <c r="B31" s="2" t="s">
        <v>117</v>
      </c>
      <c r="C31" s="22"/>
      <c r="D31" s="41"/>
    </row>
    <row r="32" spans="2:8">
      <c r="B32" s="1" t="s">
        <v>2248</v>
      </c>
      <c r="C32" s="22">
        <v>7.43</v>
      </c>
      <c r="D32" s="41" t="s">
        <v>118</v>
      </c>
      <c r="E32" s="1" t="s">
        <v>2249</v>
      </c>
      <c r="F32" s="4">
        <v>50</v>
      </c>
      <c r="G32" s="4">
        <v>543.66999999999996</v>
      </c>
      <c r="H32" s="4">
        <v>10.23</v>
      </c>
    </row>
    <row r="33" spans="2:8">
      <c r="B33" s="1" t="s">
        <v>2250</v>
      </c>
      <c r="C33" s="22">
        <v>7.27</v>
      </c>
      <c r="D33" s="41" t="s">
        <v>118</v>
      </c>
      <c r="E33" s="1" t="s">
        <v>2251</v>
      </c>
      <c r="F33" s="4">
        <v>50</v>
      </c>
      <c r="G33" s="4">
        <v>533.32000000000005</v>
      </c>
      <c r="H33" s="4">
        <v>10.039999999999999</v>
      </c>
    </row>
    <row r="34" spans="2:8">
      <c r="B34" s="1" t="s">
        <v>2252</v>
      </c>
      <c r="C34" s="22">
        <v>7.35</v>
      </c>
      <c r="D34" s="41" t="s">
        <v>118</v>
      </c>
      <c r="E34" s="1" t="s">
        <v>2253</v>
      </c>
      <c r="F34" s="4">
        <v>50</v>
      </c>
      <c r="G34" s="4">
        <v>506.02</v>
      </c>
      <c r="H34" s="4">
        <v>9.52</v>
      </c>
    </row>
    <row r="35" spans="2:8">
      <c r="B35" s="1" t="s">
        <v>2254</v>
      </c>
      <c r="C35" s="22">
        <v>7.18</v>
      </c>
      <c r="D35" s="41" t="s">
        <v>118</v>
      </c>
      <c r="E35" s="1" t="s">
        <v>2255</v>
      </c>
      <c r="F35" s="4">
        <v>50</v>
      </c>
      <c r="G35" s="4">
        <v>503.76</v>
      </c>
      <c r="H35" s="4">
        <v>9.48</v>
      </c>
    </row>
    <row r="36" spans="2:8">
      <c r="B36" s="1" t="s">
        <v>2256</v>
      </c>
      <c r="C36" s="22">
        <v>7.25</v>
      </c>
      <c r="D36" s="41" t="s">
        <v>118</v>
      </c>
      <c r="E36" s="1" t="s">
        <v>2257</v>
      </c>
      <c r="F36" s="4">
        <v>50</v>
      </c>
      <c r="G36" s="4">
        <v>503.1</v>
      </c>
      <c r="H36" s="4">
        <v>9.4700000000000006</v>
      </c>
    </row>
    <row r="37" spans="2:8">
      <c r="B37" s="1" t="s">
        <v>2258</v>
      </c>
      <c r="C37" s="22">
        <v>7.33</v>
      </c>
      <c r="D37" s="41" t="s">
        <v>118</v>
      </c>
      <c r="E37" s="1" t="s">
        <v>2259</v>
      </c>
      <c r="F37" s="4">
        <v>30</v>
      </c>
      <c r="G37" s="4">
        <v>321.56</v>
      </c>
      <c r="H37" s="4">
        <v>6.05</v>
      </c>
    </row>
    <row r="38" spans="2:8">
      <c r="B38" s="2" t="s">
        <v>120</v>
      </c>
      <c r="C38" s="52"/>
      <c r="D38" s="53"/>
      <c r="E38" s="2"/>
      <c r="F38" s="10"/>
      <c r="G38" s="10">
        <f>SUM(G31:G37)</f>
        <v>2911.43</v>
      </c>
      <c r="H38" s="10">
        <f>SUM(H31:H37)</f>
        <v>54.789999999999992</v>
      </c>
    </row>
    <row r="39" spans="2:8">
      <c r="B39" s="2" t="s">
        <v>344</v>
      </c>
      <c r="C39" s="22"/>
      <c r="D39" s="41"/>
    </row>
    <row r="40" spans="2:8">
      <c r="B40" s="1" t="s">
        <v>1800</v>
      </c>
      <c r="C40" s="22">
        <v>6.46</v>
      </c>
      <c r="D40" s="41" t="s">
        <v>118</v>
      </c>
      <c r="E40" s="1" t="s">
        <v>1801</v>
      </c>
      <c r="F40" s="4">
        <v>50</v>
      </c>
      <c r="G40" s="4">
        <v>508.98</v>
      </c>
      <c r="H40" s="4">
        <v>9.58</v>
      </c>
    </row>
    <row r="41" spans="2:8">
      <c r="B41" s="2" t="s">
        <v>346</v>
      </c>
      <c r="C41" s="52"/>
      <c r="D41" s="53"/>
      <c r="E41" s="2"/>
      <c r="F41" s="10"/>
      <c r="G41" s="10">
        <f>SUM(G39:G40)</f>
        <v>508.98</v>
      </c>
      <c r="H41" s="10">
        <f>SUM(H39:H40)</f>
        <v>9.58</v>
      </c>
    </row>
    <row r="42" spans="2:8">
      <c r="B42" s="2" t="s">
        <v>276</v>
      </c>
      <c r="C42" s="9"/>
      <c r="D42" s="53"/>
      <c r="E42" s="2"/>
      <c r="F42" s="10"/>
      <c r="G42" s="10">
        <v>708.27</v>
      </c>
      <c r="H42" s="10">
        <v>13.33</v>
      </c>
    </row>
    <row r="43" spans="2:8">
      <c r="B43" s="2" t="s">
        <v>124</v>
      </c>
      <c r="C43" s="9"/>
      <c r="D43" s="53"/>
      <c r="E43" s="2"/>
      <c r="F43" s="10"/>
      <c r="G43" s="10">
        <v>5149.4699999999993</v>
      </c>
      <c r="H43" s="10">
        <v>96.91</v>
      </c>
    </row>
    <row r="44" spans="2:8">
      <c r="B44" s="2" t="s">
        <v>220</v>
      </c>
      <c r="C44" s="9"/>
      <c r="D44" s="53"/>
      <c r="E44" s="2"/>
      <c r="F44" s="10"/>
      <c r="G44" s="10">
        <v>164.38412627000025</v>
      </c>
      <c r="H44" s="10">
        <v>3.0900000000000034</v>
      </c>
    </row>
    <row r="45" spans="2:8">
      <c r="B45" s="2" t="s">
        <v>126</v>
      </c>
      <c r="C45" s="9"/>
      <c r="D45" s="53"/>
      <c r="E45" s="2"/>
      <c r="F45" s="10"/>
      <c r="G45" s="10">
        <v>5313.8541262700001</v>
      </c>
      <c r="H45" s="10">
        <v>100</v>
      </c>
    </row>
    <row r="46" spans="2:8">
      <c r="B46" s="1" t="s">
        <v>127</v>
      </c>
      <c r="D46" s="41"/>
    </row>
    <row r="47" spans="2:8">
      <c r="B47" s="1" t="s">
        <v>128</v>
      </c>
    </row>
    <row r="48" spans="2:8">
      <c r="B48" s="24" t="s">
        <v>129</v>
      </c>
      <c r="C48" s="254">
        <v>44681</v>
      </c>
    </row>
    <row r="49" spans="2:3" ht="25.5">
      <c r="B49" s="11" t="s">
        <v>130</v>
      </c>
      <c r="C49" s="9" t="s">
        <v>131</v>
      </c>
    </row>
    <row r="50" spans="2:3">
      <c r="B50" s="2"/>
    </row>
    <row r="51" spans="2:3">
      <c r="B51" s="2" t="s">
        <v>1516</v>
      </c>
      <c r="C51" s="9" t="s">
        <v>131</v>
      </c>
    </row>
    <row r="52" spans="2:3">
      <c r="B52" s="2" t="s">
        <v>1515</v>
      </c>
      <c r="C52" s="9" t="s">
        <v>131</v>
      </c>
    </row>
    <row r="53" spans="2:3">
      <c r="B53" s="2" t="s">
        <v>2260</v>
      </c>
      <c r="C53" s="9"/>
    </row>
    <row r="54" spans="2:3">
      <c r="B54" s="2" t="s">
        <v>2261</v>
      </c>
      <c r="C54" s="9"/>
    </row>
    <row r="55" spans="2:3">
      <c r="B55" s="2" t="s">
        <v>2262</v>
      </c>
      <c r="C55" s="9"/>
    </row>
    <row r="56" spans="2:3">
      <c r="B56" s="2" t="s">
        <v>2263</v>
      </c>
      <c r="C56" s="9"/>
    </row>
    <row r="57" spans="2:3">
      <c r="B57" s="2" t="s">
        <v>2264</v>
      </c>
      <c r="C57" s="9"/>
    </row>
    <row r="58" spans="2:3">
      <c r="B58" s="2" t="s">
        <v>2265</v>
      </c>
      <c r="C58" s="9"/>
    </row>
    <row r="59" spans="2:3">
      <c r="B59" s="2" t="s">
        <v>2266</v>
      </c>
      <c r="C59" s="9"/>
    </row>
    <row r="60" spans="2:3">
      <c r="B60" s="2" t="s">
        <v>2267</v>
      </c>
      <c r="C60" s="9"/>
    </row>
    <row r="61" spans="2:3">
      <c r="B61" s="2" t="s">
        <v>2268</v>
      </c>
      <c r="C61" s="9"/>
    </row>
    <row r="62" spans="2:3">
      <c r="B62" s="2" t="s">
        <v>2269</v>
      </c>
      <c r="C62" s="9"/>
    </row>
    <row r="63" spans="2:3">
      <c r="B63" s="2" t="s">
        <v>2270</v>
      </c>
      <c r="C63" s="9"/>
    </row>
    <row r="64" spans="2:3">
      <c r="B64" s="2" t="s">
        <v>2271</v>
      </c>
      <c r="C64" s="9"/>
    </row>
    <row r="65" spans="2:3">
      <c r="B65" s="2" t="s">
        <v>134</v>
      </c>
      <c r="C65" s="9"/>
    </row>
    <row r="66" spans="2:3">
      <c r="B66" s="35" t="s">
        <v>2272</v>
      </c>
    </row>
  </sheetData>
  <mergeCells count="8">
    <mergeCell ref="C12:C13"/>
    <mergeCell ref="D12:D13"/>
    <mergeCell ref="E12:E13"/>
    <mergeCell ref="B1:E1"/>
    <mergeCell ref="C3:C7"/>
    <mergeCell ref="D3:D7"/>
    <mergeCell ref="B10:E10"/>
    <mergeCell ref="B11:E11"/>
  </mergeCells>
  <hyperlinks>
    <hyperlink ref="A1" location="Index!A1" display="Index" xr:uid="{A16C3FD5-6DD2-46F4-BD51-19D3D30D38CB}"/>
  </hyperlink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FB1E1-1111-45ED-8179-D0B3960B162E}">
  <dimension ref="A1:H72"/>
  <sheetViews>
    <sheetView workbookViewId="0">
      <selection activeCell="G12" sqref="G12"/>
    </sheetView>
  </sheetViews>
  <sheetFormatPr defaultRowHeight="12.75"/>
  <cols>
    <col min="1" max="1" width="5.42578125" style="1" bestFit="1" customWidth="1"/>
    <col min="2" max="2" width="81.140625" style="1" bestFit="1" customWidth="1"/>
    <col min="3" max="3" width="25.7109375" style="5" customWidth="1"/>
    <col min="4" max="4" width="25.7109375" style="1" customWidth="1"/>
    <col min="5" max="5" width="13.140625" style="1" bestFit="1" customWidth="1"/>
    <col min="6" max="6" width="10.5703125" style="4" bestFit="1" customWidth="1"/>
    <col min="7" max="7" width="18.140625" style="4" bestFit="1" customWidth="1"/>
    <col min="8" max="8" width="9.140625" style="4" bestFit="1" customWidth="1"/>
    <col min="9" max="16384" width="9.140625" style="1"/>
  </cols>
  <sheetData>
    <row r="1" spans="1:5">
      <c r="A1" s="3" t="s">
        <v>0</v>
      </c>
      <c r="B1" s="367" t="s">
        <v>14</v>
      </c>
      <c r="C1" s="367"/>
      <c r="D1" s="367"/>
      <c r="E1" s="367"/>
    </row>
    <row r="2" spans="1:5" ht="13.5" thickBot="1"/>
    <row r="3" spans="1:5" ht="15">
      <c r="B3" s="45" t="s">
        <v>2273</v>
      </c>
      <c r="C3" s="371"/>
      <c r="D3" s="374"/>
      <c r="E3" s="12"/>
    </row>
    <row r="4" spans="1:5" ht="30">
      <c r="B4" s="44" t="s">
        <v>2274</v>
      </c>
      <c r="C4" s="372"/>
      <c r="D4" s="375"/>
      <c r="E4" s="12"/>
    </row>
    <row r="5" spans="1:5" ht="15">
      <c r="B5" s="44" t="s">
        <v>1529</v>
      </c>
      <c r="C5" s="372"/>
      <c r="D5" s="375"/>
      <c r="E5" s="12"/>
    </row>
    <row r="6" spans="1:5" ht="15">
      <c r="B6" s="44" t="s">
        <v>2275</v>
      </c>
      <c r="C6" s="372"/>
      <c r="D6" s="375"/>
      <c r="E6" s="12"/>
    </row>
    <row r="7" spans="1:5" ht="15.75" thickBot="1">
      <c r="B7" s="43" t="s">
        <v>2276</v>
      </c>
      <c r="C7" s="373"/>
      <c r="D7" s="376"/>
      <c r="E7" s="12"/>
    </row>
    <row r="8" spans="1:5">
      <c r="B8" s="12"/>
      <c r="C8" s="20" t="s">
        <v>1527</v>
      </c>
      <c r="D8" s="20" t="s">
        <v>1526</v>
      </c>
      <c r="E8" s="12"/>
    </row>
    <row r="9" spans="1:5">
      <c r="C9" s="22"/>
    </row>
    <row r="10" spans="1:5" ht="15">
      <c r="B10" s="411"/>
      <c r="C10" s="411"/>
      <c r="D10" s="411"/>
      <c r="E10" s="411"/>
    </row>
    <row r="11" spans="1:5">
      <c r="B11" s="410" t="s">
        <v>1535</v>
      </c>
      <c r="C11" s="410"/>
      <c r="D11" s="410"/>
      <c r="E11" s="410"/>
    </row>
    <row r="12" spans="1:5">
      <c r="B12" s="48" t="s">
        <v>1536</v>
      </c>
      <c r="C12" s="410" t="s">
        <v>1537</v>
      </c>
      <c r="D12" s="410" t="s">
        <v>1538</v>
      </c>
      <c r="E12" s="410" t="s">
        <v>1539</v>
      </c>
    </row>
    <row r="13" spans="1:5">
      <c r="B13" s="48" t="s">
        <v>1540</v>
      </c>
      <c r="C13" s="410"/>
      <c r="D13" s="410"/>
      <c r="E13" s="410"/>
    </row>
    <row r="14" spans="1:5">
      <c r="B14" s="49" t="s">
        <v>1541</v>
      </c>
      <c r="C14" s="50"/>
      <c r="D14" s="50"/>
      <c r="E14" s="50"/>
    </row>
    <row r="15" spans="1:5">
      <c r="B15" s="49" t="s">
        <v>1543</v>
      </c>
      <c r="C15" s="50"/>
      <c r="D15" s="50"/>
      <c r="E15" s="50"/>
    </row>
    <row r="16" spans="1:5">
      <c r="B16" s="49" t="s">
        <v>1544</v>
      </c>
      <c r="C16" s="50" t="s">
        <v>2277</v>
      </c>
      <c r="D16" s="50"/>
      <c r="E16" s="50"/>
    </row>
    <row r="17" spans="2:8">
      <c r="B17" s="51" t="s">
        <v>3123</v>
      </c>
      <c r="C17" s="48"/>
      <c r="D17" s="48"/>
      <c r="E17" s="48"/>
    </row>
    <row r="20" spans="2:8">
      <c r="B20" s="1" t="s">
        <v>100</v>
      </c>
    </row>
    <row r="22" spans="2:8">
      <c r="B22" s="6" t="s">
        <v>101</v>
      </c>
      <c r="C22" s="7" t="s">
        <v>102</v>
      </c>
      <c r="D22" s="6" t="s">
        <v>103</v>
      </c>
      <c r="E22" s="6" t="s">
        <v>104</v>
      </c>
      <c r="F22" s="8" t="s">
        <v>105</v>
      </c>
      <c r="G22" s="8" t="s">
        <v>106</v>
      </c>
      <c r="H22" s="8" t="s">
        <v>107</v>
      </c>
    </row>
    <row r="23" spans="2:8">
      <c r="B23" s="2" t="s">
        <v>108</v>
      </c>
      <c r="C23" s="22"/>
      <c r="D23" s="41"/>
    </row>
    <row r="24" spans="2:8">
      <c r="B24" s="2" t="s">
        <v>109</v>
      </c>
      <c r="C24" s="22"/>
      <c r="D24" s="41"/>
    </row>
    <row r="25" spans="2:8">
      <c r="B25" s="2" t="s">
        <v>110</v>
      </c>
      <c r="C25" s="22"/>
      <c r="D25" s="41"/>
    </row>
    <row r="26" spans="2:8">
      <c r="B26" s="1" t="s">
        <v>735</v>
      </c>
      <c r="C26" s="22">
        <v>6.66</v>
      </c>
      <c r="D26" s="41" t="s">
        <v>112</v>
      </c>
      <c r="E26" s="1" t="s">
        <v>736</v>
      </c>
      <c r="F26" s="4">
        <v>4000000</v>
      </c>
      <c r="G26" s="4">
        <v>3857.82</v>
      </c>
      <c r="H26" s="4">
        <v>16.29</v>
      </c>
    </row>
    <row r="27" spans="2:8">
      <c r="B27" s="1" t="s">
        <v>494</v>
      </c>
      <c r="C27" s="22">
        <v>6.49</v>
      </c>
      <c r="D27" s="41" t="s">
        <v>112</v>
      </c>
      <c r="E27" s="1" t="s">
        <v>495</v>
      </c>
      <c r="F27" s="4">
        <v>3000000</v>
      </c>
      <c r="G27" s="4">
        <v>2910.86</v>
      </c>
      <c r="H27" s="4">
        <v>12.29</v>
      </c>
    </row>
    <row r="28" spans="2:8">
      <c r="B28" s="1" t="s">
        <v>1862</v>
      </c>
      <c r="C28" s="22">
        <v>6.27</v>
      </c>
      <c r="D28" s="41" t="s">
        <v>112</v>
      </c>
      <c r="E28" s="1" t="s">
        <v>1863</v>
      </c>
      <c r="F28" s="4">
        <v>2500000</v>
      </c>
      <c r="G28" s="4">
        <v>2612.9299999999998</v>
      </c>
      <c r="H28" s="4">
        <v>11.03</v>
      </c>
    </row>
    <row r="29" spans="2:8">
      <c r="B29" s="1" t="s">
        <v>2278</v>
      </c>
      <c r="C29" s="22">
        <v>7.08</v>
      </c>
      <c r="D29" s="41" t="s">
        <v>112</v>
      </c>
      <c r="E29" s="1" t="s">
        <v>2279</v>
      </c>
      <c r="F29" s="4">
        <v>1000000</v>
      </c>
      <c r="G29" s="4">
        <v>1001.11</v>
      </c>
      <c r="H29" s="4">
        <v>4.2300000000000004</v>
      </c>
    </row>
    <row r="30" spans="2:8">
      <c r="B30" s="1" t="s">
        <v>842</v>
      </c>
      <c r="C30" s="22">
        <v>5.58</v>
      </c>
      <c r="D30" s="41" t="s">
        <v>112</v>
      </c>
      <c r="E30" s="1" t="s">
        <v>843</v>
      </c>
      <c r="F30" s="4">
        <v>500000</v>
      </c>
      <c r="G30" s="4">
        <v>527.9</v>
      </c>
      <c r="H30" s="4">
        <v>2.23</v>
      </c>
    </row>
    <row r="31" spans="2:8">
      <c r="B31" s="1" t="s">
        <v>2280</v>
      </c>
      <c r="C31" s="22">
        <v>6.58</v>
      </c>
      <c r="D31" s="41" t="s">
        <v>112</v>
      </c>
      <c r="E31" s="1" t="s">
        <v>2281</v>
      </c>
      <c r="F31" s="4">
        <v>500000</v>
      </c>
      <c r="G31" s="4">
        <v>521.65</v>
      </c>
      <c r="H31" s="4">
        <v>2.2000000000000002</v>
      </c>
    </row>
    <row r="32" spans="2:8">
      <c r="B32" s="1" t="s">
        <v>2282</v>
      </c>
      <c r="C32" s="22">
        <v>6.51</v>
      </c>
      <c r="D32" s="41" t="s">
        <v>112</v>
      </c>
      <c r="E32" s="1" t="s">
        <v>2283</v>
      </c>
      <c r="F32" s="4">
        <v>500000</v>
      </c>
      <c r="G32" s="4">
        <v>517.35</v>
      </c>
      <c r="H32" s="4">
        <v>2.1800000000000002</v>
      </c>
    </row>
    <row r="33" spans="2:8">
      <c r="B33" s="1" t="s">
        <v>1979</v>
      </c>
      <c r="C33" s="22">
        <v>7.21</v>
      </c>
      <c r="D33" s="41" t="s">
        <v>112</v>
      </c>
      <c r="E33" s="1" t="s">
        <v>1980</v>
      </c>
      <c r="F33" s="4">
        <v>300000</v>
      </c>
      <c r="G33" s="4">
        <v>289.29000000000002</v>
      </c>
      <c r="H33" s="4">
        <v>1.22</v>
      </c>
    </row>
    <row r="34" spans="2:8">
      <c r="B34" s="1" t="s">
        <v>2284</v>
      </c>
      <c r="C34" s="22">
        <v>5.55</v>
      </c>
      <c r="D34" s="41" t="s">
        <v>112</v>
      </c>
      <c r="E34" s="1" t="s">
        <v>2285</v>
      </c>
      <c r="F34" s="4">
        <v>217000</v>
      </c>
      <c r="G34" s="4">
        <v>229.21</v>
      </c>
      <c r="H34" s="4">
        <v>0.97</v>
      </c>
    </row>
    <row r="35" spans="2:8">
      <c r="B35" s="1" t="s">
        <v>2286</v>
      </c>
      <c r="C35" s="22">
        <v>5.72</v>
      </c>
      <c r="D35" s="41" t="s">
        <v>112</v>
      </c>
      <c r="E35" s="1" t="s">
        <v>2287</v>
      </c>
      <c r="F35" s="4">
        <v>190000</v>
      </c>
      <c r="G35" s="4">
        <v>203.09</v>
      </c>
      <c r="H35" s="4">
        <v>0.86</v>
      </c>
    </row>
    <row r="36" spans="2:8">
      <c r="B36" s="1" t="s">
        <v>844</v>
      </c>
      <c r="C36" s="22">
        <v>4.95</v>
      </c>
      <c r="D36" s="41" t="s">
        <v>112</v>
      </c>
      <c r="E36" s="1" t="s">
        <v>845</v>
      </c>
      <c r="F36" s="4">
        <v>195000</v>
      </c>
      <c r="G36" s="4">
        <v>200.54</v>
      </c>
      <c r="H36" s="4">
        <v>0.85</v>
      </c>
    </row>
    <row r="37" spans="2:8">
      <c r="B37" s="1" t="s">
        <v>498</v>
      </c>
      <c r="C37" s="22">
        <v>7.09</v>
      </c>
      <c r="D37" s="41" t="s">
        <v>112</v>
      </c>
      <c r="E37" s="1" t="s">
        <v>499</v>
      </c>
      <c r="F37" s="4">
        <v>160900</v>
      </c>
      <c r="G37" s="4">
        <v>147.79</v>
      </c>
      <c r="H37" s="4">
        <v>0.62</v>
      </c>
    </row>
    <row r="38" spans="2:8">
      <c r="B38" s="1" t="s">
        <v>1880</v>
      </c>
      <c r="C38" s="22">
        <v>5.69</v>
      </c>
      <c r="D38" s="41" t="s">
        <v>112</v>
      </c>
      <c r="E38" s="1" t="s">
        <v>1881</v>
      </c>
      <c r="F38" s="4">
        <v>86000</v>
      </c>
      <c r="G38" s="4">
        <v>92.02</v>
      </c>
      <c r="H38" s="4">
        <v>0.39</v>
      </c>
    </row>
    <row r="39" spans="2:8">
      <c r="B39" s="1" t="s">
        <v>324</v>
      </c>
      <c r="C39" s="22">
        <v>7.17</v>
      </c>
      <c r="D39" s="41" t="s">
        <v>112</v>
      </c>
      <c r="E39" s="1" t="s">
        <v>325</v>
      </c>
      <c r="F39" s="4">
        <v>63000</v>
      </c>
      <c r="G39" s="4">
        <v>58.49</v>
      </c>
      <c r="H39" s="4">
        <v>0.25</v>
      </c>
    </row>
    <row r="40" spans="2:8">
      <c r="B40" s="1" t="s">
        <v>2288</v>
      </c>
      <c r="C40" s="22">
        <v>5.68</v>
      </c>
      <c r="D40" s="41" t="s">
        <v>112</v>
      </c>
      <c r="E40" s="1" t="s">
        <v>2289</v>
      </c>
      <c r="F40" s="4">
        <v>53000</v>
      </c>
      <c r="G40" s="4">
        <v>56.58</v>
      </c>
      <c r="H40" s="4">
        <v>0.24</v>
      </c>
    </row>
    <row r="41" spans="2:8">
      <c r="B41" s="1" t="s">
        <v>1525</v>
      </c>
      <c r="C41" s="22">
        <v>6.79</v>
      </c>
      <c r="D41" s="41" t="s">
        <v>112</v>
      </c>
      <c r="E41" s="1" t="s">
        <v>1524</v>
      </c>
      <c r="F41" s="4">
        <v>36000</v>
      </c>
      <c r="G41" s="4">
        <v>38.1</v>
      </c>
      <c r="H41" s="4">
        <v>0.16</v>
      </c>
    </row>
    <row r="42" spans="2:8">
      <c r="B42" s="2" t="s">
        <v>116</v>
      </c>
      <c r="C42" s="52"/>
      <c r="D42" s="53"/>
      <c r="E42" s="2"/>
      <c r="F42" s="10"/>
      <c r="G42" s="10">
        <f>SUM(G22:G41)</f>
        <v>13264.730000000003</v>
      </c>
      <c r="H42" s="10">
        <f>SUM(H22:H41)</f>
        <v>56.01</v>
      </c>
    </row>
    <row r="43" spans="2:8">
      <c r="B43" s="2" t="s">
        <v>121</v>
      </c>
      <c r="C43" s="22"/>
      <c r="D43" s="41"/>
    </row>
    <row r="44" spans="2:8">
      <c r="B44" s="1" t="s">
        <v>2290</v>
      </c>
      <c r="C44" s="22">
        <v>3.78</v>
      </c>
      <c r="D44" s="41" t="s">
        <v>112</v>
      </c>
      <c r="E44" s="1" t="s">
        <v>2291</v>
      </c>
      <c r="F44" s="4">
        <v>4000000</v>
      </c>
      <c r="G44" s="4">
        <v>3981.05</v>
      </c>
      <c r="H44" s="4">
        <v>16.809999999999999</v>
      </c>
    </row>
    <row r="45" spans="2:8">
      <c r="B45" s="1" t="s">
        <v>2292</v>
      </c>
      <c r="C45" s="22">
        <v>3.71</v>
      </c>
      <c r="D45" s="41" t="s">
        <v>112</v>
      </c>
      <c r="E45" s="1" t="s">
        <v>2293</v>
      </c>
      <c r="F45" s="4">
        <v>2500000</v>
      </c>
      <c r="G45" s="4">
        <v>2493.66</v>
      </c>
      <c r="H45" s="4">
        <v>10.53</v>
      </c>
    </row>
    <row r="46" spans="2:8">
      <c r="B46" s="1" t="s">
        <v>1686</v>
      </c>
      <c r="C46" s="22">
        <v>4.2</v>
      </c>
      <c r="D46" s="41" t="s">
        <v>112</v>
      </c>
      <c r="E46" s="1" t="s">
        <v>1687</v>
      </c>
      <c r="F46" s="4">
        <v>1000000</v>
      </c>
      <c r="G46" s="4">
        <v>986.04</v>
      </c>
      <c r="H46" s="4">
        <v>4.16</v>
      </c>
    </row>
    <row r="47" spans="2:8">
      <c r="B47" s="2" t="s">
        <v>123</v>
      </c>
      <c r="C47" s="9"/>
      <c r="D47" s="53"/>
      <c r="E47" s="2"/>
      <c r="F47" s="10"/>
      <c r="G47" s="10">
        <f>SUM(G43:G46)</f>
        <v>7460.75</v>
      </c>
      <c r="H47" s="10">
        <f>SUM(H43:H46)</f>
        <v>31.499999999999996</v>
      </c>
    </row>
    <row r="48" spans="2:8">
      <c r="B48" s="2" t="s">
        <v>1517</v>
      </c>
      <c r="C48" s="9"/>
      <c r="D48" s="53"/>
      <c r="E48" s="2"/>
      <c r="F48" s="10"/>
      <c r="G48" s="10">
        <v>2667.34</v>
      </c>
      <c r="H48" s="10">
        <v>11.26</v>
      </c>
    </row>
    <row r="49" spans="2:8">
      <c r="B49" s="2" t="s">
        <v>124</v>
      </c>
      <c r="C49" s="9"/>
      <c r="D49" s="2"/>
      <c r="E49" s="2"/>
      <c r="F49" s="10"/>
      <c r="G49" s="10">
        <v>23392.82</v>
      </c>
      <c r="H49" s="10">
        <v>98.77</v>
      </c>
    </row>
    <row r="50" spans="2:8">
      <c r="B50" s="2" t="s">
        <v>220</v>
      </c>
      <c r="C50" s="9"/>
      <c r="D50" s="2"/>
      <c r="E50" s="2"/>
      <c r="F50" s="10"/>
      <c r="G50" s="10">
        <v>290.3929722799985</v>
      </c>
      <c r="H50" s="10">
        <v>1.230000000000004</v>
      </c>
    </row>
    <row r="51" spans="2:8">
      <c r="B51" s="2" t="s">
        <v>126</v>
      </c>
      <c r="C51" s="9"/>
      <c r="D51" s="2"/>
      <c r="E51" s="2"/>
      <c r="F51" s="10"/>
      <c r="G51" s="10">
        <v>23683.212972279998</v>
      </c>
      <c r="H51" s="10">
        <v>100</v>
      </c>
    </row>
    <row r="52" spans="2:8">
      <c r="B52" s="1" t="s">
        <v>127</v>
      </c>
    </row>
    <row r="53" spans="2:8">
      <c r="B53" s="1" t="s">
        <v>128</v>
      </c>
    </row>
    <row r="54" spans="2:8">
      <c r="B54" s="24" t="s">
        <v>129</v>
      </c>
      <c r="C54" s="254">
        <v>44681</v>
      </c>
    </row>
    <row r="55" spans="2:8" ht="25.5">
      <c r="B55" s="11" t="s">
        <v>130</v>
      </c>
      <c r="C55" s="9" t="s">
        <v>131</v>
      </c>
    </row>
    <row r="56" spans="2:8">
      <c r="B56" s="2"/>
    </row>
    <row r="57" spans="2:8">
      <c r="B57" s="2" t="s">
        <v>1516</v>
      </c>
      <c r="C57" s="9" t="s">
        <v>131</v>
      </c>
    </row>
    <row r="58" spans="2:8">
      <c r="B58" s="2" t="s">
        <v>1515</v>
      </c>
      <c r="C58" s="9" t="s">
        <v>131</v>
      </c>
    </row>
    <row r="59" spans="2:8">
      <c r="B59" s="2" t="s">
        <v>2294</v>
      </c>
      <c r="C59" s="9"/>
    </row>
    <row r="60" spans="2:8">
      <c r="B60" s="2" t="s">
        <v>2295</v>
      </c>
      <c r="C60" s="9"/>
    </row>
    <row r="61" spans="2:8">
      <c r="B61" s="2" t="s">
        <v>2296</v>
      </c>
      <c r="C61" s="9"/>
    </row>
    <row r="62" spans="2:8">
      <c r="B62" s="2" t="s">
        <v>2297</v>
      </c>
      <c r="C62" s="9"/>
    </row>
    <row r="63" spans="2:8">
      <c r="B63" s="2" t="s">
        <v>2298</v>
      </c>
      <c r="C63" s="9"/>
    </row>
    <row r="64" spans="2:8">
      <c r="B64" s="2" t="s">
        <v>2299</v>
      </c>
      <c r="C64" s="9"/>
    </row>
    <row r="65" spans="2:3">
      <c r="B65" s="2" t="s">
        <v>2300</v>
      </c>
      <c r="C65" s="9"/>
    </row>
    <row r="66" spans="2:3">
      <c r="B66" s="2" t="s">
        <v>2301</v>
      </c>
      <c r="C66" s="9"/>
    </row>
    <row r="67" spans="2:3">
      <c r="B67" s="2" t="s">
        <v>2302</v>
      </c>
      <c r="C67" s="9"/>
    </row>
    <row r="68" spans="2:3">
      <c r="B68" s="2" t="s">
        <v>2303</v>
      </c>
      <c r="C68" s="9"/>
    </row>
    <row r="69" spans="2:3">
      <c r="B69" s="2" t="s">
        <v>2304</v>
      </c>
      <c r="C69" s="9"/>
    </row>
    <row r="70" spans="2:3">
      <c r="B70" s="2" t="s">
        <v>2305</v>
      </c>
      <c r="C70" s="9"/>
    </row>
    <row r="71" spans="2:3">
      <c r="B71" s="2" t="s">
        <v>134</v>
      </c>
      <c r="C71" s="9"/>
    </row>
    <row r="72" spans="2:3">
      <c r="B72" s="35" t="s">
        <v>2306</v>
      </c>
    </row>
  </sheetData>
  <mergeCells count="8">
    <mergeCell ref="C12:C13"/>
    <mergeCell ref="D12:D13"/>
    <mergeCell ref="E12:E13"/>
    <mergeCell ref="B1:E1"/>
    <mergeCell ref="C3:C7"/>
    <mergeCell ref="D3:D7"/>
    <mergeCell ref="B10:E10"/>
    <mergeCell ref="B11:E11"/>
  </mergeCells>
  <hyperlinks>
    <hyperlink ref="A1" location="Index!A1" display="Index" xr:uid="{FB2C1907-ED65-44E1-AA93-6C235371CD85}"/>
  </hyperlink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2BF37-AA97-4718-9068-BED2958D9AAB}">
  <dimension ref="A1:H44"/>
  <sheetViews>
    <sheetView workbookViewId="0">
      <selection activeCell="B17" sqref="B17"/>
    </sheetView>
  </sheetViews>
  <sheetFormatPr defaultRowHeight="12.75"/>
  <cols>
    <col min="1" max="1" width="5.42578125" style="1" bestFit="1" customWidth="1"/>
    <col min="2" max="2" width="81.140625" style="1" bestFit="1" customWidth="1"/>
    <col min="3" max="3" width="25.7109375" style="5" customWidth="1"/>
    <col min="4" max="4" width="25.7109375" style="1" customWidth="1"/>
    <col min="5" max="5" width="10.42578125" style="1" bestFit="1" customWidth="1"/>
    <col min="6" max="6" width="10.28515625" style="4" bestFit="1" customWidth="1"/>
    <col min="7" max="7" width="18.140625" style="4" bestFit="1" customWidth="1"/>
    <col min="8" max="8" width="9.140625" style="4" bestFit="1" customWidth="1"/>
    <col min="9" max="16384" width="9.140625" style="1"/>
  </cols>
  <sheetData>
    <row r="1" spans="1:5">
      <c r="A1" s="3" t="s">
        <v>0</v>
      </c>
      <c r="B1" s="367" t="s">
        <v>23</v>
      </c>
      <c r="C1" s="367"/>
      <c r="D1" s="367"/>
      <c r="E1" s="367"/>
    </row>
    <row r="2" spans="1:5" ht="13.5" thickBot="1"/>
    <row r="3" spans="1:5" ht="15">
      <c r="B3" s="45" t="s">
        <v>2307</v>
      </c>
      <c r="C3" s="371"/>
      <c r="D3" s="374"/>
      <c r="E3" s="12"/>
    </row>
    <row r="4" spans="1:5" ht="30">
      <c r="B4" s="44" t="s">
        <v>2308</v>
      </c>
      <c r="C4" s="372"/>
      <c r="D4" s="375"/>
      <c r="E4" s="12"/>
    </row>
    <row r="5" spans="1:5" ht="15">
      <c r="B5" s="44" t="s">
        <v>1529</v>
      </c>
      <c r="C5" s="372"/>
      <c r="D5" s="375"/>
      <c r="E5" s="12"/>
    </row>
    <row r="6" spans="1:5" ht="30">
      <c r="B6" s="44" t="s">
        <v>2309</v>
      </c>
      <c r="C6" s="372"/>
      <c r="D6" s="375"/>
      <c r="E6" s="12"/>
    </row>
    <row r="7" spans="1:5" ht="30.75" thickBot="1">
      <c r="B7" s="43" t="s">
        <v>2310</v>
      </c>
      <c r="C7" s="373"/>
      <c r="D7" s="376"/>
      <c r="E7" s="12"/>
    </row>
    <row r="8" spans="1:5">
      <c r="B8" s="12"/>
      <c r="C8" s="20" t="s">
        <v>1527</v>
      </c>
      <c r="D8" s="20" t="s">
        <v>1526</v>
      </c>
      <c r="E8" s="12"/>
    </row>
    <row r="9" spans="1:5">
      <c r="B9" s="12"/>
      <c r="C9" s="20"/>
      <c r="D9" s="20"/>
      <c r="E9" s="12"/>
    </row>
    <row r="10" spans="1:5">
      <c r="B10" s="428"/>
      <c r="C10" s="428"/>
      <c r="D10" s="428"/>
      <c r="E10" s="428"/>
    </row>
    <row r="11" spans="1:5">
      <c r="B11" s="410" t="s">
        <v>1535</v>
      </c>
      <c r="C11" s="410"/>
      <c r="D11" s="410"/>
      <c r="E11" s="410"/>
    </row>
    <row r="12" spans="1:5">
      <c r="B12" s="48" t="s">
        <v>1536</v>
      </c>
      <c r="C12" s="410" t="s">
        <v>1537</v>
      </c>
      <c r="D12" s="410" t="s">
        <v>1538</v>
      </c>
      <c r="E12" s="410" t="s">
        <v>1539</v>
      </c>
    </row>
    <row r="13" spans="1:5">
      <c r="B13" s="48" t="s">
        <v>1540</v>
      </c>
      <c r="C13" s="410"/>
      <c r="D13" s="410"/>
      <c r="E13" s="410"/>
    </row>
    <row r="14" spans="1:5">
      <c r="B14" s="49" t="s">
        <v>1541</v>
      </c>
      <c r="C14" s="50" t="s">
        <v>2311</v>
      </c>
      <c r="D14" s="50"/>
      <c r="E14" s="50"/>
    </row>
    <row r="15" spans="1:5">
      <c r="B15" s="49" t="s">
        <v>1543</v>
      </c>
      <c r="C15" s="50"/>
      <c r="D15" s="50"/>
      <c r="E15" s="50"/>
    </row>
    <row r="16" spans="1:5">
      <c r="B16" s="49" t="s">
        <v>1544</v>
      </c>
      <c r="C16" s="50"/>
      <c r="D16" s="50"/>
      <c r="E16" s="50"/>
    </row>
    <row r="17" spans="2:8">
      <c r="B17" s="51" t="s">
        <v>3123</v>
      </c>
      <c r="C17" s="48"/>
      <c r="D17" s="48"/>
      <c r="E17" s="48"/>
    </row>
    <row r="20" spans="2:8">
      <c r="B20" s="1" t="s">
        <v>100</v>
      </c>
    </row>
    <row r="22" spans="2:8">
      <c r="B22" s="6" t="s">
        <v>101</v>
      </c>
      <c r="C22" s="7" t="s">
        <v>102</v>
      </c>
      <c r="D22" s="6" t="s">
        <v>103</v>
      </c>
      <c r="E22" s="6" t="s">
        <v>104</v>
      </c>
      <c r="F22" s="8" t="s">
        <v>105</v>
      </c>
      <c r="G22" s="8" t="s">
        <v>106</v>
      </c>
      <c r="H22" s="8" t="s">
        <v>107</v>
      </c>
    </row>
    <row r="23" spans="2:8">
      <c r="B23" s="2" t="s">
        <v>275</v>
      </c>
      <c r="C23" s="9"/>
      <c r="D23" s="2"/>
      <c r="E23" s="2"/>
      <c r="F23" s="10"/>
      <c r="G23" s="10">
        <v>128386.26</v>
      </c>
      <c r="H23" s="10">
        <v>55.85</v>
      </c>
    </row>
    <row r="24" spans="2:8">
      <c r="B24" s="2" t="s">
        <v>276</v>
      </c>
      <c r="C24" s="9"/>
      <c r="D24" s="2"/>
      <c r="E24" s="2"/>
      <c r="F24" s="10"/>
      <c r="G24" s="10">
        <v>100623.26</v>
      </c>
      <c r="H24" s="10">
        <v>43.78</v>
      </c>
    </row>
    <row r="25" spans="2:8">
      <c r="B25" s="2" t="s">
        <v>124</v>
      </c>
      <c r="C25" s="9"/>
      <c r="D25" s="2"/>
      <c r="E25" s="2"/>
      <c r="F25" s="10"/>
      <c r="G25" s="10">
        <v>229009.52</v>
      </c>
      <c r="H25" s="10">
        <v>99.63</v>
      </c>
    </row>
    <row r="26" spans="2:8">
      <c r="B26" s="2" t="s">
        <v>220</v>
      </c>
      <c r="C26" s="9"/>
      <c r="D26" s="2"/>
      <c r="E26" s="2"/>
      <c r="F26" s="10"/>
      <c r="G26" s="10">
        <v>863.52094178000698</v>
      </c>
      <c r="H26" s="10">
        <v>0.37000000000000455</v>
      </c>
    </row>
    <row r="27" spans="2:8">
      <c r="B27" s="2" t="s">
        <v>126</v>
      </c>
      <c r="C27" s="9"/>
      <c r="D27" s="2"/>
      <c r="E27" s="2"/>
      <c r="F27" s="10"/>
      <c r="G27" s="10">
        <v>229873.04094178</v>
      </c>
      <c r="H27" s="10">
        <v>100</v>
      </c>
    </row>
    <row r="28" spans="2:8">
      <c r="B28" s="1" t="s">
        <v>127</v>
      </c>
    </row>
    <row r="29" spans="2:8">
      <c r="B29" s="1" t="s">
        <v>128</v>
      </c>
    </row>
    <row r="30" spans="2:8">
      <c r="B30" s="24" t="s">
        <v>129</v>
      </c>
      <c r="C30" s="254">
        <v>44681</v>
      </c>
    </row>
    <row r="31" spans="2:8" ht="25.5">
      <c r="B31" s="11" t="s">
        <v>130</v>
      </c>
      <c r="C31" s="9" t="s">
        <v>131</v>
      </c>
    </row>
    <row r="32" spans="2:8">
      <c r="B32" s="2"/>
    </row>
    <row r="33" spans="2:3">
      <c r="B33" s="2" t="s">
        <v>1516</v>
      </c>
      <c r="C33" s="9" t="s">
        <v>131</v>
      </c>
    </row>
    <row r="34" spans="2:3">
      <c r="B34" s="2" t="s">
        <v>1515</v>
      </c>
      <c r="C34" s="9" t="s">
        <v>131</v>
      </c>
    </row>
    <row r="35" spans="2:3">
      <c r="B35" s="2" t="s">
        <v>2312</v>
      </c>
      <c r="C35" s="9"/>
    </row>
    <row r="36" spans="2:3">
      <c r="B36" s="2" t="s">
        <v>2313</v>
      </c>
      <c r="C36" s="9"/>
    </row>
    <row r="37" spans="2:3">
      <c r="B37" s="2" t="s">
        <v>2314</v>
      </c>
      <c r="C37" s="9"/>
    </row>
    <row r="38" spans="2:3">
      <c r="B38" s="2" t="s">
        <v>2315</v>
      </c>
      <c r="C38" s="9"/>
    </row>
    <row r="39" spans="2:3">
      <c r="B39" s="2" t="s">
        <v>2316</v>
      </c>
      <c r="C39" s="9"/>
    </row>
    <row r="40" spans="2:3">
      <c r="B40" s="2" t="s">
        <v>2317</v>
      </c>
      <c r="C40" s="9"/>
    </row>
    <row r="41" spans="2:3">
      <c r="B41" s="2" t="s">
        <v>2318</v>
      </c>
      <c r="C41" s="9"/>
    </row>
    <row r="42" spans="2:3">
      <c r="B42" s="2" t="s">
        <v>2319</v>
      </c>
      <c r="C42" s="9"/>
    </row>
    <row r="43" spans="2:3">
      <c r="B43" s="35" t="s">
        <v>1715</v>
      </c>
      <c r="C43" s="9"/>
    </row>
    <row r="44" spans="2:3">
      <c r="B44" s="35" t="s">
        <v>2320</v>
      </c>
    </row>
  </sheetData>
  <mergeCells count="8">
    <mergeCell ref="C12:C13"/>
    <mergeCell ref="D12:D13"/>
    <mergeCell ref="E12:E13"/>
    <mergeCell ref="B1:E1"/>
    <mergeCell ref="C3:C7"/>
    <mergeCell ref="D3:D7"/>
    <mergeCell ref="B10:E10"/>
    <mergeCell ref="B11:E11"/>
  </mergeCells>
  <hyperlinks>
    <hyperlink ref="A1" location="Index!A1" display="Index" xr:uid="{7A71FEFF-2F53-4385-8A72-B6DEC6F2AEED}"/>
  </hyperlink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BBD2A-35FB-4355-BCEA-02C19984CBD0}">
  <dimension ref="A1:H56"/>
  <sheetViews>
    <sheetView workbookViewId="0">
      <selection activeCell="B1" sqref="B1:E1"/>
    </sheetView>
  </sheetViews>
  <sheetFormatPr defaultRowHeight="12.75"/>
  <cols>
    <col min="1" max="1" width="5.42578125" style="1" bestFit="1" customWidth="1"/>
    <col min="2" max="2" width="81.140625" style="1" bestFit="1" customWidth="1"/>
    <col min="3" max="3" width="25.7109375" style="5" customWidth="1"/>
    <col min="4" max="4" width="25.7109375" style="1" customWidth="1"/>
    <col min="5" max="5" width="13.85546875" style="1" bestFit="1" customWidth="1"/>
    <col min="6" max="6" width="10.5703125" style="4" bestFit="1" customWidth="1"/>
    <col min="7" max="7" width="18.140625" style="4" bestFit="1" customWidth="1"/>
    <col min="8" max="8" width="9.140625" style="4" bestFit="1" customWidth="1"/>
    <col min="9" max="16384" width="9.140625" style="1"/>
  </cols>
  <sheetData>
    <row r="1" spans="1:5">
      <c r="A1" s="3" t="s">
        <v>0</v>
      </c>
      <c r="B1" s="367" t="s">
        <v>10</v>
      </c>
      <c r="C1" s="367"/>
      <c r="D1" s="367"/>
      <c r="E1" s="367"/>
    </row>
    <row r="2" spans="1:5" ht="13.5" thickBot="1"/>
    <row r="3" spans="1:5" ht="15">
      <c r="B3" s="45" t="s">
        <v>2321</v>
      </c>
      <c r="C3" s="371"/>
      <c r="D3" s="374"/>
      <c r="E3" s="12"/>
    </row>
    <row r="4" spans="1:5" ht="30">
      <c r="B4" s="44" t="s">
        <v>2322</v>
      </c>
      <c r="C4" s="372"/>
      <c r="D4" s="375"/>
      <c r="E4" s="12"/>
    </row>
    <row r="5" spans="1:5" ht="15">
      <c r="B5" s="44" t="s">
        <v>1529</v>
      </c>
      <c r="C5" s="372"/>
      <c r="D5" s="375"/>
      <c r="E5" s="12"/>
    </row>
    <row r="6" spans="1:5" ht="15">
      <c r="B6" s="44" t="s">
        <v>2323</v>
      </c>
      <c r="C6" s="372"/>
      <c r="D6" s="375"/>
      <c r="E6" s="12"/>
    </row>
    <row r="7" spans="1:5" ht="15.75" thickBot="1">
      <c r="B7" s="43" t="s">
        <v>1978</v>
      </c>
      <c r="C7" s="373"/>
      <c r="D7" s="376"/>
      <c r="E7" s="12"/>
    </row>
    <row r="8" spans="1:5">
      <c r="B8" s="12"/>
      <c r="C8" s="20" t="s">
        <v>1527</v>
      </c>
      <c r="D8" s="20" t="s">
        <v>1526</v>
      </c>
      <c r="E8" s="12"/>
    </row>
    <row r="9" spans="1:5">
      <c r="C9" s="22"/>
    </row>
    <row r="10" spans="1:5" ht="15">
      <c r="B10" s="411"/>
      <c r="C10" s="411"/>
      <c r="D10" s="411"/>
      <c r="E10" s="411"/>
    </row>
    <row r="11" spans="1:5">
      <c r="B11" s="410" t="s">
        <v>1535</v>
      </c>
      <c r="C11" s="410"/>
      <c r="D11" s="410"/>
      <c r="E11" s="410"/>
    </row>
    <row r="12" spans="1:5">
      <c r="B12" s="48" t="s">
        <v>1536</v>
      </c>
      <c r="C12" s="410" t="s">
        <v>1537</v>
      </c>
      <c r="D12" s="410" t="s">
        <v>1538</v>
      </c>
      <c r="E12" s="410" t="s">
        <v>1539</v>
      </c>
    </row>
    <row r="13" spans="1:5">
      <c r="B13" s="48" t="s">
        <v>1540</v>
      </c>
      <c r="C13" s="410"/>
      <c r="D13" s="410"/>
      <c r="E13" s="410"/>
    </row>
    <row r="14" spans="1:5">
      <c r="B14" s="49" t="s">
        <v>1541</v>
      </c>
      <c r="C14" s="50"/>
      <c r="D14" s="50"/>
      <c r="E14" s="50"/>
    </row>
    <row r="15" spans="1:5">
      <c r="B15" s="49" t="s">
        <v>1543</v>
      </c>
      <c r="C15" s="50"/>
      <c r="D15" s="50"/>
      <c r="E15" s="50"/>
    </row>
    <row r="16" spans="1:5">
      <c r="B16" s="49" t="s">
        <v>1544</v>
      </c>
      <c r="C16" s="50"/>
      <c r="D16" s="50" t="s">
        <v>1737</v>
      </c>
      <c r="E16" s="50"/>
    </row>
    <row r="17" spans="2:8">
      <c r="B17" s="51" t="s">
        <v>3123</v>
      </c>
      <c r="C17" s="48"/>
      <c r="D17" s="48"/>
      <c r="E17" s="48"/>
    </row>
    <row r="20" spans="2:8">
      <c r="B20" s="1" t="s">
        <v>100</v>
      </c>
    </row>
    <row r="22" spans="2:8">
      <c r="B22" s="6" t="s">
        <v>101</v>
      </c>
      <c r="C22" s="7" t="s">
        <v>102</v>
      </c>
      <c r="D22" s="6" t="s">
        <v>103</v>
      </c>
      <c r="E22" s="6" t="s">
        <v>104</v>
      </c>
      <c r="F22" s="8" t="s">
        <v>105</v>
      </c>
      <c r="G22" s="8" t="s">
        <v>106</v>
      </c>
      <c r="H22" s="8" t="s">
        <v>107</v>
      </c>
    </row>
    <row r="23" spans="2:8">
      <c r="B23" s="2" t="s">
        <v>108</v>
      </c>
      <c r="C23" s="22"/>
      <c r="D23" s="41"/>
    </row>
    <row r="24" spans="2:8">
      <c r="B24" s="2" t="s">
        <v>109</v>
      </c>
      <c r="C24" s="22"/>
      <c r="D24" s="41"/>
    </row>
    <row r="25" spans="2:8">
      <c r="B25" s="2" t="s">
        <v>110</v>
      </c>
      <c r="C25" s="22"/>
      <c r="D25" s="41"/>
    </row>
    <row r="26" spans="2:8">
      <c r="B26" s="1" t="s">
        <v>492</v>
      </c>
      <c r="C26" s="22">
        <v>5.07</v>
      </c>
      <c r="D26" s="41" t="s">
        <v>112</v>
      </c>
      <c r="E26" s="1" t="s">
        <v>493</v>
      </c>
      <c r="F26" s="4">
        <v>2500000</v>
      </c>
      <c r="G26" s="4">
        <v>2552.71</v>
      </c>
      <c r="H26" s="4">
        <v>16.579999999999998</v>
      </c>
    </row>
    <row r="27" spans="2:8">
      <c r="B27" s="1" t="s">
        <v>646</v>
      </c>
      <c r="C27" s="22">
        <v>5.03</v>
      </c>
      <c r="D27" s="41" t="s">
        <v>112</v>
      </c>
      <c r="E27" s="1" t="s">
        <v>647</v>
      </c>
      <c r="F27" s="4">
        <v>11400</v>
      </c>
      <c r="G27" s="4">
        <v>11.65</v>
      </c>
      <c r="H27" s="4">
        <v>0.08</v>
      </c>
    </row>
    <row r="28" spans="2:8">
      <c r="B28" s="2" t="s">
        <v>116</v>
      </c>
      <c r="C28" s="52"/>
      <c r="D28" s="53"/>
      <c r="E28" s="2"/>
      <c r="F28" s="10"/>
      <c r="G28" s="10">
        <f>SUM(G22:G27)</f>
        <v>2564.36</v>
      </c>
      <c r="H28" s="10">
        <f>SUM(H22:H27)</f>
        <v>16.659999999999997</v>
      </c>
    </row>
    <row r="29" spans="2:8">
      <c r="B29" s="2" t="s">
        <v>117</v>
      </c>
      <c r="C29" s="22"/>
      <c r="D29" s="41"/>
    </row>
    <row r="30" spans="2:8">
      <c r="B30" s="1" t="s">
        <v>1298</v>
      </c>
      <c r="C30" s="22">
        <v>5.46</v>
      </c>
      <c r="D30" s="41" t="s">
        <v>336</v>
      </c>
      <c r="E30" s="1" t="s">
        <v>851</v>
      </c>
      <c r="F30" s="4">
        <v>150</v>
      </c>
      <c r="G30" s="4">
        <v>1513.57</v>
      </c>
      <c r="H30" s="4">
        <v>9.83</v>
      </c>
    </row>
    <row r="31" spans="2:8">
      <c r="B31" s="1" t="s">
        <v>2324</v>
      </c>
      <c r="C31" s="22">
        <v>5.68</v>
      </c>
      <c r="D31" s="41" t="s">
        <v>118</v>
      </c>
      <c r="E31" s="1" t="s">
        <v>2325</v>
      </c>
      <c r="F31" s="4">
        <v>150</v>
      </c>
      <c r="G31" s="4">
        <v>1485.73</v>
      </c>
      <c r="H31" s="4">
        <v>9.65</v>
      </c>
    </row>
    <row r="32" spans="2:8">
      <c r="B32" s="1" t="s">
        <v>1329</v>
      </c>
      <c r="C32" s="22">
        <v>6.22</v>
      </c>
      <c r="D32" s="41" t="s">
        <v>118</v>
      </c>
      <c r="E32" s="1" t="s">
        <v>666</v>
      </c>
      <c r="F32" s="4">
        <v>60</v>
      </c>
      <c r="G32" s="4">
        <v>643.04999999999995</v>
      </c>
      <c r="H32" s="4">
        <v>4.18</v>
      </c>
    </row>
    <row r="33" spans="2:8">
      <c r="B33" s="1" t="s">
        <v>1924</v>
      </c>
      <c r="C33" s="22">
        <v>4.3600000000000003</v>
      </c>
      <c r="D33" s="41" t="s">
        <v>118</v>
      </c>
      <c r="E33" s="1" t="s">
        <v>1925</v>
      </c>
      <c r="F33" s="4">
        <v>9</v>
      </c>
      <c r="G33" s="4">
        <v>90.61</v>
      </c>
      <c r="H33" s="4">
        <v>0.59</v>
      </c>
    </row>
    <row r="34" spans="2:8">
      <c r="B34" s="1" t="s">
        <v>1794</v>
      </c>
      <c r="C34" s="22">
        <v>6.03</v>
      </c>
      <c r="D34" s="41" t="s">
        <v>118</v>
      </c>
      <c r="E34" s="1" t="s">
        <v>1795</v>
      </c>
      <c r="F34" s="4">
        <v>1</v>
      </c>
      <c r="G34" s="4">
        <v>10.34</v>
      </c>
      <c r="H34" s="4">
        <v>7.0000000000000007E-2</v>
      </c>
    </row>
    <row r="35" spans="2:8">
      <c r="B35" s="2" t="s">
        <v>120</v>
      </c>
      <c r="C35" s="9"/>
      <c r="D35" s="53"/>
      <c r="E35" s="2"/>
      <c r="F35" s="10"/>
      <c r="G35" s="10">
        <f>SUM(G29:G34)</f>
        <v>3743.3000000000006</v>
      </c>
      <c r="H35" s="10">
        <f>SUM(H29:H34)</f>
        <v>24.32</v>
      </c>
    </row>
    <row r="36" spans="2:8">
      <c r="B36" s="2" t="s">
        <v>276</v>
      </c>
      <c r="C36" s="9"/>
      <c r="D36" s="53"/>
      <c r="E36" s="2"/>
      <c r="F36" s="10"/>
      <c r="G36" s="10">
        <v>8756.65</v>
      </c>
      <c r="H36" s="10">
        <v>56.88</v>
      </c>
    </row>
    <row r="37" spans="2:8">
      <c r="B37" s="2" t="s">
        <v>124</v>
      </c>
      <c r="C37" s="9"/>
      <c r="D37" s="2"/>
      <c r="E37" s="2"/>
      <c r="F37" s="10"/>
      <c r="G37" s="10">
        <v>15064.31</v>
      </c>
      <c r="H37" s="10">
        <v>97.85</v>
      </c>
    </row>
    <row r="38" spans="2:8">
      <c r="B38" s="2" t="s">
        <v>220</v>
      </c>
      <c r="C38" s="9"/>
      <c r="D38" s="2"/>
      <c r="E38" s="2"/>
      <c r="F38" s="10"/>
      <c r="G38" s="10">
        <v>331.52064960999996</v>
      </c>
      <c r="H38" s="10">
        <v>2.1500000000000057</v>
      </c>
    </row>
    <row r="39" spans="2:8">
      <c r="B39" s="2" t="s">
        <v>126</v>
      </c>
      <c r="C39" s="9"/>
      <c r="D39" s="2"/>
      <c r="E39" s="2"/>
      <c r="F39" s="10"/>
      <c r="G39" s="10">
        <v>15395.830649609999</v>
      </c>
      <c r="H39" s="10">
        <v>100</v>
      </c>
    </row>
    <row r="40" spans="2:8">
      <c r="B40" s="1" t="s">
        <v>127</v>
      </c>
    </row>
    <row r="41" spans="2:8">
      <c r="B41" s="1" t="s">
        <v>128</v>
      </c>
    </row>
    <row r="42" spans="2:8">
      <c r="B42" s="24" t="s">
        <v>129</v>
      </c>
      <c r="C42" s="254">
        <v>44681</v>
      </c>
    </row>
    <row r="43" spans="2:8" ht="25.5">
      <c r="B43" s="11" t="s">
        <v>130</v>
      </c>
      <c r="C43" s="9" t="s">
        <v>131</v>
      </c>
    </row>
    <row r="44" spans="2:8">
      <c r="B44" s="2"/>
    </row>
    <row r="45" spans="2:8">
      <c r="B45" s="2" t="s">
        <v>1516</v>
      </c>
      <c r="C45" s="9" t="s">
        <v>131</v>
      </c>
    </row>
    <row r="46" spans="2:8">
      <c r="B46" s="2" t="s">
        <v>1515</v>
      </c>
      <c r="C46" s="9" t="s">
        <v>131</v>
      </c>
    </row>
    <row r="47" spans="2:8">
      <c r="B47" s="2" t="s">
        <v>2326</v>
      </c>
      <c r="C47" s="9"/>
    </row>
    <row r="48" spans="2:8">
      <c r="B48" s="2" t="s">
        <v>2327</v>
      </c>
      <c r="C48" s="9"/>
    </row>
    <row r="49" spans="2:3">
      <c r="B49" s="2" t="s">
        <v>2328</v>
      </c>
      <c r="C49" s="9"/>
    </row>
    <row r="50" spans="2:3">
      <c r="B50" s="2" t="s">
        <v>2329</v>
      </c>
      <c r="C50" s="9"/>
    </row>
    <row r="51" spans="2:3">
      <c r="B51" s="2" t="s">
        <v>2330</v>
      </c>
      <c r="C51" s="9"/>
    </row>
    <row r="52" spans="2:3">
      <c r="B52" s="2" t="s">
        <v>2331</v>
      </c>
      <c r="C52" s="9"/>
    </row>
    <row r="53" spans="2:3">
      <c r="B53" s="2" t="s">
        <v>2332</v>
      </c>
      <c r="C53" s="9"/>
    </row>
    <row r="54" spans="2:3">
      <c r="B54" s="2" t="s">
        <v>2333</v>
      </c>
      <c r="C54" s="9"/>
    </row>
    <row r="55" spans="2:3">
      <c r="B55" s="2" t="s">
        <v>134</v>
      </c>
      <c r="C55" s="9"/>
    </row>
    <row r="56" spans="2:3">
      <c r="B56" s="35" t="s">
        <v>2334</v>
      </c>
    </row>
  </sheetData>
  <mergeCells count="8">
    <mergeCell ref="C12:C13"/>
    <mergeCell ref="D12:D13"/>
    <mergeCell ref="E12:E13"/>
    <mergeCell ref="B1:E1"/>
    <mergeCell ref="C3:C7"/>
    <mergeCell ref="D3:D7"/>
    <mergeCell ref="B10:E10"/>
    <mergeCell ref="B11:E11"/>
  </mergeCells>
  <hyperlinks>
    <hyperlink ref="A1" location="Index!A1" display="Index" xr:uid="{A25836F1-C255-48E8-881D-1574D5875A7F}"/>
  </hyperlink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BC4AC-AB62-4A24-AF1A-7A282EEFDF60}">
  <dimension ref="A1:H87"/>
  <sheetViews>
    <sheetView workbookViewId="0">
      <selection activeCell="B17" sqref="B17"/>
    </sheetView>
  </sheetViews>
  <sheetFormatPr defaultRowHeight="12.75" customHeight="1"/>
  <cols>
    <col min="1" max="1" width="5.42578125" style="1" bestFit="1" customWidth="1"/>
    <col min="2" max="2" width="81.140625" style="1" bestFit="1" customWidth="1"/>
    <col min="3" max="3" width="25.7109375" style="5" customWidth="1"/>
    <col min="4" max="4" width="25.7109375" style="1" customWidth="1"/>
    <col min="5" max="5" width="14" style="1" bestFit="1" customWidth="1"/>
    <col min="6" max="6" width="10.5703125" style="4" bestFit="1" customWidth="1"/>
    <col min="7" max="7" width="18.140625" style="4" bestFit="1" customWidth="1"/>
    <col min="8" max="8" width="9.140625" style="4" bestFit="1" customWidth="1"/>
    <col min="9" max="16384" width="9.140625" style="1"/>
  </cols>
  <sheetData>
    <row r="1" spans="1:5">
      <c r="A1" s="3" t="s">
        <v>0</v>
      </c>
      <c r="B1" s="367" t="s">
        <v>6</v>
      </c>
      <c r="C1" s="367"/>
      <c r="D1" s="367"/>
      <c r="E1" s="367"/>
    </row>
    <row r="2" spans="1:5" ht="13.5" thickBot="1"/>
    <row r="3" spans="1:5" ht="15">
      <c r="B3" s="45" t="s">
        <v>2335</v>
      </c>
      <c r="C3" s="371"/>
      <c r="D3" s="374"/>
      <c r="E3" s="12"/>
    </row>
    <row r="4" spans="1:5" ht="45">
      <c r="B4" s="44" t="s">
        <v>2336</v>
      </c>
      <c r="C4" s="372"/>
      <c r="D4" s="375"/>
      <c r="E4" s="12"/>
    </row>
    <row r="5" spans="1:5" ht="15">
      <c r="B5" s="44" t="s">
        <v>1529</v>
      </c>
      <c r="C5" s="372"/>
      <c r="D5" s="375"/>
      <c r="E5" s="12"/>
    </row>
    <row r="6" spans="1:5" ht="15">
      <c r="B6" s="44" t="s">
        <v>2337</v>
      </c>
      <c r="C6" s="372"/>
      <c r="D6" s="375"/>
      <c r="E6" s="12"/>
    </row>
    <row r="7" spans="1:5" ht="30.75" thickBot="1">
      <c r="B7" s="43" t="s">
        <v>2338</v>
      </c>
      <c r="C7" s="373"/>
      <c r="D7" s="376"/>
      <c r="E7" s="12"/>
    </row>
    <row r="8" spans="1:5">
      <c r="B8" s="12"/>
      <c r="C8" s="20" t="s">
        <v>1527</v>
      </c>
      <c r="D8" s="20" t="s">
        <v>1526</v>
      </c>
      <c r="E8" s="12"/>
    </row>
    <row r="9" spans="1:5">
      <c r="C9" s="22"/>
    </row>
    <row r="10" spans="1:5" ht="15">
      <c r="B10" s="411"/>
      <c r="C10" s="411"/>
      <c r="D10" s="411"/>
      <c r="E10" s="411"/>
    </row>
    <row r="11" spans="1:5">
      <c r="B11" s="410" t="s">
        <v>1535</v>
      </c>
      <c r="C11" s="410"/>
      <c r="D11" s="410"/>
      <c r="E11" s="410"/>
    </row>
    <row r="12" spans="1:5">
      <c r="B12" s="48" t="s">
        <v>1536</v>
      </c>
      <c r="C12" s="410" t="s">
        <v>1537</v>
      </c>
      <c r="D12" s="410" t="s">
        <v>1538</v>
      </c>
      <c r="E12" s="410" t="s">
        <v>1539</v>
      </c>
    </row>
    <row r="13" spans="1:5">
      <c r="B13" s="48" t="s">
        <v>1540</v>
      </c>
      <c r="C13" s="410"/>
      <c r="D13" s="410"/>
      <c r="E13" s="410"/>
    </row>
    <row r="14" spans="1:5">
      <c r="B14" s="49" t="s">
        <v>1541</v>
      </c>
      <c r="C14" s="50"/>
      <c r="D14" s="50"/>
      <c r="E14" s="50"/>
    </row>
    <row r="15" spans="1:5">
      <c r="B15" s="49" t="s">
        <v>1543</v>
      </c>
      <c r="C15" s="50"/>
      <c r="D15" s="50"/>
      <c r="E15" s="50"/>
    </row>
    <row r="16" spans="1:5">
      <c r="B16" s="49" t="s">
        <v>1544</v>
      </c>
      <c r="C16" s="50"/>
      <c r="D16" s="50" t="s">
        <v>1737</v>
      </c>
      <c r="E16" s="50"/>
    </row>
    <row r="17" spans="2:8">
      <c r="B17" s="51" t="s">
        <v>3123</v>
      </c>
      <c r="C17" s="48"/>
      <c r="D17" s="48"/>
      <c r="E17" s="48"/>
    </row>
    <row r="18" spans="2:8"/>
    <row r="19" spans="2:8"/>
    <row r="20" spans="2:8">
      <c r="B20" s="1" t="s">
        <v>100</v>
      </c>
    </row>
    <row r="21" spans="2:8"/>
    <row r="22" spans="2:8">
      <c r="B22" s="6" t="s">
        <v>101</v>
      </c>
      <c r="C22" s="7" t="s">
        <v>102</v>
      </c>
      <c r="D22" s="6" t="s">
        <v>103</v>
      </c>
      <c r="E22" s="6" t="s">
        <v>104</v>
      </c>
      <c r="F22" s="8" t="s">
        <v>105</v>
      </c>
      <c r="G22" s="8" t="s">
        <v>106</v>
      </c>
      <c r="H22" s="8" t="s">
        <v>107</v>
      </c>
    </row>
    <row r="23" spans="2:8">
      <c r="B23" s="2" t="s">
        <v>108</v>
      </c>
      <c r="C23" s="22"/>
      <c r="D23" s="41"/>
    </row>
    <row r="24" spans="2:8">
      <c r="B24" s="2" t="s">
        <v>109</v>
      </c>
      <c r="C24" s="22"/>
      <c r="D24" s="41"/>
    </row>
    <row r="25" spans="2:8">
      <c r="B25" s="2" t="s">
        <v>110</v>
      </c>
      <c r="C25" s="22"/>
      <c r="D25" s="41"/>
    </row>
    <row r="26" spans="2:8">
      <c r="B26" s="1" t="s">
        <v>2339</v>
      </c>
      <c r="C26" s="22">
        <v>5.24</v>
      </c>
      <c r="D26" s="41" t="s">
        <v>112</v>
      </c>
      <c r="E26" s="1" t="s">
        <v>2340</v>
      </c>
      <c r="F26" s="4">
        <v>500000</v>
      </c>
      <c r="G26" s="4">
        <v>513.96</v>
      </c>
      <c r="H26" s="4">
        <v>1.63</v>
      </c>
    </row>
    <row r="27" spans="2:8">
      <c r="B27" s="1" t="s">
        <v>2341</v>
      </c>
      <c r="C27" s="22">
        <v>5.17</v>
      </c>
      <c r="D27" s="41" t="s">
        <v>112</v>
      </c>
      <c r="E27" s="1" t="s">
        <v>2342</v>
      </c>
      <c r="F27" s="4">
        <v>500000</v>
      </c>
      <c r="G27" s="4">
        <v>504.71</v>
      </c>
      <c r="H27" s="4">
        <v>1.6</v>
      </c>
    </row>
    <row r="28" spans="2:8">
      <c r="B28" s="1" t="s">
        <v>1894</v>
      </c>
      <c r="C28" s="22">
        <v>5.68</v>
      </c>
      <c r="D28" s="41" t="s">
        <v>112</v>
      </c>
      <c r="E28" s="1" t="s">
        <v>1895</v>
      </c>
      <c r="F28" s="4">
        <v>450000</v>
      </c>
      <c r="G28" s="4">
        <v>481.17</v>
      </c>
      <c r="H28" s="4">
        <v>1.53</v>
      </c>
    </row>
    <row r="29" spans="2:8">
      <c r="B29" s="1" t="s">
        <v>2343</v>
      </c>
      <c r="C29" s="22">
        <v>5.6</v>
      </c>
      <c r="D29" s="41" t="s">
        <v>112</v>
      </c>
      <c r="E29" s="1" t="s">
        <v>2344</v>
      </c>
      <c r="F29" s="4">
        <v>300000</v>
      </c>
      <c r="G29" s="4">
        <v>316.68</v>
      </c>
      <c r="H29" s="4">
        <v>1</v>
      </c>
    </row>
    <row r="30" spans="2:8">
      <c r="B30" s="1" t="s">
        <v>2345</v>
      </c>
      <c r="C30" s="22">
        <v>5.55</v>
      </c>
      <c r="D30" s="41" t="s">
        <v>112</v>
      </c>
      <c r="E30" s="1" t="s">
        <v>2346</v>
      </c>
      <c r="F30" s="4">
        <v>300000</v>
      </c>
      <c r="G30" s="4">
        <v>314.83999999999997</v>
      </c>
      <c r="H30" s="4">
        <v>1</v>
      </c>
    </row>
    <row r="31" spans="2:8">
      <c r="B31" s="1" t="s">
        <v>2347</v>
      </c>
      <c r="C31" s="22">
        <v>5.6</v>
      </c>
      <c r="D31" s="41" t="s">
        <v>112</v>
      </c>
      <c r="E31" s="1" t="s">
        <v>2348</v>
      </c>
      <c r="F31" s="4">
        <v>300000</v>
      </c>
      <c r="G31" s="4">
        <v>314.01</v>
      </c>
      <c r="H31" s="4">
        <v>1</v>
      </c>
    </row>
    <row r="32" spans="2:8">
      <c r="B32" s="1" t="s">
        <v>2349</v>
      </c>
      <c r="C32" s="22">
        <v>6.58</v>
      </c>
      <c r="D32" s="41" t="s">
        <v>112</v>
      </c>
      <c r="E32" s="1" t="s">
        <v>2350</v>
      </c>
      <c r="F32" s="4">
        <v>280000</v>
      </c>
      <c r="G32" s="4">
        <v>293.77</v>
      </c>
      <c r="H32" s="4">
        <v>0.93</v>
      </c>
    </row>
    <row r="33" spans="2:8">
      <c r="B33" s="1" t="s">
        <v>2351</v>
      </c>
      <c r="C33" s="22">
        <v>5.6</v>
      </c>
      <c r="D33" s="41" t="s">
        <v>112</v>
      </c>
      <c r="E33" s="1" t="s">
        <v>2352</v>
      </c>
      <c r="F33" s="4">
        <v>250000</v>
      </c>
      <c r="G33" s="4">
        <v>264.23</v>
      </c>
      <c r="H33" s="4">
        <v>0.84</v>
      </c>
    </row>
    <row r="34" spans="2:8">
      <c r="B34" s="1" t="s">
        <v>2353</v>
      </c>
      <c r="C34" s="22">
        <v>5.67</v>
      </c>
      <c r="D34" s="41" t="s">
        <v>112</v>
      </c>
      <c r="E34" s="1" t="s">
        <v>2354</v>
      </c>
      <c r="F34" s="4">
        <v>231000</v>
      </c>
      <c r="G34" s="4">
        <v>245.93</v>
      </c>
      <c r="H34" s="4">
        <v>0.78</v>
      </c>
    </row>
    <row r="35" spans="2:8">
      <c r="B35" s="1" t="s">
        <v>2355</v>
      </c>
      <c r="C35" s="22">
        <v>4.7</v>
      </c>
      <c r="D35" s="41" t="s">
        <v>112</v>
      </c>
      <c r="E35" s="1" t="s">
        <v>2356</v>
      </c>
      <c r="F35" s="4">
        <v>228000</v>
      </c>
      <c r="G35" s="4">
        <v>231.6</v>
      </c>
      <c r="H35" s="4">
        <v>0.73</v>
      </c>
    </row>
    <row r="36" spans="2:8">
      <c r="B36" s="1" t="s">
        <v>2357</v>
      </c>
      <c r="C36" s="22">
        <v>5.63</v>
      </c>
      <c r="D36" s="41" t="s">
        <v>112</v>
      </c>
      <c r="E36" s="1" t="s">
        <v>2358</v>
      </c>
      <c r="F36" s="4">
        <v>200000</v>
      </c>
      <c r="G36" s="4">
        <v>211.02</v>
      </c>
      <c r="H36" s="4">
        <v>0.67</v>
      </c>
    </row>
    <row r="37" spans="2:8">
      <c r="B37" s="1" t="s">
        <v>2359</v>
      </c>
      <c r="C37" s="22">
        <v>5.68</v>
      </c>
      <c r="D37" s="41" t="s">
        <v>112</v>
      </c>
      <c r="E37" s="1" t="s">
        <v>2360</v>
      </c>
      <c r="F37" s="4">
        <v>100000</v>
      </c>
      <c r="G37" s="4">
        <v>106.73</v>
      </c>
      <c r="H37" s="4">
        <v>0.34</v>
      </c>
    </row>
    <row r="38" spans="2:8">
      <c r="B38" s="1" t="s">
        <v>2361</v>
      </c>
      <c r="C38" s="22">
        <v>5.63</v>
      </c>
      <c r="D38" s="41" t="s">
        <v>112</v>
      </c>
      <c r="E38" s="1" t="s">
        <v>2362</v>
      </c>
      <c r="F38" s="4">
        <v>100000</v>
      </c>
      <c r="G38" s="4">
        <v>105.29</v>
      </c>
      <c r="H38" s="4">
        <v>0.33</v>
      </c>
    </row>
    <row r="39" spans="2:8">
      <c r="B39" s="1" t="s">
        <v>2363</v>
      </c>
      <c r="C39" s="22">
        <v>5.63</v>
      </c>
      <c r="D39" s="41" t="s">
        <v>112</v>
      </c>
      <c r="E39" s="1" t="s">
        <v>2364</v>
      </c>
      <c r="F39" s="4">
        <v>100000</v>
      </c>
      <c r="G39" s="4">
        <v>104.86</v>
      </c>
      <c r="H39" s="4">
        <v>0.33</v>
      </c>
    </row>
    <row r="40" spans="2:8">
      <c r="B40" s="1" t="s">
        <v>2365</v>
      </c>
      <c r="C40" s="22">
        <v>5.9</v>
      </c>
      <c r="D40" s="41" t="s">
        <v>112</v>
      </c>
      <c r="E40" s="1" t="s">
        <v>2366</v>
      </c>
      <c r="F40" s="4">
        <v>94000</v>
      </c>
      <c r="G40" s="4">
        <v>98.4</v>
      </c>
      <c r="H40" s="4">
        <v>0.31</v>
      </c>
    </row>
    <row r="41" spans="2:8">
      <c r="B41" s="1" t="s">
        <v>2367</v>
      </c>
      <c r="C41" s="22">
        <v>6.59</v>
      </c>
      <c r="D41" s="41" t="s">
        <v>112</v>
      </c>
      <c r="E41" s="1" t="s">
        <v>2368</v>
      </c>
      <c r="F41" s="4">
        <v>85000</v>
      </c>
      <c r="G41" s="4">
        <v>89.37</v>
      </c>
      <c r="H41" s="4">
        <v>0.28000000000000003</v>
      </c>
    </row>
    <row r="42" spans="2:8">
      <c r="B42" s="1" t="s">
        <v>2369</v>
      </c>
      <c r="C42" s="22">
        <v>5.68</v>
      </c>
      <c r="D42" s="41" t="s">
        <v>112</v>
      </c>
      <c r="E42" s="1" t="s">
        <v>2370</v>
      </c>
      <c r="F42" s="4">
        <v>50000</v>
      </c>
      <c r="G42" s="4">
        <v>53.06</v>
      </c>
      <c r="H42" s="4">
        <v>0.17</v>
      </c>
    </row>
    <row r="43" spans="2:8">
      <c r="B43" s="1" t="s">
        <v>2371</v>
      </c>
      <c r="C43" s="22">
        <v>5.58</v>
      </c>
      <c r="D43" s="41" t="s">
        <v>112</v>
      </c>
      <c r="E43" s="1" t="s">
        <v>2372</v>
      </c>
      <c r="F43" s="4">
        <v>50000</v>
      </c>
      <c r="G43" s="4">
        <v>52.6</v>
      </c>
      <c r="H43" s="4">
        <v>0.17</v>
      </c>
    </row>
    <row r="44" spans="2:8">
      <c r="B44" s="1" t="s">
        <v>2373</v>
      </c>
      <c r="C44" s="22">
        <v>5.89</v>
      </c>
      <c r="D44" s="41" t="s">
        <v>112</v>
      </c>
      <c r="E44" s="1" t="s">
        <v>2374</v>
      </c>
      <c r="F44" s="4">
        <v>50000</v>
      </c>
      <c r="G44" s="4">
        <v>52.32</v>
      </c>
      <c r="H44" s="4">
        <v>0.17</v>
      </c>
    </row>
    <row r="45" spans="2:8">
      <c r="B45" s="1" t="s">
        <v>2375</v>
      </c>
      <c r="C45" s="22">
        <v>6.55</v>
      </c>
      <c r="D45" s="41" t="s">
        <v>112</v>
      </c>
      <c r="E45" s="1" t="s">
        <v>2376</v>
      </c>
      <c r="F45" s="4">
        <v>41300</v>
      </c>
      <c r="G45" s="4">
        <v>43.14</v>
      </c>
      <c r="H45" s="4">
        <v>0.14000000000000001</v>
      </c>
    </row>
    <row r="46" spans="2:8">
      <c r="B46" s="1" t="s">
        <v>2377</v>
      </c>
      <c r="C46" s="22">
        <v>5.14</v>
      </c>
      <c r="D46" s="41" t="s">
        <v>112</v>
      </c>
      <c r="E46" s="1" t="s">
        <v>2378</v>
      </c>
      <c r="F46" s="4">
        <v>38300</v>
      </c>
      <c r="G46" s="4">
        <v>39.43</v>
      </c>
      <c r="H46" s="4">
        <v>0.13</v>
      </c>
    </row>
    <row r="47" spans="2:8">
      <c r="B47" s="1" t="s">
        <v>2379</v>
      </c>
      <c r="C47" s="22">
        <v>4.9800000000000004</v>
      </c>
      <c r="D47" s="41" t="s">
        <v>112</v>
      </c>
      <c r="E47" s="1" t="s">
        <v>2380</v>
      </c>
      <c r="F47" s="4">
        <v>26600</v>
      </c>
      <c r="G47" s="4">
        <v>27.35</v>
      </c>
      <c r="H47" s="4">
        <v>0.09</v>
      </c>
    </row>
    <row r="48" spans="2:8">
      <c r="B48" s="1" t="s">
        <v>2381</v>
      </c>
      <c r="C48" s="22">
        <v>5.04</v>
      </c>
      <c r="D48" s="41" t="s">
        <v>112</v>
      </c>
      <c r="E48" s="1" t="s">
        <v>2382</v>
      </c>
      <c r="F48" s="4">
        <v>13000</v>
      </c>
      <c r="G48" s="4">
        <v>13.4</v>
      </c>
      <c r="H48" s="4">
        <v>0.04</v>
      </c>
    </row>
    <row r="49" spans="2:8">
      <c r="B49" s="1" t="s">
        <v>2383</v>
      </c>
      <c r="C49" s="22">
        <v>5.9</v>
      </c>
      <c r="D49" s="41" t="s">
        <v>112</v>
      </c>
      <c r="E49" s="1" t="s">
        <v>2384</v>
      </c>
      <c r="F49" s="4">
        <v>10000</v>
      </c>
      <c r="G49" s="4">
        <v>10.41</v>
      </c>
      <c r="H49" s="4">
        <v>0.03</v>
      </c>
    </row>
    <row r="50" spans="2:8">
      <c r="B50" s="2" t="s">
        <v>116</v>
      </c>
      <c r="C50" s="52"/>
      <c r="D50" s="53"/>
      <c r="E50" s="2"/>
      <c r="F50" s="10"/>
      <c r="G50" s="10">
        <f>SUM(G22:G49)</f>
        <v>4488.2800000000007</v>
      </c>
      <c r="H50" s="10">
        <f>SUM(H22:H49)</f>
        <v>14.239999999999998</v>
      </c>
    </row>
    <row r="51" spans="2:8">
      <c r="B51" s="2" t="s">
        <v>117</v>
      </c>
      <c r="C51" s="22"/>
      <c r="D51" s="41"/>
    </row>
    <row r="52" spans="2:8">
      <c r="B52" s="1" t="s">
        <v>338</v>
      </c>
      <c r="C52" s="22">
        <v>6.15</v>
      </c>
      <c r="D52" s="41" t="s">
        <v>118</v>
      </c>
      <c r="E52" s="1" t="s">
        <v>339</v>
      </c>
      <c r="F52" s="4">
        <v>250</v>
      </c>
      <c r="G52" s="4">
        <v>2571.9</v>
      </c>
      <c r="H52" s="4">
        <v>8.16</v>
      </c>
    </row>
    <row r="53" spans="2:8">
      <c r="B53" s="1" t="s">
        <v>2385</v>
      </c>
      <c r="C53" s="22">
        <v>5.36</v>
      </c>
      <c r="D53" s="41" t="s">
        <v>118</v>
      </c>
      <c r="E53" s="1" t="s">
        <v>2386</v>
      </c>
      <c r="F53" s="4">
        <v>250</v>
      </c>
      <c r="G53" s="4">
        <v>2539.92</v>
      </c>
      <c r="H53" s="4">
        <v>8.06</v>
      </c>
    </row>
    <row r="54" spans="2:8">
      <c r="B54" s="1" t="s">
        <v>1910</v>
      </c>
      <c r="C54" s="22">
        <v>5.16</v>
      </c>
      <c r="D54" s="41" t="s">
        <v>118</v>
      </c>
      <c r="E54" s="1" t="s">
        <v>1911</v>
      </c>
      <c r="F54" s="4">
        <v>250</v>
      </c>
      <c r="G54" s="4">
        <v>2531.52</v>
      </c>
      <c r="H54" s="4">
        <v>8.0299999999999994</v>
      </c>
    </row>
    <row r="55" spans="2:8">
      <c r="B55" s="1" t="s">
        <v>1301</v>
      </c>
      <c r="C55" s="22">
        <v>5.17</v>
      </c>
      <c r="D55" s="41" t="s">
        <v>118</v>
      </c>
      <c r="E55" s="1" t="s">
        <v>856</v>
      </c>
      <c r="F55" s="4">
        <v>250</v>
      </c>
      <c r="G55" s="4">
        <v>2528.6999999999998</v>
      </c>
      <c r="H55" s="4">
        <v>8.02</v>
      </c>
    </row>
    <row r="56" spans="2:8">
      <c r="B56" s="1" t="s">
        <v>2387</v>
      </c>
      <c r="C56" s="22">
        <v>4.42</v>
      </c>
      <c r="D56" s="41" t="s">
        <v>340</v>
      </c>
      <c r="E56" s="1" t="s">
        <v>2388</v>
      </c>
      <c r="F56" s="4">
        <v>250</v>
      </c>
      <c r="G56" s="4">
        <v>2521.27</v>
      </c>
      <c r="H56" s="4">
        <v>8</v>
      </c>
    </row>
    <row r="57" spans="2:8">
      <c r="B57" s="1" t="s">
        <v>885</v>
      </c>
      <c r="C57" s="22">
        <v>5.46</v>
      </c>
      <c r="D57" s="41" t="s">
        <v>118</v>
      </c>
      <c r="E57" s="1" t="s">
        <v>886</v>
      </c>
      <c r="F57" s="4">
        <v>250</v>
      </c>
      <c r="G57" s="4">
        <v>2495.91</v>
      </c>
      <c r="H57" s="4">
        <v>7.92</v>
      </c>
    </row>
    <row r="58" spans="2:8">
      <c r="B58" s="1" t="s">
        <v>864</v>
      </c>
      <c r="C58" s="22">
        <v>5.79</v>
      </c>
      <c r="D58" s="41" t="s">
        <v>118</v>
      </c>
      <c r="E58" s="1" t="s">
        <v>865</v>
      </c>
      <c r="F58" s="4">
        <v>250</v>
      </c>
      <c r="G58" s="4">
        <v>2482.63</v>
      </c>
      <c r="H58" s="4">
        <v>7.88</v>
      </c>
    </row>
    <row r="59" spans="2:8">
      <c r="B59" s="1" t="s">
        <v>866</v>
      </c>
      <c r="C59" s="22">
        <v>5.83</v>
      </c>
      <c r="D59" s="41" t="s">
        <v>118</v>
      </c>
      <c r="E59" s="1" t="s">
        <v>867</v>
      </c>
      <c r="F59" s="4">
        <v>250</v>
      </c>
      <c r="G59" s="4">
        <v>2471.35</v>
      </c>
      <c r="H59" s="4">
        <v>7.84</v>
      </c>
    </row>
    <row r="60" spans="2:8">
      <c r="B60" s="1" t="s">
        <v>1984</v>
      </c>
      <c r="C60" s="22">
        <v>7.1</v>
      </c>
      <c r="D60" s="41" t="s">
        <v>1985</v>
      </c>
      <c r="E60" s="1" t="s">
        <v>1986</v>
      </c>
      <c r="F60" s="4">
        <v>210</v>
      </c>
      <c r="G60" s="4">
        <v>2148.64</v>
      </c>
      <c r="H60" s="4">
        <v>6.82</v>
      </c>
    </row>
    <row r="61" spans="2:8">
      <c r="B61" s="1" t="s">
        <v>2389</v>
      </c>
      <c r="C61" s="22">
        <v>6.47</v>
      </c>
      <c r="D61" s="41" t="s">
        <v>118</v>
      </c>
      <c r="E61" s="1" t="s">
        <v>2390</v>
      </c>
      <c r="F61" s="4">
        <v>180</v>
      </c>
      <c r="G61" s="4">
        <v>1773.28</v>
      </c>
      <c r="H61" s="4">
        <v>5.63</v>
      </c>
    </row>
    <row r="62" spans="2:8">
      <c r="B62" s="1" t="s">
        <v>2391</v>
      </c>
      <c r="C62" s="22">
        <v>6.18</v>
      </c>
      <c r="D62" s="41" t="s">
        <v>118</v>
      </c>
      <c r="E62" s="1" t="s">
        <v>2392</v>
      </c>
      <c r="F62" s="4">
        <v>4000000</v>
      </c>
      <c r="G62" s="4">
        <v>521.82000000000005</v>
      </c>
      <c r="H62" s="4">
        <v>1.66</v>
      </c>
    </row>
    <row r="63" spans="2:8">
      <c r="B63" s="1" t="s">
        <v>1316</v>
      </c>
      <c r="C63" s="22">
        <v>6.99</v>
      </c>
      <c r="D63" s="41" t="s">
        <v>340</v>
      </c>
      <c r="E63" s="1" t="s">
        <v>884</v>
      </c>
      <c r="F63" s="4">
        <v>250</v>
      </c>
      <c r="G63" s="4">
        <v>503.04</v>
      </c>
      <c r="H63" s="4">
        <v>1.6</v>
      </c>
    </row>
    <row r="64" spans="2:8">
      <c r="B64" s="1" t="s">
        <v>2393</v>
      </c>
      <c r="C64" s="22">
        <v>5.38</v>
      </c>
      <c r="D64" s="41" t="s">
        <v>336</v>
      </c>
      <c r="E64" s="1" t="s">
        <v>2394</v>
      </c>
      <c r="F64" s="4">
        <v>8</v>
      </c>
      <c r="G64" s="4">
        <v>80.069999999999993</v>
      </c>
      <c r="H64" s="4">
        <v>0.25</v>
      </c>
    </row>
    <row r="65" spans="2:8">
      <c r="B65" s="2" t="s">
        <v>120</v>
      </c>
      <c r="C65" s="9"/>
      <c r="D65" s="53"/>
      <c r="E65" s="2"/>
      <c r="F65" s="10"/>
      <c r="G65" s="10">
        <f>SUM(G51:G64)</f>
        <v>25170.05</v>
      </c>
      <c r="H65" s="10">
        <f>SUM(H51:H64)</f>
        <v>79.869999999999976</v>
      </c>
    </row>
    <row r="66" spans="2:8">
      <c r="B66" s="2" t="s">
        <v>2395</v>
      </c>
      <c r="C66" s="9"/>
      <c r="D66" s="2"/>
      <c r="E66" s="2"/>
      <c r="F66" s="10"/>
      <c r="G66" s="10">
        <v>1199.8699999999999</v>
      </c>
      <c r="H66" s="10">
        <v>3.81</v>
      </c>
    </row>
    <row r="67" spans="2:8">
      <c r="B67" s="2" t="s">
        <v>1517</v>
      </c>
      <c r="C67" s="9"/>
      <c r="D67" s="2"/>
      <c r="E67" s="2"/>
      <c r="F67" s="10"/>
      <c r="G67" s="10">
        <v>15.78</v>
      </c>
      <c r="H67" s="10">
        <v>0.05</v>
      </c>
    </row>
    <row r="68" spans="2:8">
      <c r="B68" s="2" t="s">
        <v>124</v>
      </c>
      <c r="C68" s="9"/>
      <c r="D68" s="2"/>
      <c r="E68" s="2"/>
      <c r="F68" s="10"/>
      <c r="G68" s="10">
        <v>30873.980000000003</v>
      </c>
      <c r="H68" s="10">
        <v>97.97</v>
      </c>
    </row>
    <row r="69" spans="2:8">
      <c r="B69" s="2" t="s">
        <v>220</v>
      </c>
      <c r="C69" s="9"/>
      <c r="D69" s="2"/>
      <c r="E69" s="2"/>
      <c r="F69" s="10"/>
      <c r="G69" s="10">
        <v>639.71891759999721</v>
      </c>
      <c r="H69" s="10">
        <v>2.0300000000000011</v>
      </c>
    </row>
    <row r="70" spans="2:8">
      <c r="B70" s="2" t="s">
        <v>126</v>
      </c>
      <c r="C70" s="9"/>
      <c r="D70" s="2"/>
      <c r="E70" s="2"/>
      <c r="F70" s="10"/>
      <c r="G70" s="10">
        <v>31513.698917599999</v>
      </c>
      <c r="H70" s="10">
        <v>100</v>
      </c>
    </row>
    <row r="71" spans="2:8" ht="12.75" customHeight="1">
      <c r="B71" s="1" t="s">
        <v>127</v>
      </c>
    </row>
    <row r="72" spans="2:8" ht="12.75" customHeight="1">
      <c r="B72" s="1" t="s">
        <v>128</v>
      </c>
    </row>
    <row r="73" spans="2:8" ht="12.75" customHeight="1">
      <c r="B73" s="24" t="s">
        <v>129</v>
      </c>
      <c r="C73" s="254">
        <v>44681</v>
      </c>
    </row>
    <row r="74" spans="2:8" ht="12.75" customHeight="1">
      <c r="B74" s="11" t="s">
        <v>130</v>
      </c>
      <c r="C74" s="9" t="s">
        <v>131</v>
      </c>
    </row>
    <row r="75" spans="2:8" ht="12.75" customHeight="1">
      <c r="B75" s="2"/>
    </row>
    <row r="76" spans="2:8" ht="12.75" customHeight="1">
      <c r="B76" s="2" t="s">
        <v>1516</v>
      </c>
      <c r="C76" s="9" t="s">
        <v>131</v>
      </c>
    </row>
    <row r="77" spans="2:8" ht="12.75" customHeight="1">
      <c r="B77" s="2" t="s">
        <v>1515</v>
      </c>
      <c r="C77" s="9" t="s">
        <v>131</v>
      </c>
    </row>
    <row r="78" spans="2:8" ht="12.75" customHeight="1">
      <c r="B78" s="2" t="s">
        <v>2396</v>
      </c>
      <c r="C78" s="9"/>
    </row>
    <row r="79" spans="2:8" ht="12.75" customHeight="1">
      <c r="B79" s="2" t="s">
        <v>2397</v>
      </c>
      <c r="C79" s="9"/>
    </row>
    <row r="80" spans="2:8" ht="12.75" customHeight="1">
      <c r="B80" s="2" t="s">
        <v>2398</v>
      </c>
      <c r="C80" s="9"/>
    </row>
    <row r="81" spans="2:3" ht="12.75" customHeight="1">
      <c r="B81" s="2" t="s">
        <v>2399</v>
      </c>
      <c r="C81" s="9"/>
    </row>
    <row r="82" spans="2:3" ht="12.75" customHeight="1">
      <c r="B82" s="2" t="s">
        <v>2400</v>
      </c>
      <c r="C82" s="9"/>
    </row>
    <row r="83" spans="2:3" ht="12.75" customHeight="1">
      <c r="B83" s="2" t="s">
        <v>2401</v>
      </c>
      <c r="C83" s="9"/>
    </row>
    <row r="84" spans="2:3" ht="12.75" customHeight="1">
      <c r="B84" s="2" t="s">
        <v>2402</v>
      </c>
      <c r="C84" s="9"/>
    </row>
    <row r="85" spans="2:3" ht="12.75" customHeight="1">
      <c r="B85" s="2" t="s">
        <v>2403</v>
      </c>
      <c r="C85" s="9"/>
    </row>
    <row r="86" spans="2:3" ht="12.75" customHeight="1">
      <c r="B86" s="2" t="s">
        <v>134</v>
      </c>
      <c r="C86" s="9"/>
    </row>
    <row r="87" spans="2:3" ht="12.75" customHeight="1">
      <c r="B87" s="35" t="s">
        <v>2404</v>
      </c>
    </row>
  </sheetData>
  <mergeCells count="8">
    <mergeCell ref="C12:C13"/>
    <mergeCell ref="D12:D13"/>
    <mergeCell ref="E12:E13"/>
    <mergeCell ref="B1:E1"/>
    <mergeCell ref="C3:C7"/>
    <mergeCell ref="D3:D7"/>
    <mergeCell ref="B10:E10"/>
    <mergeCell ref="B11:E11"/>
  </mergeCells>
  <hyperlinks>
    <hyperlink ref="A1" location="Index!A1" display="Index" xr:uid="{53B84735-6CBE-4F64-906F-E0884DE2455B}"/>
  </hyperlinks>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C848D-E02D-4A89-AE89-25D3E3B953DC}">
  <dimension ref="A1:H55"/>
  <sheetViews>
    <sheetView workbookViewId="0">
      <selection activeCell="B4" sqref="B4"/>
    </sheetView>
  </sheetViews>
  <sheetFormatPr defaultRowHeight="12.75" customHeight="1"/>
  <cols>
    <col min="1" max="1" width="5.42578125" style="1" bestFit="1" customWidth="1"/>
    <col min="2" max="2" width="93" style="1" customWidth="1"/>
    <col min="3" max="3" width="25.7109375" style="5" customWidth="1"/>
    <col min="4" max="4" width="25.7109375" style="1" customWidth="1"/>
    <col min="5" max="5" width="14.140625" style="1" bestFit="1" customWidth="1"/>
    <col min="6" max="6" width="10.5703125" style="4" bestFit="1" customWidth="1"/>
    <col min="7" max="7" width="18.140625" style="4" bestFit="1" customWidth="1"/>
    <col min="8" max="8" width="9.140625" style="4" bestFit="1" customWidth="1"/>
    <col min="9" max="16384" width="9.140625" style="1"/>
  </cols>
  <sheetData>
    <row r="1" spans="1:5">
      <c r="A1" s="3" t="s">
        <v>0</v>
      </c>
      <c r="B1" s="367" t="s">
        <v>21</v>
      </c>
      <c r="C1" s="367"/>
      <c r="D1" s="367"/>
      <c r="E1" s="367"/>
    </row>
    <row r="2" spans="1:5" ht="13.5" thickBot="1"/>
    <row r="3" spans="1:5" ht="15.75" thickBot="1">
      <c r="B3" s="45" t="s">
        <v>2405</v>
      </c>
      <c r="C3" s="371"/>
      <c r="D3" s="374"/>
      <c r="E3" s="12"/>
    </row>
    <row r="4" spans="1:5" ht="45.75" thickBot="1">
      <c r="B4" s="116" t="s">
        <v>2406</v>
      </c>
      <c r="C4" s="426"/>
      <c r="D4" s="375"/>
      <c r="E4" s="12"/>
    </row>
    <row r="5" spans="1:5" ht="15">
      <c r="B5" s="44" t="s">
        <v>1529</v>
      </c>
      <c r="C5" s="372"/>
      <c r="D5" s="375"/>
      <c r="E5" s="12"/>
    </row>
    <row r="6" spans="1:5" ht="15">
      <c r="B6" s="44" t="s">
        <v>2407</v>
      </c>
      <c r="C6" s="372"/>
      <c r="D6" s="375"/>
      <c r="E6" s="12"/>
    </row>
    <row r="7" spans="1:5" ht="30.75" thickBot="1">
      <c r="B7" s="43" t="s">
        <v>2408</v>
      </c>
      <c r="C7" s="373"/>
      <c r="D7" s="376"/>
      <c r="E7" s="12"/>
    </row>
    <row r="8" spans="1:5">
      <c r="B8" s="12"/>
      <c r="C8" s="20" t="s">
        <v>1527</v>
      </c>
      <c r="D8" s="20" t="s">
        <v>1526</v>
      </c>
      <c r="E8" s="12"/>
    </row>
    <row r="9" spans="1:5"/>
    <row r="10" spans="1:5" ht="15">
      <c r="B10" s="411"/>
      <c r="C10" s="411"/>
      <c r="D10" s="411"/>
      <c r="E10" s="411"/>
    </row>
    <row r="11" spans="1:5">
      <c r="B11" s="410" t="s">
        <v>1535</v>
      </c>
      <c r="C11" s="410"/>
      <c r="D11" s="410"/>
      <c r="E11" s="410"/>
    </row>
    <row r="12" spans="1:5">
      <c r="B12" s="48" t="s">
        <v>1536</v>
      </c>
      <c r="C12" s="410" t="s">
        <v>1537</v>
      </c>
      <c r="D12" s="410" t="s">
        <v>1538</v>
      </c>
      <c r="E12" s="410" t="s">
        <v>1539</v>
      </c>
    </row>
    <row r="13" spans="1:5">
      <c r="B13" s="48" t="s">
        <v>1540</v>
      </c>
      <c r="C13" s="410"/>
      <c r="D13" s="410"/>
      <c r="E13" s="410"/>
    </row>
    <row r="14" spans="1:5">
      <c r="B14" s="49" t="s">
        <v>1541</v>
      </c>
      <c r="C14" s="50"/>
      <c r="D14" s="50"/>
      <c r="E14" s="50"/>
    </row>
    <row r="15" spans="1:5">
      <c r="B15" s="49" t="s">
        <v>1543</v>
      </c>
      <c r="C15" s="50"/>
      <c r="D15" s="50"/>
      <c r="E15" s="50"/>
    </row>
    <row r="16" spans="1:5">
      <c r="B16" s="49" t="s">
        <v>1544</v>
      </c>
      <c r="C16" s="50" t="s">
        <v>2277</v>
      </c>
      <c r="D16" s="50"/>
      <c r="E16" s="50"/>
    </row>
    <row r="17" spans="2:8">
      <c r="B17" s="51" t="s">
        <v>3123</v>
      </c>
      <c r="C17" s="48"/>
      <c r="D17" s="48"/>
      <c r="E17" s="48"/>
    </row>
    <row r="18" spans="2:8"/>
    <row r="19" spans="2:8"/>
    <row r="20" spans="2:8">
      <c r="B20" s="1" t="s">
        <v>100</v>
      </c>
    </row>
    <row r="21" spans="2:8"/>
    <row r="22" spans="2:8">
      <c r="B22" s="6" t="s">
        <v>101</v>
      </c>
      <c r="C22" s="7" t="s">
        <v>102</v>
      </c>
      <c r="D22" s="6" t="s">
        <v>103</v>
      </c>
      <c r="E22" s="6" t="s">
        <v>104</v>
      </c>
      <c r="F22" s="8" t="s">
        <v>105</v>
      </c>
      <c r="G22" s="8" t="s">
        <v>106</v>
      </c>
      <c r="H22" s="8" t="s">
        <v>107</v>
      </c>
    </row>
    <row r="23" spans="2:8">
      <c r="B23" s="2" t="s">
        <v>108</v>
      </c>
      <c r="C23" s="22"/>
      <c r="D23" s="41"/>
    </row>
    <row r="24" spans="2:8">
      <c r="B24" s="2" t="s">
        <v>109</v>
      </c>
      <c r="C24" s="22"/>
      <c r="D24" s="41"/>
    </row>
    <row r="25" spans="2:8">
      <c r="B25" s="2" t="s">
        <v>110</v>
      </c>
      <c r="C25" s="22"/>
      <c r="D25" s="41"/>
    </row>
    <row r="26" spans="2:8">
      <c r="B26" s="1" t="s">
        <v>2409</v>
      </c>
      <c r="C26" s="22">
        <v>7.07</v>
      </c>
      <c r="D26" s="41" t="s">
        <v>112</v>
      </c>
      <c r="E26" s="1" t="s">
        <v>2410</v>
      </c>
      <c r="F26" s="4">
        <v>2500000</v>
      </c>
      <c r="G26" s="4">
        <v>2667.93</v>
      </c>
      <c r="H26" s="4">
        <v>12.2</v>
      </c>
    </row>
    <row r="27" spans="2:8">
      <c r="B27" s="1" t="s">
        <v>2411</v>
      </c>
      <c r="C27" s="22">
        <v>7.14</v>
      </c>
      <c r="D27" s="41" t="s">
        <v>112</v>
      </c>
      <c r="E27" s="1" t="s">
        <v>2412</v>
      </c>
      <c r="F27" s="4">
        <v>2500000</v>
      </c>
      <c r="G27" s="4">
        <v>2565.54</v>
      </c>
      <c r="H27" s="4">
        <v>11.73</v>
      </c>
    </row>
    <row r="28" spans="2:8">
      <c r="B28" s="1" t="s">
        <v>2413</v>
      </c>
      <c r="C28" s="22">
        <v>7.15</v>
      </c>
      <c r="D28" s="41" t="s">
        <v>112</v>
      </c>
      <c r="E28" s="1" t="s">
        <v>2414</v>
      </c>
      <c r="F28" s="4">
        <v>2500000</v>
      </c>
      <c r="G28" s="4">
        <v>2559.0500000000002</v>
      </c>
      <c r="H28" s="4">
        <v>11.7</v>
      </c>
    </row>
    <row r="29" spans="2:8">
      <c r="B29" s="1" t="s">
        <v>648</v>
      </c>
      <c r="C29" s="22">
        <v>7.1</v>
      </c>
      <c r="D29" s="41" t="s">
        <v>112</v>
      </c>
      <c r="E29" s="1" t="s">
        <v>649</v>
      </c>
      <c r="F29" s="4">
        <v>1500000</v>
      </c>
      <c r="G29" s="4">
        <v>1548.17</v>
      </c>
      <c r="H29" s="4">
        <v>7.08</v>
      </c>
    </row>
    <row r="30" spans="2:8">
      <c r="B30" s="1" t="s">
        <v>2415</v>
      </c>
      <c r="C30" s="22">
        <v>7.1</v>
      </c>
      <c r="D30" s="41" t="s">
        <v>112</v>
      </c>
      <c r="E30" s="1" t="s">
        <v>2416</v>
      </c>
      <c r="F30" s="4">
        <v>1500000</v>
      </c>
      <c r="G30" s="4">
        <v>1536.52</v>
      </c>
      <c r="H30" s="4">
        <v>7.02</v>
      </c>
    </row>
    <row r="31" spans="2:8">
      <c r="B31" s="1" t="s">
        <v>2417</v>
      </c>
      <c r="C31" s="22">
        <v>7.1</v>
      </c>
      <c r="D31" s="41" t="s">
        <v>112</v>
      </c>
      <c r="E31" s="1" t="s">
        <v>2418</v>
      </c>
      <c r="F31" s="4">
        <v>1000000</v>
      </c>
      <c r="G31" s="4">
        <v>1024.99</v>
      </c>
      <c r="H31" s="4">
        <v>4.6900000000000004</v>
      </c>
    </row>
    <row r="32" spans="2:8">
      <c r="B32" s="1" t="s">
        <v>2419</v>
      </c>
      <c r="C32" s="22">
        <v>7.1</v>
      </c>
      <c r="D32" s="41" t="s">
        <v>112</v>
      </c>
      <c r="E32" s="1" t="s">
        <v>2420</v>
      </c>
      <c r="F32" s="4">
        <v>1000000</v>
      </c>
      <c r="G32" s="4">
        <v>1023.46</v>
      </c>
      <c r="H32" s="4">
        <v>4.68</v>
      </c>
    </row>
    <row r="33" spans="2:8">
      <c r="B33" s="2" t="s">
        <v>116</v>
      </c>
      <c r="C33" s="52"/>
      <c r="D33" s="53"/>
      <c r="E33" s="2"/>
      <c r="F33" s="10"/>
      <c r="G33" s="10">
        <f>SUM(G22:G32)</f>
        <v>12925.66</v>
      </c>
      <c r="H33" s="10">
        <f>SUM(H22:H32)</f>
        <v>59.099999999999987</v>
      </c>
    </row>
    <row r="34" spans="2:8">
      <c r="B34" s="2" t="s">
        <v>117</v>
      </c>
      <c r="C34" s="22"/>
      <c r="D34" s="41"/>
    </row>
    <row r="35" spans="2:8">
      <c r="B35" s="1" t="s">
        <v>2421</v>
      </c>
      <c r="C35" s="22">
        <v>6.91</v>
      </c>
      <c r="D35" s="41" t="s">
        <v>118</v>
      </c>
      <c r="E35" s="1" t="s">
        <v>2422</v>
      </c>
      <c r="F35" s="4">
        <v>200</v>
      </c>
      <c r="G35" s="4">
        <v>2070.9299999999998</v>
      </c>
      <c r="H35" s="4">
        <v>9.4700000000000006</v>
      </c>
    </row>
    <row r="36" spans="2:8">
      <c r="B36" s="1" t="s">
        <v>2423</v>
      </c>
      <c r="C36" s="22">
        <v>6.91</v>
      </c>
      <c r="D36" s="41" t="s">
        <v>118</v>
      </c>
      <c r="E36" s="1" t="s">
        <v>2424</v>
      </c>
      <c r="F36" s="4">
        <v>200</v>
      </c>
      <c r="G36" s="4">
        <v>2065.73</v>
      </c>
      <c r="H36" s="4">
        <v>9.44</v>
      </c>
    </row>
    <row r="37" spans="2:8">
      <c r="B37" s="1" t="s">
        <v>2425</v>
      </c>
      <c r="C37" s="22">
        <v>6.74</v>
      </c>
      <c r="D37" s="41" t="s">
        <v>118</v>
      </c>
      <c r="E37" s="1" t="s">
        <v>2426</v>
      </c>
      <c r="F37" s="4">
        <v>150</v>
      </c>
      <c r="G37" s="4">
        <v>1553.16</v>
      </c>
      <c r="H37" s="4">
        <v>7.1</v>
      </c>
    </row>
    <row r="38" spans="2:8">
      <c r="B38" s="2" t="s">
        <v>120</v>
      </c>
      <c r="C38" s="9"/>
      <c r="D38" s="53"/>
      <c r="E38" s="2"/>
      <c r="F38" s="10"/>
      <c r="G38" s="10">
        <f>SUM(G34:G37)</f>
        <v>5689.82</v>
      </c>
      <c r="H38" s="10">
        <f>SUM(H34:H37)</f>
        <v>26.009999999999998</v>
      </c>
    </row>
    <row r="39" spans="2:8">
      <c r="B39" s="2" t="s">
        <v>276</v>
      </c>
      <c r="C39" s="9"/>
      <c r="D39" s="2"/>
      <c r="E39" s="2"/>
      <c r="F39" s="10"/>
      <c r="G39" s="10">
        <v>2716.66</v>
      </c>
      <c r="H39" s="10">
        <v>12.42</v>
      </c>
    </row>
    <row r="40" spans="2:8">
      <c r="B40" s="2" t="s">
        <v>124</v>
      </c>
      <c r="C40" s="9"/>
      <c r="D40" s="2"/>
      <c r="E40" s="2"/>
      <c r="F40" s="10"/>
      <c r="G40" s="10">
        <v>21332.14</v>
      </c>
      <c r="H40" s="10">
        <v>97.52</v>
      </c>
    </row>
    <row r="41" spans="2:8">
      <c r="B41" s="2" t="s">
        <v>220</v>
      </c>
      <c r="C41" s="9"/>
      <c r="D41" s="2"/>
      <c r="E41" s="2"/>
      <c r="F41" s="10"/>
      <c r="G41" s="10">
        <v>542.47601089000091</v>
      </c>
      <c r="H41" s="10">
        <v>2.480000000000004</v>
      </c>
    </row>
    <row r="42" spans="2:8">
      <c r="B42" s="2" t="s">
        <v>126</v>
      </c>
      <c r="C42" s="9"/>
      <c r="D42" s="2"/>
      <c r="E42" s="2"/>
      <c r="F42" s="10"/>
      <c r="G42" s="10">
        <v>21874.61601089</v>
      </c>
      <c r="H42" s="10">
        <v>100</v>
      </c>
    </row>
    <row r="43" spans="2:8">
      <c r="B43" s="1" t="s">
        <v>127</v>
      </c>
    </row>
    <row r="44" spans="2:8">
      <c r="B44" s="1" t="s">
        <v>128</v>
      </c>
    </row>
    <row r="45" spans="2:8">
      <c r="B45" s="24" t="s">
        <v>129</v>
      </c>
      <c r="C45" s="254">
        <v>44681</v>
      </c>
    </row>
    <row r="46" spans="2:8" ht="25.5">
      <c r="B46" s="11" t="s">
        <v>130</v>
      </c>
      <c r="C46" s="9" t="s">
        <v>131</v>
      </c>
    </row>
    <row r="47" spans="2:8">
      <c r="B47" s="2"/>
    </row>
    <row r="48" spans="2:8">
      <c r="B48" s="2" t="s">
        <v>1516</v>
      </c>
      <c r="C48" s="9" t="s">
        <v>131</v>
      </c>
    </row>
    <row r="49" spans="2:3">
      <c r="B49" s="2" t="s">
        <v>1515</v>
      </c>
      <c r="C49" s="9" t="s">
        <v>131</v>
      </c>
    </row>
    <row r="50" spans="2:3">
      <c r="B50" s="2" t="s">
        <v>2427</v>
      </c>
      <c r="C50" s="9"/>
    </row>
    <row r="51" spans="2:3">
      <c r="B51" s="2" t="s">
        <v>2428</v>
      </c>
      <c r="C51" s="9"/>
    </row>
    <row r="52" spans="2:3">
      <c r="B52" s="2" t="s">
        <v>2429</v>
      </c>
      <c r="C52" s="9"/>
    </row>
    <row r="53" spans="2:3">
      <c r="B53" s="2" t="s">
        <v>2430</v>
      </c>
      <c r="C53" s="9"/>
    </row>
    <row r="54" spans="2:3" ht="12.75" customHeight="1">
      <c r="B54" s="2" t="s">
        <v>134</v>
      </c>
      <c r="C54" s="9"/>
    </row>
    <row r="55" spans="2:3" ht="12.75" customHeight="1">
      <c r="B55" s="35" t="s">
        <v>2431</v>
      </c>
    </row>
  </sheetData>
  <mergeCells count="8">
    <mergeCell ref="C12:C13"/>
    <mergeCell ref="D12:D13"/>
    <mergeCell ref="E12:E13"/>
    <mergeCell ref="B1:E1"/>
    <mergeCell ref="C3:C7"/>
    <mergeCell ref="D3:D7"/>
    <mergeCell ref="B10:E10"/>
    <mergeCell ref="B11:E11"/>
  </mergeCells>
  <hyperlinks>
    <hyperlink ref="A1" location="Index!A1" display="Index" xr:uid="{77F8DF43-0FC0-452E-AF4E-455A4027084F}"/>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210</vt:i4>
      </vt:variant>
    </vt:vector>
  </HeadingPairs>
  <TitlesOfParts>
    <vt:vector size="260" baseType="lpstr">
      <vt:lpstr>Index</vt:lpstr>
      <vt:lpstr>Dividend History</vt:lpstr>
      <vt:lpstr>TATA Scheme Risk-O-Meters</vt:lpstr>
      <vt:lpstr>TAF</vt:lpstr>
      <vt:lpstr>TBAF</vt:lpstr>
      <vt:lpstr>TMIF</vt:lpstr>
      <vt:lpstr>TMAOF</vt:lpstr>
      <vt:lpstr>TEGF</vt:lpstr>
      <vt:lpstr>TDIVYF</vt:lpstr>
      <vt:lpstr>TTOFE</vt:lpstr>
      <vt:lpstr>TEOF</vt:lpstr>
      <vt:lpstr>TINR</vt:lpstr>
      <vt:lpstr>TSCAPF</vt:lpstr>
      <vt:lpstr>TEQPEF</vt:lpstr>
      <vt:lpstr>TMCAPF</vt:lpstr>
      <vt:lpstr>TFEF</vt:lpstr>
      <vt:lpstr>TTSF96</vt:lpstr>
      <vt:lpstr>TBFSF</vt:lpstr>
      <vt:lpstr>TDIF</vt:lpstr>
      <vt:lpstr>TICF</vt:lpstr>
      <vt:lpstr>TIPHF</vt:lpstr>
      <vt:lpstr>TREF</vt:lpstr>
      <vt:lpstr>TISF</vt:lpstr>
      <vt:lpstr>TIFSA</vt:lpstr>
      <vt:lpstr>TIFNA</vt:lpstr>
      <vt:lpstr>TNPBETF</vt:lpstr>
      <vt:lpstr>TNETF</vt:lpstr>
      <vt:lpstr>TNIDETF</vt:lpstr>
      <vt:lpstr>TNIDFOF</vt:lpstr>
      <vt:lpstr>TCS</vt:lpstr>
      <vt:lpstr>TYCF</vt:lpstr>
      <vt:lpstr>TBCF</vt:lpstr>
      <vt:lpstr>TQNTF</vt:lpstr>
      <vt:lpstr>TRSFP</vt:lpstr>
      <vt:lpstr>TRSFM</vt:lpstr>
      <vt:lpstr>TRSFC</vt:lpstr>
      <vt:lpstr>TLF</vt:lpstr>
      <vt:lpstr>TSTBF</vt:lpstr>
      <vt:lpstr>TFF</vt:lpstr>
      <vt:lpstr>TIPF</vt:lpstr>
      <vt:lpstr>TFRF</vt:lpstr>
      <vt:lpstr>TFRSTF</vt:lpstr>
      <vt:lpstr>TUSTF</vt:lpstr>
      <vt:lpstr>TCORPBF</vt:lpstr>
      <vt:lpstr>TIFA</vt:lpstr>
      <vt:lpstr>TGSFR</vt:lpstr>
      <vt:lpstr>TOF</vt:lpstr>
      <vt:lpstr>TDBF</vt:lpstr>
      <vt:lpstr>TBPSUF</vt:lpstr>
      <vt:lpstr>TNSIFDEC27</vt:lpstr>
      <vt:lpstr>Index!Main_Sheet</vt:lpstr>
      <vt:lpstr>TAF</vt:lpstr>
      <vt:lpstr>TAF!TAF_Debt_Related</vt:lpstr>
      <vt:lpstr>TAF!TAF_EQ</vt:lpstr>
      <vt:lpstr>TAF!TAF_EQ_Related</vt:lpstr>
      <vt:lpstr>TAF!TAF_FD</vt:lpstr>
      <vt:lpstr>TAF!TAF_GOV_SEC</vt:lpstr>
      <vt:lpstr>TAF!TAFNAV</vt:lpstr>
      <vt:lpstr>TBAF</vt:lpstr>
      <vt:lpstr>TBAF!TBAF_Debt_Related</vt:lpstr>
      <vt:lpstr>TBAF!TBAF_EQ</vt:lpstr>
      <vt:lpstr>TBAF!TBAF_EQ_Related</vt:lpstr>
      <vt:lpstr>TBAF!TBAF_GOV_SEC</vt:lpstr>
      <vt:lpstr>TBAF!TBAF_MM</vt:lpstr>
      <vt:lpstr>TBAF!TBAFNAV</vt:lpstr>
      <vt:lpstr>TBCF</vt:lpstr>
      <vt:lpstr>TBCF!TBCF_EQ</vt:lpstr>
      <vt:lpstr>TBCF!TBCFNAV</vt:lpstr>
      <vt:lpstr>TBFSF</vt:lpstr>
      <vt:lpstr>TBFSF!TBFSF_EQ</vt:lpstr>
      <vt:lpstr>TBFSF!TBFSFNAV</vt:lpstr>
      <vt:lpstr>TBPSUF!TBPSUF</vt:lpstr>
      <vt:lpstr>TBPSUF!TBPSUF_Debt_Related</vt:lpstr>
      <vt:lpstr>TBPSUF!TBPSUF_GOV_SEC</vt:lpstr>
      <vt:lpstr>TBPSUF!TBPSUFNAV</vt:lpstr>
      <vt:lpstr>TCORPBF!TCORPBF</vt:lpstr>
      <vt:lpstr>TCORPBF!TCORPBF_Debt_Related</vt:lpstr>
      <vt:lpstr>TCORPBF!TCORPBF_GOV_SEC</vt:lpstr>
      <vt:lpstr>TCORPBF!TCORPBFNAV</vt:lpstr>
      <vt:lpstr>TCS</vt:lpstr>
      <vt:lpstr>TCS!TCS_EQ</vt:lpstr>
      <vt:lpstr>TCS!TCSNAV</vt:lpstr>
      <vt:lpstr>TDBF!TDBF</vt:lpstr>
      <vt:lpstr>TDBF!TDBF_Debt_Related</vt:lpstr>
      <vt:lpstr>TDBF!TDBF_GOV_SEC</vt:lpstr>
      <vt:lpstr>TDBF!TDBFNAV</vt:lpstr>
      <vt:lpstr>TDIF</vt:lpstr>
      <vt:lpstr>TDIF!TDIF_EQ</vt:lpstr>
      <vt:lpstr>TDIF!TDIF_Foreign_Units</vt:lpstr>
      <vt:lpstr>TDIF!TDIFNAV</vt:lpstr>
      <vt:lpstr>TDIVYF</vt:lpstr>
      <vt:lpstr>TDIVYF!TDIVYF_Debt_Related</vt:lpstr>
      <vt:lpstr>TDIVYF!TDIVYF_EQ</vt:lpstr>
      <vt:lpstr>TDIVYF!TDIVYF_EQ_Related</vt:lpstr>
      <vt:lpstr>TDIVYF!TDIVYF_GOV_SEC</vt:lpstr>
      <vt:lpstr>TDIVYF!TDIVYFNAV</vt:lpstr>
      <vt:lpstr>TEGF</vt:lpstr>
      <vt:lpstr>TEGF!TEGF_Debt_Related</vt:lpstr>
      <vt:lpstr>TEGF!TEGF_EQ</vt:lpstr>
      <vt:lpstr>TEGF!TEGF_GOV_SEC</vt:lpstr>
      <vt:lpstr>TEGF!TEGF_MM</vt:lpstr>
      <vt:lpstr>TEGF!TEGFNAV</vt:lpstr>
      <vt:lpstr>TEOF</vt:lpstr>
      <vt:lpstr>TEOF!TEOF_EQ</vt:lpstr>
      <vt:lpstr>TEOF!TEOFNAV</vt:lpstr>
      <vt:lpstr>TEQPEF</vt:lpstr>
      <vt:lpstr>TEQPEF!TEQPEF_EQ</vt:lpstr>
      <vt:lpstr>TEQPEF!TEQPEFNAV</vt:lpstr>
      <vt:lpstr>TFEF</vt:lpstr>
      <vt:lpstr>TFEF!TFEF_EQ</vt:lpstr>
      <vt:lpstr>TFEF!TFEFNAV</vt:lpstr>
      <vt:lpstr>TFF!TFF</vt:lpstr>
      <vt:lpstr>TFF!TFF_Debt_Related</vt:lpstr>
      <vt:lpstr>TFF!TFF_GOV_SEC</vt:lpstr>
      <vt:lpstr>TFF!TFF_MM</vt:lpstr>
      <vt:lpstr>TFF!TFFNAV</vt:lpstr>
      <vt:lpstr>TFRF!TFRF</vt:lpstr>
      <vt:lpstr>TFRF!TFRF_Debt_Related</vt:lpstr>
      <vt:lpstr>TFRF!TFRF_GOV_SEC</vt:lpstr>
      <vt:lpstr>TFRF!TFRF_MM</vt:lpstr>
      <vt:lpstr>TFRF!TFRFNAV</vt:lpstr>
      <vt:lpstr>TFRSTF!TFRSTF</vt:lpstr>
      <vt:lpstr>TFRSTF!TFRSTF_Debt_Related</vt:lpstr>
      <vt:lpstr>TFRSTF!TFRSTF_GOV_SEC</vt:lpstr>
      <vt:lpstr>TFRSTF!TFRSTF_MM</vt:lpstr>
      <vt:lpstr>TFRSTF!TFRSTFNAV</vt:lpstr>
      <vt:lpstr>TGSFR!TGSFR</vt:lpstr>
      <vt:lpstr>TGSFR!TGSFR_GOV_SEC</vt:lpstr>
      <vt:lpstr>TGSFR!TGSFR_MM</vt:lpstr>
      <vt:lpstr>TGSFR!TGSFRNAV</vt:lpstr>
      <vt:lpstr>TICF</vt:lpstr>
      <vt:lpstr>TICF!TICF_Debt_Related</vt:lpstr>
      <vt:lpstr>TICF!TICF_EQ</vt:lpstr>
      <vt:lpstr>TICF!TICF_EQ_Related</vt:lpstr>
      <vt:lpstr>TICF!TICFNAV</vt:lpstr>
      <vt:lpstr>TIFA!TIFA</vt:lpstr>
      <vt:lpstr>TIFA!TIFA_Debt_Related</vt:lpstr>
      <vt:lpstr>TIFA!TIFA_Debt_Related_UNLISTED</vt:lpstr>
      <vt:lpstr>TIFA!TIFA_GOV_SEC</vt:lpstr>
      <vt:lpstr>TIFA!TIFANAV</vt:lpstr>
      <vt:lpstr>TIFNA</vt:lpstr>
      <vt:lpstr>TIFNA!TIFNA_Debt_Related</vt:lpstr>
      <vt:lpstr>TIFNA!TIFNA_EQ</vt:lpstr>
      <vt:lpstr>TIFNA!TIFNANAV</vt:lpstr>
      <vt:lpstr>TIFSA</vt:lpstr>
      <vt:lpstr>TIFSA!TIFSA_EQ</vt:lpstr>
      <vt:lpstr>TIFSA!TIFSANAV</vt:lpstr>
      <vt:lpstr>TINR</vt:lpstr>
      <vt:lpstr>TINR!TINR_EQ</vt:lpstr>
      <vt:lpstr>TINR!TINRNAV</vt:lpstr>
      <vt:lpstr>TIPF!TIPF</vt:lpstr>
      <vt:lpstr>TIPF!TIPF_Debt_Related</vt:lpstr>
      <vt:lpstr>TIPF!TIPF_Debt_Related_UNLISTED</vt:lpstr>
      <vt:lpstr>TIPF!TIPF_GOV_SEC</vt:lpstr>
      <vt:lpstr>TIPF!TIPFNAV</vt:lpstr>
      <vt:lpstr>TIPHF</vt:lpstr>
      <vt:lpstr>TIPHF!TIPHF_EQ</vt:lpstr>
      <vt:lpstr>TIPHF!TIPHFNAV</vt:lpstr>
      <vt:lpstr>TISF</vt:lpstr>
      <vt:lpstr>TISF!TISF_EQ</vt:lpstr>
      <vt:lpstr>TISF!TISFNAV</vt:lpstr>
      <vt:lpstr>TLF!TLF</vt:lpstr>
      <vt:lpstr>TLF!TLF_GOV_SEC</vt:lpstr>
      <vt:lpstr>TLF!TLF_MM</vt:lpstr>
      <vt:lpstr>TLF!TLFNAV</vt:lpstr>
      <vt:lpstr>TMAOF</vt:lpstr>
      <vt:lpstr>TMAOF!TMAOF_Debt_Related</vt:lpstr>
      <vt:lpstr>TMAOF!TMAOF_EQ</vt:lpstr>
      <vt:lpstr>TMAOF!TMAOF_EQ_Related</vt:lpstr>
      <vt:lpstr>TMAOF!TMAOF_GOV_SEC</vt:lpstr>
      <vt:lpstr>TMAOF!TMAOF_MM</vt:lpstr>
      <vt:lpstr>TMAOF!TMAOFNAV</vt:lpstr>
      <vt:lpstr>TMCAPF</vt:lpstr>
      <vt:lpstr>TMCAPF!TMCAPF_EQ</vt:lpstr>
      <vt:lpstr>TMCAPF!TMCAPFNAV</vt:lpstr>
      <vt:lpstr>TMIF</vt:lpstr>
      <vt:lpstr>TMIF!TMIF_Debt_Related</vt:lpstr>
      <vt:lpstr>TMIF!TMIF_EQ</vt:lpstr>
      <vt:lpstr>TMIF!TMIF_EQ_Related</vt:lpstr>
      <vt:lpstr>TMIF!TMIF_GOV_SEC</vt:lpstr>
      <vt:lpstr>TMIF!TMIFNAV</vt:lpstr>
      <vt:lpstr>TNETF</vt:lpstr>
      <vt:lpstr>TNETF!TNETF_Debt_Related</vt:lpstr>
      <vt:lpstr>TNETF!TNETF_EQ</vt:lpstr>
      <vt:lpstr>TNETF!TNETFNAV</vt:lpstr>
      <vt:lpstr>TNIDETF</vt:lpstr>
      <vt:lpstr>TNIDETF!TNIDETF_EQ</vt:lpstr>
      <vt:lpstr>TNIDETF!TNIDETFNAV</vt:lpstr>
      <vt:lpstr>TNIDFOF</vt:lpstr>
      <vt:lpstr>TNIDFOF!TNIDFOF_Mutual_F_Units</vt:lpstr>
      <vt:lpstr>TNIDFOF!TNIDFOFNAV</vt:lpstr>
      <vt:lpstr>TNPBETF</vt:lpstr>
      <vt:lpstr>TNPBETF!TNPBETF_EQ</vt:lpstr>
      <vt:lpstr>TNPBETF!TNPBETFNAV</vt:lpstr>
      <vt:lpstr>TNSIFDEC27!TNSIFDEC27</vt:lpstr>
      <vt:lpstr>TNSIFDEC27!TNSIFDEC27_Debt_Related</vt:lpstr>
      <vt:lpstr>TNSIFDEC27!TNSIFDEC27_GOV_SEC</vt:lpstr>
      <vt:lpstr>TNSIFDEC27!TNSIFDEC27NAV</vt:lpstr>
      <vt:lpstr>TOF!TOF</vt:lpstr>
      <vt:lpstr>TOF!TOFNAV</vt:lpstr>
      <vt:lpstr>TQNTF</vt:lpstr>
      <vt:lpstr>TQNTF!TQNTF_Debt_Related</vt:lpstr>
      <vt:lpstr>TQNTF!TQNTF_EQ</vt:lpstr>
      <vt:lpstr>TQNTF!TQNTFNAV</vt:lpstr>
      <vt:lpstr>TREF</vt:lpstr>
      <vt:lpstr>TREF!TREF_EQ</vt:lpstr>
      <vt:lpstr>TREF!TREFNAV</vt:lpstr>
      <vt:lpstr>TBPSUF!TRSFC</vt:lpstr>
      <vt:lpstr>TCORPBF!TRSFC</vt:lpstr>
      <vt:lpstr>TDBF!TRSFC</vt:lpstr>
      <vt:lpstr>TFF!TRSFC</vt:lpstr>
      <vt:lpstr>TFRF!TRSFC</vt:lpstr>
      <vt:lpstr>TFRSTF!TRSFC</vt:lpstr>
      <vt:lpstr>TGSFR!TRSFC</vt:lpstr>
      <vt:lpstr>TIFA!TRSFC</vt:lpstr>
      <vt:lpstr>TIPF!TRSFC</vt:lpstr>
      <vt:lpstr>TLF!TRSFC</vt:lpstr>
      <vt:lpstr>TNSIFDEC27!TRSFC</vt:lpstr>
      <vt:lpstr>TOF!TRSFC</vt:lpstr>
      <vt:lpstr>TRSFC!TRSFC</vt:lpstr>
      <vt:lpstr>TSTBF!TRSFC</vt:lpstr>
      <vt:lpstr>TUSTF!TRSFC</vt:lpstr>
      <vt:lpstr>TRSFC!TRSFC_Debt_Related</vt:lpstr>
      <vt:lpstr>TRSFC!TRSFC_EQ</vt:lpstr>
      <vt:lpstr>TRSFC!TRSFC_GOV_SEC</vt:lpstr>
      <vt:lpstr>TRSFC!TRSFC_MM</vt:lpstr>
      <vt:lpstr>TRSFC!TRSFCNAV</vt:lpstr>
      <vt:lpstr>TRSFM</vt:lpstr>
      <vt:lpstr>TRSFM!TRSFM_Debt_Related</vt:lpstr>
      <vt:lpstr>TRSFM!TRSFM_Debt_Related_UNLISTED</vt:lpstr>
      <vt:lpstr>TRSFM!TRSFM_EQ</vt:lpstr>
      <vt:lpstr>TRSFM!TRSFM_GOV_SEC</vt:lpstr>
      <vt:lpstr>TRSFM!TRSFM_MM</vt:lpstr>
      <vt:lpstr>TRSFM!TRSFMNAV</vt:lpstr>
      <vt:lpstr>TRSFP</vt:lpstr>
      <vt:lpstr>TRSFP!TRSFP_EQ</vt:lpstr>
      <vt:lpstr>TRSFP!TRSFPNAV</vt:lpstr>
      <vt:lpstr>TSCAPF</vt:lpstr>
      <vt:lpstr>TSCAPF!TSCAPF_EQ</vt:lpstr>
      <vt:lpstr>TSCAPF!TSCAPFNAV</vt:lpstr>
      <vt:lpstr>TSTBF!TSTBF</vt:lpstr>
      <vt:lpstr>TSTBF!TSTBF_Debt_Related</vt:lpstr>
      <vt:lpstr>TSTBF!TSTBF_Debt_Related_UNLISTED</vt:lpstr>
      <vt:lpstr>TSTBF!TSTBF_GOV_SEC</vt:lpstr>
      <vt:lpstr>TSTBF!TSTBF_MM</vt:lpstr>
      <vt:lpstr>TSTBF!TSTBFNAV</vt:lpstr>
      <vt:lpstr>TTOFE</vt:lpstr>
      <vt:lpstr>TTOFE!TTOFE_EQ</vt:lpstr>
      <vt:lpstr>TTOFE!TTOFENAV</vt:lpstr>
      <vt:lpstr>TTSF96</vt:lpstr>
      <vt:lpstr>TTSF96!TTSF96_EQ</vt:lpstr>
      <vt:lpstr>TTSF96!TTSF96NAV</vt:lpstr>
      <vt:lpstr>TUSTF!TUSTF</vt:lpstr>
      <vt:lpstr>TUSTF!TUSTF_Debt_Related</vt:lpstr>
      <vt:lpstr>TUSTF!TUSTF_GOV_SEC</vt:lpstr>
      <vt:lpstr>TUSTF!TUSTF_MM</vt:lpstr>
      <vt:lpstr>TUSTF!TUSTFNAV</vt:lpstr>
      <vt:lpstr>TYCF</vt:lpstr>
      <vt:lpstr>TYCF!TYCF_EQ</vt:lpstr>
      <vt:lpstr>TYCF!TYCFNAV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Shreya Poojari</dc:creator>
  <cp:lastModifiedBy>Suren Navkal</cp:lastModifiedBy>
  <dcterms:created xsi:type="dcterms:W3CDTF">2022-04-30T11:21:52Z</dcterms:created>
  <dcterms:modified xsi:type="dcterms:W3CDTF">2022-05-07T02:15:34Z</dcterms:modified>
</cp:coreProperties>
</file>